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silyeva\Desktop\"/>
    </mc:Choice>
  </mc:AlternateContent>
  <xr:revisionPtr revIDLastSave="0" documentId="8_{7F5951A2-608D-4B06-9764-A78D5BF84F3D}" xr6:coauthVersionLast="47" xr6:coauthVersionMax="47" xr10:uidLastSave="{00000000-0000-0000-0000-000000000000}"/>
  <bookViews>
    <workbookView xWindow="-120" yWindow="-120" windowWidth="29040" windowHeight="15840" tabRatio="855" firstSheet="2" activeTab="2" xr2:uid="{00000000-000D-0000-FFFF-FFFF00000000}"/>
  </bookViews>
  <sheets>
    <sheet name="Месяц МНТРГ" sheetId="52" state="hidden" r:id="rId1"/>
    <sheet name="Месяц МНТРГ_апрель" sheetId="104" state="hidden" r:id="rId2"/>
    <sheet name="Кол-во групп ЕУ_апрель" sheetId="102" r:id="rId3"/>
    <sheet name="Ноглики" sheetId="90" r:id="rId4"/>
  </sheets>
  <definedNames>
    <definedName name="_xlnm._FilterDatabase" localSheetId="3" hidden="1">Ноглики!$A$1:$Y$11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90" l="1"/>
  <c r="N7" i="90"/>
  <c r="N8" i="90"/>
  <c r="N10" i="90"/>
  <c r="N9" i="90"/>
  <c r="N4" i="90"/>
  <c r="N5" i="90"/>
  <c r="N3" i="90"/>
  <c r="F11" i="102" l="1"/>
  <c r="E11" i="102"/>
  <c r="D11" i="102"/>
  <c r="F6" i="90"/>
  <c r="F7" i="90"/>
  <c r="F8" i="90"/>
  <c r="F10" i="90"/>
  <c r="F9" i="90"/>
  <c r="F4" i="90"/>
  <c r="F5" i="90"/>
  <c r="F3" i="90"/>
  <c r="U6" i="90"/>
  <c r="U7" i="90"/>
  <c r="U8" i="90"/>
  <c r="U10" i="90"/>
  <c r="U9" i="90"/>
  <c r="U4" i="90"/>
  <c r="U5" i="90"/>
  <c r="Q6" i="90"/>
  <c r="R6" i="90" s="1"/>
  <c r="Q7" i="90"/>
  <c r="R7" i="90" s="1"/>
  <c r="Q8" i="90"/>
  <c r="R8" i="90" s="1"/>
  <c r="Q10" i="90"/>
  <c r="R10" i="90" s="1"/>
  <c r="Q9" i="90"/>
  <c r="R9" i="90" s="1"/>
  <c r="Q4" i="90"/>
  <c r="R4" i="90" s="1"/>
  <c r="Q5" i="90"/>
  <c r="R5" i="90" s="1"/>
  <c r="I11" i="90"/>
  <c r="H11" i="90"/>
  <c r="G11" i="90"/>
  <c r="J10" i="90"/>
  <c r="L10" i="90"/>
  <c r="X2" i="90"/>
  <c r="J6" i="90"/>
  <c r="L6" i="90"/>
  <c r="J7" i="90"/>
  <c r="L7" i="90"/>
  <c r="J8" i="90"/>
  <c r="L8" i="90"/>
  <c r="J9" i="90"/>
  <c r="L9" i="90"/>
  <c r="J4" i="90"/>
  <c r="L4" i="90"/>
  <c r="J5" i="90"/>
  <c r="L5" i="90"/>
  <c r="U3" i="90"/>
  <c r="J3" i="90"/>
  <c r="L3" i="90"/>
  <c r="Q3" i="90"/>
  <c r="R3" i="90" s="1"/>
  <c r="X3" i="90" l="1"/>
  <c r="Y3" i="90" s="1"/>
  <c r="X7" i="90"/>
  <c r="Y7" i="90" s="1"/>
  <c r="X10" i="90"/>
  <c r="Y10" i="90" s="1"/>
  <c r="X4" i="90"/>
  <c r="Y4" i="90" s="1"/>
  <c r="X9" i="90"/>
  <c r="Y9" i="90" s="1"/>
  <c r="X8" i="90"/>
  <c r="Y8" i="90" s="1"/>
  <c r="X5" i="90"/>
  <c r="Y5" i="90" s="1"/>
  <c r="X6" i="90"/>
  <c r="Y6" i="90" l="1"/>
  <c r="X13" i="90"/>
  <c r="Y13" i="90" l="1"/>
</calcChain>
</file>

<file path=xl/sharedStrings.xml><?xml version="1.0" encoding="utf-8"?>
<sst xmlns="http://schemas.openxmlformats.org/spreadsheetml/2006/main" count="91" uniqueCount="65">
  <si>
    <t>Городской округ Ногликский</t>
  </si>
  <si>
    <t>МО</t>
  </si>
  <si>
    <t>ДОО</t>
  </si>
  <si>
    <t>Текущий учебный год</t>
  </si>
  <si>
    <t>Количество групп в АИС "Е-услуги"</t>
  </si>
  <si>
    <t>Количество групп в АИС СГО</t>
  </si>
  <si>
    <t>Ведение эл.журнала посещаемости</t>
  </si>
  <si>
    <t>Количество воспитанников  в АИС СГО</t>
  </si>
  <si>
    <t>Показатель 2
 (0-1-2)</t>
  </si>
  <si>
    <t>Показатель 1
 (0/2)</t>
  </si>
  <si>
    <t>Заполнение карточки ОО</t>
  </si>
  <si>
    <t>Показатель 3
 (0-1-2-3-4)</t>
  </si>
  <si>
    <t>Показатель 4
 (0-1-2-3-4)</t>
  </si>
  <si>
    <t>Общее количество карточек воспитанников на дату проведения мониторинга</t>
  </si>
  <si>
    <t>Количество заполненных карточек воспитанников на дату проведения мониторинга</t>
  </si>
  <si>
    <t>Показатель 5
 (0-1-2-3-4)</t>
  </si>
  <si>
    <t>Процент заполнения сведений о воспитанниках</t>
  </si>
  <si>
    <t>Процент наполненности СГО</t>
  </si>
  <si>
    <t>Средний показатель наполненности по МО</t>
  </si>
  <si>
    <t>ИТОГО</t>
  </si>
  <si>
    <t>текущий месяц</t>
  </si>
  <si>
    <t>предыдущий месяц</t>
  </si>
  <si>
    <t xml:space="preserve">Дата проведения мониторинга </t>
  </si>
  <si>
    <t>ОО</t>
  </si>
  <si>
    <t>Общее количество групп</t>
  </si>
  <si>
    <t>В возрасте от 1 до 3</t>
  </si>
  <si>
    <t>В возрасте от 3 до 7</t>
  </si>
  <si>
    <t>Итого</t>
  </si>
  <si>
    <t>МБДОУ д/с № 11 "Сказка"</t>
  </si>
  <si>
    <t>МБДОУ д/с № 2 "Ромашка"</t>
  </si>
  <si>
    <t>МБДОУ д/с № 7 "Островок"</t>
  </si>
  <si>
    <t>МБДОУ д/с № 9 "Березка"</t>
  </si>
  <si>
    <t>МБДОУ д/с №1 "Светлячок"</t>
  </si>
  <si>
    <t>МБОУ СОШ с. Вал</t>
  </si>
  <si>
    <t>МБОУ СОШ с. Ныш</t>
  </si>
  <si>
    <t>МБОУ СОШ № 1 пгт. Ноглики имени Героя Советского Союза Г.П. Петрова</t>
  </si>
  <si>
    <t>МБДОУ детский сад №1 "Светлячок" пгт. Ноглики</t>
  </si>
  <si>
    <t xml:space="preserve">МБДОУ детский сад № 2 "Ромашка" пгт. Ноглики </t>
  </si>
  <si>
    <t>МБДОУ детский сад №7 "Островок" пгт. Ноглики</t>
  </si>
  <si>
    <t>МБДОУ детский сад №9 "Березка" пгт. Ноглики</t>
  </si>
  <si>
    <t>МБДОУ детский сад № 11 "Сказка" пгт. Ноглики</t>
  </si>
  <si>
    <t>Дошкольные группы при МБОУ СОШ №1 п.Ноглики</t>
  </si>
  <si>
    <t>СОШ с. Вал" (Дошкольные группы)</t>
  </si>
  <si>
    <t>СОШ с. Ныш" (Дошкольные группы)</t>
  </si>
  <si>
    <t>Кол-во родителей</t>
  </si>
  <si>
    <t>% воспитанников, у которых введён хотя бы один родитель</t>
  </si>
  <si>
    <t>Показатель 6
 (0-1-2)</t>
  </si>
  <si>
    <t>Количество внешних обращений к системе родителей</t>
  </si>
  <si>
    <t>Количество внешних обращений к системе сотрудников</t>
  </si>
  <si>
    <t>21/22</t>
  </si>
  <si>
    <t>Сокращенное название ДОО</t>
  </si>
  <si>
    <t>ИТОГОВАЯ ОЦЕНКА
 (от 0 до 18)</t>
  </si>
  <si>
    <t>Д/с № 9 "Березка" пгт.Ноглики</t>
  </si>
  <si>
    <t>Д/с №1 "Светлячок" пгт.Ноглики</t>
  </si>
  <si>
    <t>Д/с № 11 "Сказка" пгт.Ноглики</t>
  </si>
  <si>
    <t>ДГ СОШ с.Ныш Ноглик.р-на</t>
  </si>
  <si>
    <t>Д/с № 7 "Островок" пгт.Ноглики</t>
  </si>
  <si>
    <t>ДГ СОШ №1 п.Ноглики</t>
  </si>
  <si>
    <t xml:space="preserve">Д/с  № 2 "Ромашка" пгт.Ноглики </t>
  </si>
  <si>
    <t>ДГ СОШ с. Вал Ноглик.р-на</t>
  </si>
  <si>
    <t>частично 01.02.22</t>
  </si>
  <si>
    <t>частично 01.01.22</t>
  </si>
  <si>
    <t>Максимальные значения показателей за март 2022</t>
  </si>
  <si>
    <t>частично 01.03.2022</t>
  </si>
  <si>
    <t>частично 01.02.2022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</si>
</sst>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111111"/>
      <name val="Arial"/>
      <family val="2"/>
      <charset val="204"/>
    </font>
    <font>
      <sz val="11"/>
      <color rgb="FF000000"/>
      <name val="Cambria"/>
      <family val="1"/>
      <charset val="204"/>
      <scheme val="major"/>
    </font>
    <font>
      <b/>
      <sz val="11"/>
      <color theme="1"/>
      <name val="Arial"/>
      <family val="2"/>
      <charset val="204"/>
    </font>
    <font>
      <b/>
      <sz val="11"/>
      <color rgb="FF000000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sz val="11"/>
      <color rgb="FF11111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0"/>
      <name val="Calibri"/>
      <family val="2"/>
      <charset val="204"/>
      <scheme val="minor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EA3F32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C7C7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2" fillId="0" borderId="0" applyNumberFormat="0" applyFill="0" applyBorder="0" applyAlignment="0" applyProtection="0"/>
    <xf numFmtId="0" fontId="9" fillId="0" borderId="0"/>
    <xf numFmtId="0" fontId="1" fillId="0" borderId="0"/>
    <xf numFmtId="0" fontId="11" fillId="0" borderId="0"/>
    <xf numFmtId="0" fontId="14" fillId="0" borderId="0"/>
    <xf numFmtId="0" fontId="1" fillId="0" borderId="0"/>
    <xf numFmtId="0" fontId="15" fillId="0" borderId="0"/>
    <xf numFmtId="0" fontId="16" fillId="0" borderId="0"/>
    <xf numFmtId="0" fontId="1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/>
  </cellStyleXfs>
  <cellXfs count="62">
    <xf numFmtId="0" fontId="0" fillId="0" borderId="0" xfId="0"/>
    <xf numFmtId="0" fontId="0" fillId="0" borderId="0" xfId="0" applyFill="1"/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/>
    </xf>
    <xf numFmtId="49" fontId="19" fillId="6" borderId="3" xfId="7" applyNumberFormat="1" applyFont="1" applyFill="1" applyBorder="1" applyAlignment="1">
      <alignment horizontal="center" vertical="center" textRotation="90" wrapText="1"/>
    </xf>
    <xf numFmtId="3" fontId="20" fillId="7" borderId="3" xfId="7" applyNumberFormat="1" applyFont="1" applyFill="1" applyBorder="1" applyAlignment="1">
      <alignment horizontal="center" vertical="center" wrapText="1"/>
    </xf>
    <xf numFmtId="1" fontId="19" fillId="8" borderId="3" xfId="7" applyNumberFormat="1" applyFont="1" applyFill="1" applyBorder="1" applyAlignment="1">
      <alignment horizontal="center" vertical="center" wrapText="1"/>
    </xf>
    <xf numFmtId="49" fontId="2" fillId="9" borderId="3" xfId="7" applyNumberFormat="1" applyFont="1" applyFill="1" applyBorder="1" applyAlignment="1">
      <alignment horizontal="center" vertical="center" textRotation="90" wrapText="1"/>
    </xf>
    <xf numFmtId="0" fontId="21" fillId="10" borderId="3" xfId="0" applyFont="1" applyFill="1" applyBorder="1" applyAlignment="1">
      <alignment horizontal="center" vertical="center" textRotation="90" wrapText="1"/>
    </xf>
    <xf numFmtId="3" fontId="20" fillId="11" borderId="3" xfId="7" applyNumberFormat="1" applyFont="1" applyFill="1" applyBorder="1" applyAlignment="1">
      <alignment horizontal="center" vertical="center"/>
    </xf>
    <xf numFmtId="4" fontId="22" fillId="12" borderId="4" xfId="7" applyNumberFormat="1" applyFont="1" applyFill="1" applyBorder="1" applyAlignment="1">
      <alignment horizontal="center" vertical="center"/>
    </xf>
    <xf numFmtId="3" fontId="22" fillId="12" borderId="5" xfId="7" applyNumberFormat="1" applyFont="1" applyFill="1" applyBorder="1" applyAlignment="1">
      <alignment horizontal="center" vertical="center"/>
    </xf>
    <xf numFmtId="3" fontId="20" fillId="0" borderId="0" xfId="7" applyNumberFormat="1" applyFont="1" applyFill="1" applyBorder="1" applyAlignment="1">
      <alignment horizontal="center" vertical="center" wrapText="1"/>
    </xf>
    <xf numFmtId="3" fontId="20" fillId="0" borderId="0" xfId="7" applyNumberFormat="1" applyFont="1" applyFill="1" applyBorder="1" applyAlignment="1">
      <alignment horizontal="center" vertical="center"/>
    </xf>
    <xf numFmtId="17" fontId="23" fillId="13" borderId="3" xfId="0" applyNumberFormat="1" applyFont="1" applyFill="1" applyBorder="1" applyAlignment="1">
      <alignment horizontal="center" vertical="center"/>
    </xf>
    <xf numFmtId="17" fontId="23" fillId="1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4" fontId="0" fillId="14" borderId="0" xfId="0" applyNumberFormat="1" applyFill="1"/>
    <xf numFmtId="0" fontId="0" fillId="15" borderId="0" xfId="0" applyFill="1"/>
    <xf numFmtId="0" fontId="1" fillId="15" borderId="6" xfId="9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/>
    </xf>
    <xf numFmtId="0" fontId="13" fillId="14" borderId="7" xfId="4" applyFont="1" applyFill="1" applyBorder="1" applyAlignment="1">
      <alignment vertical="center"/>
    </xf>
    <xf numFmtId="0" fontId="13" fillId="14" borderId="8" xfId="4" applyFont="1" applyFill="1" applyBorder="1" applyAlignment="1">
      <alignment vertical="center"/>
    </xf>
    <xf numFmtId="0" fontId="13" fillId="14" borderId="5" xfId="4" applyFont="1" applyFill="1" applyBorder="1" applyAlignment="1">
      <alignment vertical="center"/>
    </xf>
    <xf numFmtId="0" fontId="2" fillId="16" borderId="6" xfId="0" applyFont="1" applyFill="1" applyBorder="1" applyAlignment="1">
      <alignment horizontal="center" vertical="center" wrapText="1"/>
    </xf>
    <xf numFmtId="0" fontId="26" fillId="17" borderId="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7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49" fontId="27" fillId="12" borderId="0" xfId="3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3" fontId="26" fillId="12" borderId="0" xfId="0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15" borderId="6" xfId="0" applyFill="1" applyBorder="1" applyAlignment="1">
      <alignment horizontal="left" vertical="center" wrapText="1"/>
    </xf>
    <xf numFmtId="0" fontId="2" fillId="16" borderId="11" xfId="0" applyFont="1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horizontal="center" vertical="center" wrapText="1"/>
    </xf>
    <xf numFmtId="1" fontId="24" fillId="0" borderId="10" xfId="0" applyNumberFormat="1" applyFont="1" applyBorder="1" applyAlignment="1">
      <alignment horizontal="center" vertical="center" wrapText="1"/>
    </xf>
    <xf numFmtId="49" fontId="28" fillId="3" borderId="3" xfId="3" applyNumberFormat="1" applyFont="1" applyFill="1" applyBorder="1" applyAlignment="1" applyProtection="1">
      <alignment horizontal="left" vertical="center" wrapText="1"/>
      <protection locked="0"/>
    </xf>
    <xf numFmtId="49" fontId="27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0" fillId="16" borderId="13" xfId="0" applyFill="1" applyBorder="1"/>
    <xf numFmtId="0" fontId="2" fillId="16" borderId="13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29" fillId="0" borderId="6" xfId="21" applyBorder="1" applyAlignment="1">
      <alignment horizontal="left" vertical="center" wrapText="1"/>
    </xf>
    <xf numFmtId="0" fontId="29" fillId="0" borderId="6" xfId="2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/>
    </xf>
    <xf numFmtId="17" fontId="23" fillId="13" borderId="13" xfId="0" applyNumberFormat="1" applyFont="1" applyFill="1" applyBorder="1" applyAlignment="1">
      <alignment horizontal="center" vertical="center"/>
    </xf>
    <xf numFmtId="164" fontId="25" fillId="18" borderId="13" xfId="0" applyNumberFormat="1" applyFont="1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17" fontId="25" fillId="19" borderId="13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center"/>
    </xf>
  </cellXfs>
  <cellStyles count="22">
    <cellStyle name="Гиперссылка 2" xfId="1" xr:uid="{00000000-0005-0000-0000-000000000000}"/>
    <cellStyle name="Обычный" xfId="0" builtinId="0"/>
    <cellStyle name="Обычный 10" xfId="2" xr:uid="{00000000-0005-0000-0000-000002000000}"/>
    <cellStyle name="Обычный 11" xfId="21" xr:uid="{00000000-0005-0000-0000-000003000000}"/>
    <cellStyle name="Обычный 2" xfId="3" xr:uid="{00000000-0005-0000-0000-000004000000}"/>
    <cellStyle name="Обычный 2 2" xfId="4" xr:uid="{00000000-0005-0000-0000-000005000000}"/>
    <cellStyle name="Обычный 2 2 2" xfId="5" xr:uid="{00000000-0005-0000-0000-000006000000}"/>
    <cellStyle name="Обычный 2 3" xfId="6" xr:uid="{00000000-0005-0000-0000-000007000000}"/>
    <cellStyle name="Обычный 2 4" xfId="7" xr:uid="{00000000-0005-0000-0000-000008000000}"/>
    <cellStyle name="Обычный 2 4 2" xfId="8" xr:uid="{00000000-0005-0000-0000-000009000000}"/>
    <cellStyle name="Обычный 3" xfId="9" xr:uid="{00000000-0005-0000-0000-00000A000000}"/>
    <cellStyle name="Обычный 4" xfId="10" xr:uid="{00000000-0005-0000-0000-00000B000000}"/>
    <cellStyle name="Обычный 4 2" xfId="11" xr:uid="{00000000-0005-0000-0000-00000C000000}"/>
    <cellStyle name="Обычный 5" xfId="12" xr:uid="{00000000-0005-0000-0000-00000D000000}"/>
    <cellStyle name="Обычный 5 2" xfId="13" xr:uid="{00000000-0005-0000-0000-00000E000000}"/>
    <cellStyle name="Обычный 5 2 2" xfId="14" xr:uid="{00000000-0005-0000-0000-00000F000000}"/>
    <cellStyle name="Обычный 6" xfId="15" xr:uid="{00000000-0005-0000-0000-000010000000}"/>
    <cellStyle name="Обычный 6 2" xfId="16" xr:uid="{00000000-0005-0000-0000-000011000000}"/>
    <cellStyle name="Обычный 7" xfId="17" xr:uid="{00000000-0005-0000-0000-000012000000}"/>
    <cellStyle name="Обычный 7 2" xfId="18" xr:uid="{00000000-0005-0000-0000-000013000000}"/>
    <cellStyle name="Обычный 8" xfId="19" xr:uid="{00000000-0005-0000-0000-000014000000}"/>
    <cellStyle name="Обычный 9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C00000"/>
  </sheetPr>
  <dimension ref="A1:D5"/>
  <sheetViews>
    <sheetView workbookViewId="0">
      <selection activeCell="B2" sqref="B2"/>
    </sheetView>
  </sheetViews>
  <sheetFormatPr defaultColWidth="8.85546875" defaultRowHeight="15" x14ac:dyDescent="0.25"/>
  <cols>
    <col min="1" max="1" width="8.85546875" customWidth="1"/>
    <col min="2" max="2" width="21.42578125" customWidth="1"/>
    <col min="3" max="3" width="13.42578125" customWidth="1"/>
    <col min="4" max="4" width="19" bestFit="1" customWidth="1"/>
  </cols>
  <sheetData>
    <row r="1" spans="1:4" ht="30" x14ac:dyDescent="0.25">
      <c r="A1" s="22" t="s">
        <v>20</v>
      </c>
      <c r="B1" s="23"/>
      <c r="C1" s="22" t="s">
        <v>21</v>
      </c>
    </row>
    <row r="2" spans="1:4" x14ac:dyDescent="0.25">
      <c r="A2" s="20">
        <v>44594</v>
      </c>
      <c r="B2" s="21" t="s">
        <v>60</v>
      </c>
      <c r="C2" s="21">
        <v>44562</v>
      </c>
      <c r="D2" s="21" t="s">
        <v>61</v>
      </c>
    </row>
    <row r="5" spans="1:4" x14ac:dyDescent="0.25">
      <c r="A5" s="61" t="s">
        <v>22</v>
      </c>
      <c r="B5" s="61"/>
      <c r="C5" s="24">
        <v>44637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B24" sqref="B24"/>
    </sheetView>
  </sheetViews>
  <sheetFormatPr defaultColWidth="8.85546875" defaultRowHeight="15" x14ac:dyDescent="0.25"/>
  <cols>
    <col min="2" max="2" width="21.42578125" customWidth="1"/>
    <col min="3" max="3" width="13.42578125" customWidth="1"/>
    <col min="4" max="4" width="19" bestFit="1" customWidth="1"/>
    <col min="258" max="258" width="21.42578125" customWidth="1"/>
    <col min="259" max="259" width="13.42578125" customWidth="1"/>
    <col min="260" max="260" width="19" bestFit="1" customWidth="1"/>
    <col min="514" max="514" width="21.42578125" customWidth="1"/>
    <col min="515" max="515" width="13.42578125" customWidth="1"/>
    <col min="516" max="516" width="19" bestFit="1" customWidth="1"/>
    <col min="770" max="770" width="21.42578125" customWidth="1"/>
    <col min="771" max="771" width="13.42578125" customWidth="1"/>
    <col min="772" max="772" width="19" bestFit="1" customWidth="1"/>
    <col min="1026" max="1026" width="21.42578125" customWidth="1"/>
    <col min="1027" max="1027" width="13.42578125" customWidth="1"/>
    <col min="1028" max="1028" width="19" bestFit="1" customWidth="1"/>
    <col min="1282" max="1282" width="21.42578125" customWidth="1"/>
    <col min="1283" max="1283" width="13.42578125" customWidth="1"/>
    <col min="1284" max="1284" width="19" bestFit="1" customWidth="1"/>
    <col min="1538" max="1538" width="21.42578125" customWidth="1"/>
    <col min="1539" max="1539" width="13.42578125" customWidth="1"/>
    <col min="1540" max="1540" width="19" bestFit="1" customWidth="1"/>
    <col min="1794" max="1794" width="21.42578125" customWidth="1"/>
    <col min="1795" max="1795" width="13.42578125" customWidth="1"/>
    <col min="1796" max="1796" width="19" bestFit="1" customWidth="1"/>
    <col min="2050" max="2050" width="21.42578125" customWidth="1"/>
    <col min="2051" max="2051" width="13.42578125" customWidth="1"/>
    <col min="2052" max="2052" width="19" bestFit="1" customWidth="1"/>
    <col min="2306" max="2306" width="21.42578125" customWidth="1"/>
    <col min="2307" max="2307" width="13.42578125" customWidth="1"/>
    <col min="2308" max="2308" width="19" bestFit="1" customWidth="1"/>
    <col min="2562" max="2562" width="21.42578125" customWidth="1"/>
    <col min="2563" max="2563" width="13.42578125" customWidth="1"/>
    <col min="2564" max="2564" width="19" bestFit="1" customWidth="1"/>
    <col min="2818" max="2818" width="21.42578125" customWidth="1"/>
    <col min="2819" max="2819" width="13.42578125" customWidth="1"/>
    <col min="2820" max="2820" width="19" bestFit="1" customWidth="1"/>
    <col min="3074" max="3074" width="21.42578125" customWidth="1"/>
    <col min="3075" max="3075" width="13.42578125" customWidth="1"/>
    <col min="3076" max="3076" width="19" bestFit="1" customWidth="1"/>
    <col min="3330" max="3330" width="21.42578125" customWidth="1"/>
    <col min="3331" max="3331" width="13.42578125" customWidth="1"/>
    <col min="3332" max="3332" width="19" bestFit="1" customWidth="1"/>
    <col min="3586" max="3586" width="21.42578125" customWidth="1"/>
    <col min="3587" max="3587" width="13.42578125" customWidth="1"/>
    <col min="3588" max="3588" width="19" bestFit="1" customWidth="1"/>
    <col min="3842" max="3842" width="21.42578125" customWidth="1"/>
    <col min="3843" max="3843" width="13.42578125" customWidth="1"/>
    <col min="3844" max="3844" width="19" bestFit="1" customWidth="1"/>
    <col min="4098" max="4098" width="21.42578125" customWidth="1"/>
    <col min="4099" max="4099" width="13.42578125" customWidth="1"/>
    <col min="4100" max="4100" width="19" bestFit="1" customWidth="1"/>
    <col min="4354" max="4354" width="21.42578125" customWidth="1"/>
    <col min="4355" max="4355" width="13.42578125" customWidth="1"/>
    <col min="4356" max="4356" width="19" bestFit="1" customWidth="1"/>
    <col min="4610" max="4610" width="21.42578125" customWidth="1"/>
    <col min="4611" max="4611" width="13.42578125" customWidth="1"/>
    <col min="4612" max="4612" width="19" bestFit="1" customWidth="1"/>
    <col min="4866" max="4866" width="21.42578125" customWidth="1"/>
    <col min="4867" max="4867" width="13.42578125" customWidth="1"/>
    <col min="4868" max="4868" width="19" bestFit="1" customWidth="1"/>
    <col min="5122" max="5122" width="21.42578125" customWidth="1"/>
    <col min="5123" max="5123" width="13.42578125" customWidth="1"/>
    <col min="5124" max="5124" width="19" bestFit="1" customWidth="1"/>
    <col min="5378" max="5378" width="21.42578125" customWidth="1"/>
    <col min="5379" max="5379" width="13.42578125" customWidth="1"/>
    <col min="5380" max="5380" width="19" bestFit="1" customWidth="1"/>
    <col min="5634" max="5634" width="21.42578125" customWidth="1"/>
    <col min="5635" max="5635" width="13.42578125" customWidth="1"/>
    <col min="5636" max="5636" width="19" bestFit="1" customWidth="1"/>
    <col min="5890" max="5890" width="21.42578125" customWidth="1"/>
    <col min="5891" max="5891" width="13.42578125" customWidth="1"/>
    <col min="5892" max="5892" width="19" bestFit="1" customWidth="1"/>
    <col min="6146" max="6146" width="21.42578125" customWidth="1"/>
    <col min="6147" max="6147" width="13.42578125" customWidth="1"/>
    <col min="6148" max="6148" width="19" bestFit="1" customWidth="1"/>
    <col min="6402" max="6402" width="21.42578125" customWidth="1"/>
    <col min="6403" max="6403" width="13.42578125" customWidth="1"/>
    <col min="6404" max="6404" width="19" bestFit="1" customWidth="1"/>
    <col min="6658" max="6658" width="21.42578125" customWidth="1"/>
    <col min="6659" max="6659" width="13.42578125" customWidth="1"/>
    <col min="6660" max="6660" width="19" bestFit="1" customWidth="1"/>
    <col min="6914" max="6914" width="21.42578125" customWidth="1"/>
    <col min="6915" max="6915" width="13.42578125" customWidth="1"/>
    <col min="6916" max="6916" width="19" bestFit="1" customWidth="1"/>
    <col min="7170" max="7170" width="21.42578125" customWidth="1"/>
    <col min="7171" max="7171" width="13.42578125" customWidth="1"/>
    <col min="7172" max="7172" width="19" bestFit="1" customWidth="1"/>
    <col min="7426" max="7426" width="21.42578125" customWidth="1"/>
    <col min="7427" max="7427" width="13.42578125" customWidth="1"/>
    <col min="7428" max="7428" width="19" bestFit="1" customWidth="1"/>
    <col min="7682" max="7682" width="21.42578125" customWidth="1"/>
    <col min="7683" max="7683" width="13.42578125" customWidth="1"/>
    <col min="7684" max="7684" width="19" bestFit="1" customWidth="1"/>
    <col min="7938" max="7938" width="21.42578125" customWidth="1"/>
    <col min="7939" max="7939" width="13.42578125" customWidth="1"/>
    <col min="7940" max="7940" width="19" bestFit="1" customWidth="1"/>
    <col min="8194" max="8194" width="21.42578125" customWidth="1"/>
    <col min="8195" max="8195" width="13.42578125" customWidth="1"/>
    <col min="8196" max="8196" width="19" bestFit="1" customWidth="1"/>
    <col min="8450" max="8450" width="21.42578125" customWidth="1"/>
    <col min="8451" max="8451" width="13.42578125" customWidth="1"/>
    <col min="8452" max="8452" width="19" bestFit="1" customWidth="1"/>
    <col min="8706" max="8706" width="21.42578125" customWidth="1"/>
    <col min="8707" max="8707" width="13.42578125" customWidth="1"/>
    <col min="8708" max="8708" width="19" bestFit="1" customWidth="1"/>
    <col min="8962" max="8962" width="21.42578125" customWidth="1"/>
    <col min="8963" max="8963" width="13.42578125" customWidth="1"/>
    <col min="8964" max="8964" width="19" bestFit="1" customWidth="1"/>
    <col min="9218" max="9218" width="21.42578125" customWidth="1"/>
    <col min="9219" max="9219" width="13.42578125" customWidth="1"/>
    <col min="9220" max="9220" width="19" bestFit="1" customWidth="1"/>
    <col min="9474" max="9474" width="21.42578125" customWidth="1"/>
    <col min="9475" max="9475" width="13.42578125" customWidth="1"/>
    <col min="9476" max="9476" width="19" bestFit="1" customWidth="1"/>
    <col min="9730" max="9730" width="21.42578125" customWidth="1"/>
    <col min="9731" max="9731" width="13.42578125" customWidth="1"/>
    <col min="9732" max="9732" width="19" bestFit="1" customWidth="1"/>
    <col min="9986" max="9986" width="21.42578125" customWidth="1"/>
    <col min="9987" max="9987" width="13.42578125" customWidth="1"/>
    <col min="9988" max="9988" width="19" bestFit="1" customWidth="1"/>
    <col min="10242" max="10242" width="21.42578125" customWidth="1"/>
    <col min="10243" max="10243" width="13.42578125" customWidth="1"/>
    <col min="10244" max="10244" width="19" bestFit="1" customWidth="1"/>
    <col min="10498" max="10498" width="21.42578125" customWidth="1"/>
    <col min="10499" max="10499" width="13.42578125" customWidth="1"/>
    <col min="10500" max="10500" width="19" bestFit="1" customWidth="1"/>
    <col min="10754" max="10754" width="21.42578125" customWidth="1"/>
    <col min="10755" max="10755" width="13.42578125" customWidth="1"/>
    <col min="10756" max="10756" width="19" bestFit="1" customWidth="1"/>
    <col min="11010" max="11010" width="21.42578125" customWidth="1"/>
    <col min="11011" max="11011" width="13.42578125" customWidth="1"/>
    <col min="11012" max="11012" width="19" bestFit="1" customWidth="1"/>
    <col min="11266" max="11266" width="21.42578125" customWidth="1"/>
    <col min="11267" max="11267" width="13.42578125" customWidth="1"/>
    <col min="11268" max="11268" width="19" bestFit="1" customWidth="1"/>
    <col min="11522" max="11522" width="21.42578125" customWidth="1"/>
    <col min="11523" max="11523" width="13.42578125" customWidth="1"/>
    <col min="11524" max="11524" width="19" bestFit="1" customWidth="1"/>
    <col min="11778" max="11778" width="21.42578125" customWidth="1"/>
    <col min="11779" max="11779" width="13.42578125" customWidth="1"/>
    <col min="11780" max="11780" width="19" bestFit="1" customWidth="1"/>
    <col min="12034" max="12034" width="21.42578125" customWidth="1"/>
    <col min="12035" max="12035" width="13.42578125" customWidth="1"/>
    <col min="12036" max="12036" width="19" bestFit="1" customWidth="1"/>
    <col min="12290" max="12290" width="21.42578125" customWidth="1"/>
    <col min="12291" max="12291" width="13.42578125" customWidth="1"/>
    <col min="12292" max="12292" width="19" bestFit="1" customWidth="1"/>
    <col min="12546" max="12546" width="21.42578125" customWidth="1"/>
    <col min="12547" max="12547" width="13.42578125" customWidth="1"/>
    <col min="12548" max="12548" width="19" bestFit="1" customWidth="1"/>
    <col min="12802" max="12802" width="21.42578125" customWidth="1"/>
    <col min="12803" max="12803" width="13.42578125" customWidth="1"/>
    <col min="12804" max="12804" width="19" bestFit="1" customWidth="1"/>
    <col min="13058" max="13058" width="21.42578125" customWidth="1"/>
    <col min="13059" max="13059" width="13.42578125" customWidth="1"/>
    <col min="13060" max="13060" width="19" bestFit="1" customWidth="1"/>
    <col min="13314" max="13314" width="21.42578125" customWidth="1"/>
    <col min="13315" max="13315" width="13.42578125" customWidth="1"/>
    <col min="13316" max="13316" width="19" bestFit="1" customWidth="1"/>
    <col min="13570" max="13570" width="21.42578125" customWidth="1"/>
    <col min="13571" max="13571" width="13.42578125" customWidth="1"/>
    <col min="13572" max="13572" width="19" bestFit="1" customWidth="1"/>
    <col min="13826" max="13826" width="21.42578125" customWidth="1"/>
    <col min="13827" max="13827" width="13.42578125" customWidth="1"/>
    <col min="13828" max="13828" width="19" bestFit="1" customWidth="1"/>
    <col min="14082" max="14082" width="21.42578125" customWidth="1"/>
    <col min="14083" max="14083" width="13.42578125" customWidth="1"/>
    <col min="14084" max="14084" width="19" bestFit="1" customWidth="1"/>
    <col min="14338" max="14338" width="21.42578125" customWidth="1"/>
    <col min="14339" max="14339" width="13.42578125" customWidth="1"/>
    <col min="14340" max="14340" width="19" bestFit="1" customWidth="1"/>
    <col min="14594" max="14594" width="21.42578125" customWidth="1"/>
    <col min="14595" max="14595" width="13.42578125" customWidth="1"/>
    <col min="14596" max="14596" width="19" bestFit="1" customWidth="1"/>
    <col min="14850" max="14850" width="21.42578125" customWidth="1"/>
    <col min="14851" max="14851" width="13.42578125" customWidth="1"/>
    <col min="14852" max="14852" width="19" bestFit="1" customWidth="1"/>
    <col min="15106" max="15106" width="21.42578125" customWidth="1"/>
    <col min="15107" max="15107" width="13.42578125" customWidth="1"/>
    <col min="15108" max="15108" width="19" bestFit="1" customWidth="1"/>
    <col min="15362" max="15362" width="21.42578125" customWidth="1"/>
    <col min="15363" max="15363" width="13.42578125" customWidth="1"/>
    <col min="15364" max="15364" width="19" bestFit="1" customWidth="1"/>
    <col min="15618" max="15618" width="21.42578125" customWidth="1"/>
    <col min="15619" max="15619" width="13.42578125" customWidth="1"/>
    <col min="15620" max="15620" width="19" bestFit="1" customWidth="1"/>
    <col min="15874" max="15874" width="21.42578125" customWidth="1"/>
    <col min="15875" max="15875" width="13.42578125" customWidth="1"/>
    <col min="15876" max="15876" width="19" bestFit="1" customWidth="1"/>
    <col min="16130" max="16130" width="21.42578125" customWidth="1"/>
    <col min="16131" max="16131" width="13.42578125" customWidth="1"/>
    <col min="16132" max="16132" width="19" bestFit="1" customWidth="1"/>
  </cols>
  <sheetData>
    <row r="1" spans="1:4" ht="30" x14ac:dyDescent="0.25">
      <c r="A1" s="22" t="s">
        <v>20</v>
      </c>
      <c r="B1" s="23"/>
      <c r="C1" s="22" t="s">
        <v>21</v>
      </c>
    </row>
    <row r="2" spans="1:4" x14ac:dyDescent="0.25">
      <c r="A2" s="57">
        <v>44621</v>
      </c>
      <c r="B2" s="57" t="s">
        <v>63</v>
      </c>
      <c r="C2" s="57">
        <v>44593</v>
      </c>
      <c r="D2" s="57" t="s">
        <v>64</v>
      </c>
    </row>
    <row r="5" spans="1:4" x14ac:dyDescent="0.25">
      <c r="A5" s="61" t="s">
        <v>22</v>
      </c>
      <c r="B5" s="61"/>
      <c r="C5" s="24">
        <v>44670</v>
      </c>
    </row>
  </sheetData>
  <mergeCells count="1"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11"/>
  <sheetViews>
    <sheetView tabSelected="1" zoomScale="90" zoomScaleNormal="90" workbookViewId="0">
      <selection activeCell="C23" sqref="C22:C23"/>
    </sheetView>
  </sheetViews>
  <sheetFormatPr defaultColWidth="8.85546875" defaultRowHeight="15" x14ac:dyDescent="0.25"/>
  <cols>
    <col min="1" max="1" width="35.28515625" customWidth="1"/>
    <col min="2" max="2" width="5" customWidth="1"/>
    <col min="3" max="3" width="42.140625" customWidth="1"/>
    <col min="4" max="4" width="11.28515625" style="27" customWidth="1"/>
    <col min="5" max="5" width="10" style="27" customWidth="1"/>
    <col min="6" max="6" width="10.140625" style="27" customWidth="1"/>
    <col min="257" max="257" width="35.28515625" customWidth="1"/>
    <col min="258" max="258" width="5" customWidth="1"/>
    <col min="259" max="259" width="42.140625" customWidth="1"/>
    <col min="260" max="260" width="11.28515625" customWidth="1"/>
    <col min="261" max="261" width="10" customWidth="1"/>
    <col min="262" max="262" width="10.140625" customWidth="1"/>
    <col min="513" max="513" width="35.28515625" customWidth="1"/>
    <col min="514" max="514" width="5" customWidth="1"/>
    <col min="515" max="515" width="42.140625" customWidth="1"/>
    <col min="516" max="516" width="11.28515625" customWidth="1"/>
    <col min="517" max="517" width="10" customWidth="1"/>
    <col min="518" max="518" width="10.140625" customWidth="1"/>
    <col min="769" max="769" width="35.28515625" customWidth="1"/>
    <col min="770" max="770" width="5" customWidth="1"/>
    <col min="771" max="771" width="42.140625" customWidth="1"/>
    <col min="772" max="772" width="11.28515625" customWidth="1"/>
    <col min="773" max="773" width="10" customWidth="1"/>
    <col min="774" max="774" width="10.140625" customWidth="1"/>
    <col min="1025" max="1025" width="35.28515625" customWidth="1"/>
    <col min="1026" max="1026" width="5" customWidth="1"/>
    <col min="1027" max="1027" width="42.140625" customWidth="1"/>
    <col min="1028" max="1028" width="11.28515625" customWidth="1"/>
    <col min="1029" max="1029" width="10" customWidth="1"/>
    <col min="1030" max="1030" width="10.140625" customWidth="1"/>
    <col min="1281" max="1281" width="35.28515625" customWidth="1"/>
    <col min="1282" max="1282" width="5" customWidth="1"/>
    <col min="1283" max="1283" width="42.140625" customWidth="1"/>
    <col min="1284" max="1284" width="11.28515625" customWidth="1"/>
    <col min="1285" max="1285" width="10" customWidth="1"/>
    <col min="1286" max="1286" width="10.140625" customWidth="1"/>
    <col min="1537" max="1537" width="35.28515625" customWidth="1"/>
    <col min="1538" max="1538" width="5" customWidth="1"/>
    <col min="1539" max="1539" width="42.140625" customWidth="1"/>
    <col min="1540" max="1540" width="11.28515625" customWidth="1"/>
    <col min="1541" max="1541" width="10" customWidth="1"/>
    <col min="1542" max="1542" width="10.140625" customWidth="1"/>
    <col min="1793" max="1793" width="35.28515625" customWidth="1"/>
    <col min="1794" max="1794" width="5" customWidth="1"/>
    <col min="1795" max="1795" width="42.140625" customWidth="1"/>
    <col min="1796" max="1796" width="11.28515625" customWidth="1"/>
    <col min="1797" max="1797" width="10" customWidth="1"/>
    <col min="1798" max="1798" width="10.140625" customWidth="1"/>
    <col min="2049" max="2049" width="35.28515625" customWidth="1"/>
    <col min="2050" max="2050" width="5" customWidth="1"/>
    <col min="2051" max="2051" width="42.140625" customWidth="1"/>
    <col min="2052" max="2052" width="11.28515625" customWidth="1"/>
    <col min="2053" max="2053" width="10" customWidth="1"/>
    <col min="2054" max="2054" width="10.140625" customWidth="1"/>
    <col min="2305" max="2305" width="35.28515625" customWidth="1"/>
    <col min="2306" max="2306" width="5" customWidth="1"/>
    <col min="2307" max="2307" width="42.140625" customWidth="1"/>
    <col min="2308" max="2308" width="11.28515625" customWidth="1"/>
    <col min="2309" max="2309" width="10" customWidth="1"/>
    <col min="2310" max="2310" width="10.140625" customWidth="1"/>
    <col min="2561" max="2561" width="35.28515625" customWidth="1"/>
    <col min="2562" max="2562" width="5" customWidth="1"/>
    <col min="2563" max="2563" width="42.140625" customWidth="1"/>
    <col min="2564" max="2564" width="11.28515625" customWidth="1"/>
    <col min="2565" max="2565" width="10" customWidth="1"/>
    <col min="2566" max="2566" width="10.140625" customWidth="1"/>
    <col min="2817" max="2817" width="35.28515625" customWidth="1"/>
    <col min="2818" max="2818" width="5" customWidth="1"/>
    <col min="2819" max="2819" width="42.140625" customWidth="1"/>
    <col min="2820" max="2820" width="11.28515625" customWidth="1"/>
    <col min="2821" max="2821" width="10" customWidth="1"/>
    <col min="2822" max="2822" width="10.140625" customWidth="1"/>
    <col min="3073" max="3073" width="35.28515625" customWidth="1"/>
    <col min="3074" max="3074" width="5" customWidth="1"/>
    <col min="3075" max="3075" width="42.140625" customWidth="1"/>
    <col min="3076" max="3076" width="11.28515625" customWidth="1"/>
    <col min="3077" max="3077" width="10" customWidth="1"/>
    <col min="3078" max="3078" width="10.140625" customWidth="1"/>
    <col min="3329" max="3329" width="35.28515625" customWidth="1"/>
    <col min="3330" max="3330" width="5" customWidth="1"/>
    <col min="3331" max="3331" width="42.140625" customWidth="1"/>
    <col min="3332" max="3332" width="11.28515625" customWidth="1"/>
    <col min="3333" max="3333" width="10" customWidth="1"/>
    <col min="3334" max="3334" width="10.140625" customWidth="1"/>
    <col min="3585" max="3585" width="35.28515625" customWidth="1"/>
    <col min="3586" max="3586" width="5" customWidth="1"/>
    <col min="3587" max="3587" width="42.140625" customWidth="1"/>
    <col min="3588" max="3588" width="11.28515625" customWidth="1"/>
    <col min="3589" max="3589" width="10" customWidth="1"/>
    <col min="3590" max="3590" width="10.140625" customWidth="1"/>
    <col min="3841" max="3841" width="35.28515625" customWidth="1"/>
    <col min="3842" max="3842" width="5" customWidth="1"/>
    <col min="3843" max="3843" width="42.140625" customWidth="1"/>
    <col min="3844" max="3844" width="11.28515625" customWidth="1"/>
    <col min="3845" max="3845" width="10" customWidth="1"/>
    <col min="3846" max="3846" width="10.140625" customWidth="1"/>
    <col min="4097" max="4097" width="35.28515625" customWidth="1"/>
    <col min="4098" max="4098" width="5" customWidth="1"/>
    <col min="4099" max="4099" width="42.140625" customWidth="1"/>
    <col min="4100" max="4100" width="11.28515625" customWidth="1"/>
    <col min="4101" max="4101" width="10" customWidth="1"/>
    <col min="4102" max="4102" width="10.140625" customWidth="1"/>
    <col min="4353" max="4353" width="35.28515625" customWidth="1"/>
    <col min="4354" max="4354" width="5" customWidth="1"/>
    <col min="4355" max="4355" width="42.140625" customWidth="1"/>
    <col min="4356" max="4356" width="11.28515625" customWidth="1"/>
    <col min="4357" max="4357" width="10" customWidth="1"/>
    <col min="4358" max="4358" width="10.140625" customWidth="1"/>
    <col min="4609" max="4609" width="35.28515625" customWidth="1"/>
    <col min="4610" max="4610" width="5" customWidth="1"/>
    <col min="4611" max="4611" width="42.140625" customWidth="1"/>
    <col min="4612" max="4612" width="11.28515625" customWidth="1"/>
    <col min="4613" max="4613" width="10" customWidth="1"/>
    <col min="4614" max="4614" width="10.140625" customWidth="1"/>
    <col min="4865" max="4865" width="35.28515625" customWidth="1"/>
    <col min="4866" max="4866" width="5" customWidth="1"/>
    <col min="4867" max="4867" width="42.140625" customWidth="1"/>
    <col min="4868" max="4868" width="11.28515625" customWidth="1"/>
    <col min="4869" max="4869" width="10" customWidth="1"/>
    <col min="4870" max="4870" width="10.140625" customWidth="1"/>
    <col min="5121" max="5121" width="35.28515625" customWidth="1"/>
    <col min="5122" max="5122" width="5" customWidth="1"/>
    <col min="5123" max="5123" width="42.140625" customWidth="1"/>
    <col min="5124" max="5124" width="11.28515625" customWidth="1"/>
    <col min="5125" max="5125" width="10" customWidth="1"/>
    <col min="5126" max="5126" width="10.140625" customWidth="1"/>
    <col min="5377" max="5377" width="35.28515625" customWidth="1"/>
    <col min="5378" max="5378" width="5" customWidth="1"/>
    <col min="5379" max="5379" width="42.140625" customWidth="1"/>
    <col min="5380" max="5380" width="11.28515625" customWidth="1"/>
    <col min="5381" max="5381" width="10" customWidth="1"/>
    <col min="5382" max="5382" width="10.140625" customWidth="1"/>
    <col min="5633" max="5633" width="35.28515625" customWidth="1"/>
    <col min="5634" max="5634" width="5" customWidth="1"/>
    <col min="5635" max="5635" width="42.140625" customWidth="1"/>
    <col min="5636" max="5636" width="11.28515625" customWidth="1"/>
    <col min="5637" max="5637" width="10" customWidth="1"/>
    <col min="5638" max="5638" width="10.140625" customWidth="1"/>
    <col min="5889" max="5889" width="35.28515625" customWidth="1"/>
    <col min="5890" max="5890" width="5" customWidth="1"/>
    <col min="5891" max="5891" width="42.140625" customWidth="1"/>
    <col min="5892" max="5892" width="11.28515625" customWidth="1"/>
    <col min="5893" max="5893" width="10" customWidth="1"/>
    <col min="5894" max="5894" width="10.140625" customWidth="1"/>
    <col min="6145" max="6145" width="35.28515625" customWidth="1"/>
    <col min="6146" max="6146" width="5" customWidth="1"/>
    <col min="6147" max="6147" width="42.140625" customWidth="1"/>
    <col min="6148" max="6148" width="11.28515625" customWidth="1"/>
    <col min="6149" max="6149" width="10" customWidth="1"/>
    <col min="6150" max="6150" width="10.140625" customWidth="1"/>
    <col min="6401" max="6401" width="35.28515625" customWidth="1"/>
    <col min="6402" max="6402" width="5" customWidth="1"/>
    <col min="6403" max="6403" width="42.140625" customWidth="1"/>
    <col min="6404" max="6404" width="11.28515625" customWidth="1"/>
    <col min="6405" max="6405" width="10" customWidth="1"/>
    <col min="6406" max="6406" width="10.140625" customWidth="1"/>
    <col min="6657" max="6657" width="35.28515625" customWidth="1"/>
    <col min="6658" max="6658" width="5" customWidth="1"/>
    <col min="6659" max="6659" width="42.140625" customWidth="1"/>
    <col min="6660" max="6660" width="11.28515625" customWidth="1"/>
    <col min="6661" max="6661" width="10" customWidth="1"/>
    <col min="6662" max="6662" width="10.140625" customWidth="1"/>
    <col min="6913" max="6913" width="35.28515625" customWidth="1"/>
    <col min="6914" max="6914" width="5" customWidth="1"/>
    <col min="6915" max="6915" width="42.140625" customWidth="1"/>
    <col min="6916" max="6916" width="11.28515625" customWidth="1"/>
    <col min="6917" max="6917" width="10" customWidth="1"/>
    <col min="6918" max="6918" width="10.140625" customWidth="1"/>
    <col min="7169" max="7169" width="35.28515625" customWidth="1"/>
    <col min="7170" max="7170" width="5" customWidth="1"/>
    <col min="7171" max="7171" width="42.140625" customWidth="1"/>
    <col min="7172" max="7172" width="11.28515625" customWidth="1"/>
    <col min="7173" max="7173" width="10" customWidth="1"/>
    <col min="7174" max="7174" width="10.140625" customWidth="1"/>
    <col min="7425" max="7425" width="35.28515625" customWidth="1"/>
    <col min="7426" max="7426" width="5" customWidth="1"/>
    <col min="7427" max="7427" width="42.140625" customWidth="1"/>
    <col min="7428" max="7428" width="11.28515625" customWidth="1"/>
    <col min="7429" max="7429" width="10" customWidth="1"/>
    <col min="7430" max="7430" width="10.140625" customWidth="1"/>
    <col min="7681" max="7681" width="35.28515625" customWidth="1"/>
    <col min="7682" max="7682" width="5" customWidth="1"/>
    <col min="7683" max="7683" width="42.140625" customWidth="1"/>
    <col min="7684" max="7684" width="11.28515625" customWidth="1"/>
    <col min="7685" max="7685" width="10" customWidth="1"/>
    <col min="7686" max="7686" width="10.140625" customWidth="1"/>
    <col min="7937" max="7937" width="35.28515625" customWidth="1"/>
    <col min="7938" max="7938" width="5" customWidth="1"/>
    <col min="7939" max="7939" width="42.140625" customWidth="1"/>
    <col min="7940" max="7940" width="11.28515625" customWidth="1"/>
    <col min="7941" max="7941" width="10" customWidth="1"/>
    <col min="7942" max="7942" width="10.140625" customWidth="1"/>
    <col min="8193" max="8193" width="35.28515625" customWidth="1"/>
    <col min="8194" max="8194" width="5" customWidth="1"/>
    <col min="8195" max="8195" width="42.140625" customWidth="1"/>
    <col min="8196" max="8196" width="11.28515625" customWidth="1"/>
    <col min="8197" max="8197" width="10" customWidth="1"/>
    <col min="8198" max="8198" width="10.140625" customWidth="1"/>
    <col min="8449" max="8449" width="35.28515625" customWidth="1"/>
    <col min="8450" max="8450" width="5" customWidth="1"/>
    <col min="8451" max="8451" width="42.140625" customWidth="1"/>
    <col min="8452" max="8452" width="11.28515625" customWidth="1"/>
    <col min="8453" max="8453" width="10" customWidth="1"/>
    <col min="8454" max="8454" width="10.140625" customWidth="1"/>
    <col min="8705" max="8705" width="35.28515625" customWidth="1"/>
    <col min="8706" max="8706" width="5" customWidth="1"/>
    <col min="8707" max="8707" width="42.140625" customWidth="1"/>
    <col min="8708" max="8708" width="11.28515625" customWidth="1"/>
    <col min="8709" max="8709" width="10" customWidth="1"/>
    <col min="8710" max="8710" width="10.140625" customWidth="1"/>
    <col min="8961" max="8961" width="35.28515625" customWidth="1"/>
    <col min="8962" max="8962" width="5" customWidth="1"/>
    <col min="8963" max="8963" width="42.140625" customWidth="1"/>
    <col min="8964" max="8964" width="11.28515625" customWidth="1"/>
    <col min="8965" max="8965" width="10" customWidth="1"/>
    <col min="8966" max="8966" width="10.140625" customWidth="1"/>
    <col min="9217" max="9217" width="35.28515625" customWidth="1"/>
    <col min="9218" max="9218" width="5" customWidth="1"/>
    <col min="9219" max="9219" width="42.140625" customWidth="1"/>
    <col min="9220" max="9220" width="11.28515625" customWidth="1"/>
    <col min="9221" max="9221" width="10" customWidth="1"/>
    <col min="9222" max="9222" width="10.140625" customWidth="1"/>
    <col min="9473" max="9473" width="35.28515625" customWidth="1"/>
    <col min="9474" max="9474" width="5" customWidth="1"/>
    <col min="9475" max="9475" width="42.140625" customWidth="1"/>
    <col min="9476" max="9476" width="11.28515625" customWidth="1"/>
    <col min="9477" max="9477" width="10" customWidth="1"/>
    <col min="9478" max="9478" width="10.140625" customWidth="1"/>
    <col min="9729" max="9729" width="35.28515625" customWidth="1"/>
    <col min="9730" max="9730" width="5" customWidth="1"/>
    <col min="9731" max="9731" width="42.140625" customWidth="1"/>
    <col min="9732" max="9732" width="11.28515625" customWidth="1"/>
    <col min="9733" max="9733" width="10" customWidth="1"/>
    <col min="9734" max="9734" width="10.140625" customWidth="1"/>
    <col min="9985" max="9985" width="35.28515625" customWidth="1"/>
    <col min="9986" max="9986" width="5" customWidth="1"/>
    <col min="9987" max="9987" width="42.140625" customWidth="1"/>
    <col min="9988" max="9988" width="11.28515625" customWidth="1"/>
    <col min="9989" max="9989" width="10" customWidth="1"/>
    <col min="9990" max="9990" width="10.140625" customWidth="1"/>
    <col min="10241" max="10241" width="35.28515625" customWidth="1"/>
    <col min="10242" max="10242" width="5" customWidth="1"/>
    <col min="10243" max="10243" width="42.140625" customWidth="1"/>
    <col min="10244" max="10244" width="11.28515625" customWidth="1"/>
    <col min="10245" max="10245" width="10" customWidth="1"/>
    <col min="10246" max="10246" width="10.140625" customWidth="1"/>
    <col min="10497" max="10497" width="35.28515625" customWidth="1"/>
    <col min="10498" max="10498" width="5" customWidth="1"/>
    <col min="10499" max="10499" width="42.140625" customWidth="1"/>
    <col min="10500" max="10500" width="11.28515625" customWidth="1"/>
    <col min="10501" max="10501" width="10" customWidth="1"/>
    <col min="10502" max="10502" width="10.140625" customWidth="1"/>
    <col min="10753" max="10753" width="35.28515625" customWidth="1"/>
    <col min="10754" max="10754" width="5" customWidth="1"/>
    <col min="10755" max="10755" width="42.140625" customWidth="1"/>
    <col min="10756" max="10756" width="11.28515625" customWidth="1"/>
    <col min="10757" max="10757" width="10" customWidth="1"/>
    <col min="10758" max="10758" width="10.140625" customWidth="1"/>
    <col min="11009" max="11009" width="35.28515625" customWidth="1"/>
    <col min="11010" max="11010" width="5" customWidth="1"/>
    <col min="11011" max="11011" width="42.140625" customWidth="1"/>
    <col min="11012" max="11012" width="11.28515625" customWidth="1"/>
    <col min="11013" max="11013" width="10" customWidth="1"/>
    <col min="11014" max="11014" width="10.140625" customWidth="1"/>
    <col min="11265" max="11265" width="35.28515625" customWidth="1"/>
    <col min="11266" max="11266" width="5" customWidth="1"/>
    <col min="11267" max="11267" width="42.140625" customWidth="1"/>
    <col min="11268" max="11268" width="11.28515625" customWidth="1"/>
    <col min="11269" max="11269" width="10" customWidth="1"/>
    <col min="11270" max="11270" width="10.140625" customWidth="1"/>
    <col min="11521" max="11521" width="35.28515625" customWidth="1"/>
    <col min="11522" max="11522" width="5" customWidth="1"/>
    <col min="11523" max="11523" width="42.140625" customWidth="1"/>
    <col min="11524" max="11524" width="11.28515625" customWidth="1"/>
    <col min="11525" max="11525" width="10" customWidth="1"/>
    <col min="11526" max="11526" width="10.140625" customWidth="1"/>
    <col min="11777" max="11777" width="35.28515625" customWidth="1"/>
    <col min="11778" max="11778" width="5" customWidth="1"/>
    <col min="11779" max="11779" width="42.140625" customWidth="1"/>
    <col min="11780" max="11780" width="11.28515625" customWidth="1"/>
    <col min="11781" max="11781" width="10" customWidth="1"/>
    <col min="11782" max="11782" width="10.140625" customWidth="1"/>
    <col min="12033" max="12033" width="35.28515625" customWidth="1"/>
    <col min="12034" max="12034" width="5" customWidth="1"/>
    <col min="12035" max="12035" width="42.140625" customWidth="1"/>
    <col min="12036" max="12036" width="11.28515625" customWidth="1"/>
    <col min="12037" max="12037" width="10" customWidth="1"/>
    <col min="12038" max="12038" width="10.140625" customWidth="1"/>
    <col min="12289" max="12289" width="35.28515625" customWidth="1"/>
    <col min="12290" max="12290" width="5" customWidth="1"/>
    <col min="12291" max="12291" width="42.140625" customWidth="1"/>
    <col min="12292" max="12292" width="11.28515625" customWidth="1"/>
    <col min="12293" max="12293" width="10" customWidth="1"/>
    <col min="12294" max="12294" width="10.140625" customWidth="1"/>
    <col min="12545" max="12545" width="35.28515625" customWidth="1"/>
    <col min="12546" max="12546" width="5" customWidth="1"/>
    <col min="12547" max="12547" width="42.140625" customWidth="1"/>
    <col min="12548" max="12548" width="11.28515625" customWidth="1"/>
    <col min="12549" max="12549" width="10" customWidth="1"/>
    <col min="12550" max="12550" width="10.140625" customWidth="1"/>
    <col min="12801" max="12801" width="35.28515625" customWidth="1"/>
    <col min="12802" max="12802" width="5" customWidth="1"/>
    <col min="12803" max="12803" width="42.140625" customWidth="1"/>
    <col min="12804" max="12804" width="11.28515625" customWidth="1"/>
    <col min="12805" max="12805" width="10" customWidth="1"/>
    <col min="12806" max="12806" width="10.140625" customWidth="1"/>
    <col min="13057" max="13057" width="35.28515625" customWidth="1"/>
    <col min="13058" max="13058" width="5" customWidth="1"/>
    <col min="13059" max="13059" width="42.140625" customWidth="1"/>
    <col min="13060" max="13060" width="11.28515625" customWidth="1"/>
    <col min="13061" max="13061" width="10" customWidth="1"/>
    <col min="13062" max="13062" width="10.140625" customWidth="1"/>
    <col min="13313" max="13313" width="35.28515625" customWidth="1"/>
    <col min="13314" max="13314" width="5" customWidth="1"/>
    <col min="13315" max="13315" width="42.140625" customWidth="1"/>
    <col min="13316" max="13316" width="11.28515625" customWidth="1"/>
    <col min="13317" max="13317" width="10" customWidth="1"/>
    <col min="13318" max="13318" width="10.140625" customWidth="1"/>
    <col min="13569" max="13569" width="35.28515625" customWidth="1"/>
    <col min="13570" max="13570" width="5" customWidth="1"/>
    <col min="13571" max="13571" width="42.140625" customWidth="1"/>
    <col min="13572" max="13572" width="11.28515625" customWidth="1"/>
    <col min="13573" max="13573" width="10" customWidth="1"/>
    <col min="13574" max="13574" width="10.140625" customWidth="1"/>
    <col min="13825" max="13825" width="35.28515625" customWidth="1"/>
    <col min="13826" max="13826" width="5" customWidth="1"/>
    <col min="13827" max="13827" width="42.140625" customWidth="1"/>
    <col min="13828" max="13828" width="11.28515625" customWidth="1"/>
    <col min="13829" max="13829" width="10" customWidth="1"/>
    <col min="13830" max="13830" width="10.140625" customWidth="1"/>
    <col min="14081" max="14081" width="35.28515625" customWidth="1"/>
    <col min="14082" max="14082" width="5" customWidth="1"/>
    <col min="14083" max="14083" width="42.140625" customWidth="1"/>
    <col min="14084" max="14084" width="11.28515625" customWidth="1"/>
    <col min="14085" max="14085" width="10" customWidth="1"/>
    <col min="14086" max="14086" width="10.140625" customWidth="1"/>
    <col min="14337" max="14337" width="35.28515625" customWidth="1"/>
    <col min="14338" max="14338" width="5" customWidth="1"/>
    <col min="14339" max="14339" width="42.140625" customWidth="1"/>
    <col min="14340" max="14340" width="11.28515625" customWidth="1"/>
    <col min="14341" max="14341" width="10" customWidth="1"/>
    <col min="14342" max="14342" width="10.140625" customWidth="1"/>
    <col min="14593" max="14593" width="35.28515625" customWidth="1"/>
    <col min="14594" max="14594" width="5" customWidth="1"/>
    <col min="14595" max="14595" width="42.140625" customWidth="1"/>
    <col min="14596" max="14596" width="11.28515625" customWidth="1"/>
    <col min="14597" max="14597" width="10" customWidth="1"/>
    <col min="14598" max="14598" width="10.140625" customWidth="1"/>
    <col min="14849" max="14849" width="35.28515625" customWidth="1"/>
    <col min="14850" max="14850" width="5" customWidth="1"/>
    <col min="14851" max="14851" width="42.140625" customWidth="1"/>
    <col min="14852" max="14852" width="11.28515625" customWidth="1"/>
    <col min="14853" max="14853" width="10" customWidth="1"/>
    <col min="14854" max="14854" width="10.140625" customWidth="1"/>
    <col min="15105" max="15105" width="35.28515625" customWidth="1"/>
    <col min="15106" max="15106" width="5" customWidth="1"/>
    <col min="15107" max="15107" width="42.140625" customWidth="1"/>
    <col min="15108" max="15108" width="11.28515625" customWidth="1"/>
    <col min="15109" max="15109" width="10" customWidth="1"/>
    <col min="15110" max="15110" width="10.140625" customWidth="1"/>
    <col min="15361" max="15361" width="35.28515625" customWidth="1"/>
    <col min="15362" max="15362" width="5" customWidth="1"/>
    <col min="15363" max="15363" width="42.140625" customWidth="1"/>
    <col min="15364" max="15364" width="11.28515625" customWidth="1"/>
    <col min="15365" max="15365" width="10" customWidth="1"/>
    <col min="15366" max="15366" width="10.140625" customWidth="1"/>
    <col min="15617" max="15617" width="35.28515625" customWidth="1"/>
    <col min="15618" max="15618" width="5" customWidth="1"/>
    <col min="15619" max="15619" width="42.140625" customWidth="1"/>
    <col min="15620" max="15620" width="11.28515625" customWidth="1"/>
    <col min="15621" max="15621" width="10" customWidth="1"/>
    <col min="15622" max="15622" width="10.140625" customWidth="1"/>
    <col min="15873" max="15873" width="35.28515625" customWidth="1"/>
    <col min="15874" max="15874" width="5" customWidth="1"/>
    <col min="15875" max="15875" width="42.140625" customWidth="1"/>
    <col min="15876" max="15876" width="11.28515625" customWidth="1"/>
    <col min="15877" max="15877" width="10" customWidth="1"/>
    <col min="15878" max="15878" width="10.140625" customWidth="1"/>
    <col min="16129" max="16129" width="35.28515625" customWidth="1"/>
    <col min="16130" max="16130" width="5" customWidth="1"/>
    <col min="16131" max="16131" width="42.140625" customWidth="1"/>
    <col min="16132" max="16132" width="11.28515625" customWidth="1"/>
    <col min="16133" max="16133" width="10" customWidth="1"/>
    <col min="16134" max="16134" width="10.140625" customWidth="1"/>
  </cols>
  <sheetData>
    <row r="1" spans="1:6" ht="38.25" x14ac:dyDescent="0.25">
      <c r="A1" s="51"/>
      <c r="B1" s="51"/>
      <c r="C1" s="46" t="s">
        <v>23</v>
      </c>
      <c r="D1" s="34" t="s">
        <v>24</v>
      </c>
      <c r="E1" s="34" t="s">
        <v>25</v>
      </c>
      <c r="F1" s="34" t="s">
        <v>26</v>
      </c>
    </row>
    <row r="2" spans="1:6" x14ac:dyDescent="0.25">
      <c r="A2" s="51"/>
      <c r="B2" s="51"/>
      <c r="C2" s="52"/>
      <c r="D2" s="47"/>
      <c r="E2" s="34"/>
      <c r="F2" s="34"/>
    </row>
    <row r="3" spans="1:6" ht="24.75" customHeight="1" x14ac:dyDescent="0.25">
      <c r="A3" s="53" t="s">
        <v>0</v>
      </c>
      <c r="B3" s="44">
        <v>1</v>
      </c>
      <c r="C3" s="54" t="s">
        <v>28</v>
      </c>
      <c r="D3" s="55">
        <v>4</v>
      </c>
      <c r="E3" s="55">
        <v>1</v>
      </c>
      <c r="F3" s="55">
        <v>3</v>
      </c>
    </row>
    <row r="4" spans="1:6" ht="24.75" customHeight="1" x14ac:dyDescent="0.25">
      <c r="A4" s="53" t="s">
        <v>0</v>
      </c>
      <c r="B4" s="44">
        <v>2</v>
      </c>
      <c r="C4" s="54" t="s">
        <v>29</v>
      </c>
      <c r="D4" s="55">
        <v>2</v>
      </c>
      <c r="E4" s="55">
        <v>0</v>
      </c>
      <c r="F4" s="55">
        <v>2</v>
      </c>
    </row>
    <row r="5" spans="1:6" ht="24.75" customHeight="1" x14ac:dyDescent="0.25">
      <c r="A5" s="53" t="s">
        <v>0</v>
      </c>
      <c r="B5" s="44">
        <v>3</v>
      </c>
      <c r="C5" s="54" t="s">
        <v>30</v>
      </c>
      <c r="D5" s="55">
        <v>4</v>
      </c>
      <c r="E5" s="55">
        <v>0</v>
      </c>
      <c r="F5" s="55">
        <v>4</v>
      </c>
    </row>
    <row r="6" spans="1:6" ht="24.75" customHeight="1" x14ac:dyDescent="0.25">
      <c r="A6" s="53" t="s">
        <v>0</v>
      </c>
      <c r="B6" s="44">
        <v>4</v>
      </c>
      <c r="C6" s="54" t="s">
        <v>31</v>
      </c>
      <c r="D6" s="55">
        <v>6</v>
      </c>
      <c r="E6" s="55">
        <v>2</v>
      </c>
      <c r="F6" s="55">
        <v>4</v>
      </c>
    </row>
    <row r="7" spans="1:6" ht="24.75" customHeight="1" x14ac:dyDescent="0.25">
      <c r="A7" s="53" t="s">
        <v>0</v>
      </c>
      <c r="B7" s="44">
        <v>5</v>
      </c>
      <c r="C7" s="54" t="s">
        <v>32</v>
      </c>
      <c r="D7" s="55">
        <v>10</v>
      </c>
      <c r="E7" s="55">
        <v>2</v>
      </c>
      <c r="F7" s="55">
        <v>8</v>
      </c>
    </row>
    <row r="8" spans="1:6" ht="24.75" customHeight="1" x14ac:dyDescent="0.25">
      <c r="A8" s="53" t="s">
        <v>0</v>
      </c>
      <c r="B8" s="44">
        <v>6</v>
      </c>
      <c r="C8" s="54" t="s">
        <v>35</v>
      </c>
      <c r="D8" s="55">
        <v>4</v>
      </c>
      <c r="E8" s="55">
        <v>0</v>
      </c>
      <c r="F8" s="55">
        <v>4</v>
      </c>
    </row>
    <row r="9" spans="1:6" ht="24.75" customHeight="1" x14ac:dyDescent="0.25">
      <c r="A9" s="53" t="s">
        <v>0</v>
      </c>
      <c r="B9" s="44">
        <v>7</v>
      </c>
      <c r="C9" s="54" t="s">
        <v>33</v>
      </c>
      <c r="D9" s="55">
        <v>2</v>
      </c>
      <c r="E9" s="55">
        <v>0</v>
      </c>
      <c r="F9" s="55">
        <v>2</v>
      </c>
    </row>
    <row r="10" spans="1:6" ht="24.75" customHeight="1" x14ac:dyDescent="0.25">
      <c r="A10" s="53" t="s">
        <v>0</v>
      </c>
      <c r="B10" s="44">
        <v>8</v>
      </c>
      <c r="C10" s="54" t="s">
        <v>34</v>
      </c>
      <c r="D10" s="55">
        <v>1</v>
      </c>
      <c r="E10" s="55">
        <v>0</v>
      </c>
      <c r="F10" s="55">
        <v>1</v>
      </c>
    </row>
    <row r="11" spans="1:6" ht="24.75" customHeight="1" x14ac:dyDescent="0.25">
      <c r="A11" s="25"/>
      <c r="B11" s="25"/>
      <c r="C11" s="45" t="s">
        <v>27</v>
      </c>
      <c r="D11" s="26">
        <f>SUM(D3:D10)</f>
        <v>33</v>
      </c>
      <c r="E11" s="26">
        <f>SUM(E3:E10)</f>
        <v>5</v>
      </c>
      <c r="F11" s="26">
        <f>SUM(F3:F10)</f>
        <v>28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A1:Y13"/>
  <sheetViews>
    <sheetView zoomScale="59" zoomScaleNormal="59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32" sqref="M32"/>
    </sheetView>
  </sheetViews>
  <sheetFormatPr defaultColWidth="8.85546875" defaultRowHeight="15" x14ac:dyDescent="0.25"/>
  <cols>
    <col min="1" max="1" width="28.42578125" customWidth="1"/>
    <col min="2" max="2" width="4.42578125" customWidth="1"/>
    <col min="3" max="3" width="36.42578125" customWidth="1"/>
    <col min="4" max="4" width="30.85546875" bestFit="1" customWidth="1"/>
    <col min="5" max="5" width="13.28515625" bestFit="1" customWidth="1"/>
    <col min="6" max="6" width="5.7109375" bestFit="1" customWidth="1"/>
    <col min="7" max="7" width="15.7109375" bestFit="1" customWidth="1"/>
    <col min="8" max="8" width="11.85546875" customWidth="1"/>
    <col min="9" max="9" width="12.42578125" customWidth="1"/>
    <col min="10" max="10" width="5.7109375" bestFit="1" customWidth="1"/>
    <col min="11" max="11" width="12.42578125" customWidth="1"/>
    <col min="12" max="12" width="5.7109375" customWidth="1"/>
    <col min="13" max="13" width="22.42578125" bestFit="1" customWidth="1"/>
    <col min="14" max="14" width="5.7109375" bestFit="1" customWidth="1"/>
    <col min="15" max="15" width="15.7109375" bestFit="1" customWidth="1"/>
    <col min="16" max="16" width="15.7109375" customWidth="1"/>
    <col min="17" max="17" width="9.42578125" bestFit="1" customWidth="1"/>
    <col min="18" max="18" width="5.7109375" bestFit="1" customWidth="1"/>
    <col min="19" max="19" width="12" customWidth="1"/>
    <col min="20" max="20" width="15.42578125" customWidth="1"/>
    <col min="21" max="21" width="5.7109375" bestFit="1" customWidth="1"/>
    <col min="22" max="22" width="12.42578125" customWidth="1"/>
    <col min="23" max="23" width="13.28515625" customWidth="1"/>
    <col min="24" max="24" width="6.85546875" bestFit="1" customWidth="1"/>
    <col min="25" max="25" width="6.7109375" customWidth="1"/>
  </cols>
  <sheetData>
    <row r="1" spans="1:25" s="1" customFormat="1" ht="123" x14ac:dyDescent="0.25">
      <c r="A1" s="2" t="s">
        <v>1</v>
      </c>
      <c r="B1" s="3"/>
      <c r="C1" s="4" t="s">
        <v>2</v>
      </c>
      <c r="D1" s="4" t="s">
        <v>50</v>
      </c>
      <c r="E1" s="5" t="s">
        <v>3</v>
      </c>
      <c r="F1" s="10" t="s">
        <v>9</v>
      </c>
      <c r="G1" s="5" t="s">
        <v>7</v>
      </c>
      <c r="H1" s="5" t="s">
        <v>5</v>
      </c>
      <c r="I1" s="5" t="s">
        <v>4</v>
      </c>
      <c r="J1" s="10" t="s">
        <v>8</v>
      </c>
      <c r="K1" s="5" t="s">
        <v>10</v>
      </c>
      <c r="L1" s="10" t="s">
        <v>11</v>
      </c>
      <c r="M1" s="5" t="s">
        <v>6</v>
      </c>
      <c r="N1" s="10" t="s">
        <v>12</v>
      </c>
      <c r="O1" s="5" t="s">
        <v>13</v>
      </c>
      <c r="P1" s="5" t="s">
        <v>14</v>
      </c>
      <c r="Q1" s="14" t="s">
        <v>16</v>
      </c>
      <c r="R1" s="10" t="s">
        <v>15</v>
      </c>
      <c r="S1" s="5" t="s">
        <v>44</v>
      </c>
      <c r="T1" s="5" t="s">
        <v>45</v>
      </c>
      <c r="U1" s="10" t="s">
        <v>46</v>
      </c>
      <c r="V1" s="5" t="s">
        <v>47</v>
      </c>
      <c r="W1" s="5" t="s">
        <v>48</v>
      </c>
      <c r="X1" s="13" t="s">
        <v>51</v>
      </c>
      <c r="Y1" s="13" t="s">
        <v>17</v>
      </c>
    </row>
    <row r="2" spans="1:25" x14ac:dyDescent="0.25">
      <c r="A2" s="9" t="s">
        <v>62</v>
      </c>
      <c r="B2" s="30"/>
      <c r="C2" s="7"/>
      <c r="D2" s="7"/>
      <c r="E2" s="8"/>
      <c r="F2" s="12">
        <v>2</v>
      </c>
      <c r="G2" s="8"/>
      <c r="H2" s="8"/>
      <c r="I2" s="8"/>
      <c r="J2" s="12">
        <v>2</v>
      </c>
      <c r="K2" s="8"/>
      <c r="L2" s="12">
        <v>4</v>
      </c>
      <c r="M2" s="8"/>
      <c r="N2" s="12">
        <v>4</v>
      </c>
      <c r="O2" s="8"/>
      <c r="P2" s="8"/>
      <c r="Q2" s="8"/>
      <c r="R2" s="12">
        <v>4</v>
      </c>
      <c r="S2" s="8"/>
      <c r="T2" s="8"/>
      <c r="U2" s="12">
        <v>2</v>
      </c>
      <c r="V2" s="8"/>
      <c r="W2" s="8"/>
      <c r="X2" s="12">
        <f t="shared" ref="X2:X10" si="0">F2+J2+L2+N2+R2+U2</f>
        <v>18</v>
      </c>
      <c r="Y2" s="12">
        <v>100</v>
      </c>
    </row>
    <row r="3" spans="1:25" s="1" customFormat="1" ht="25.5" x14ac:dyDescent="0.25">
      <c r="A3" s="6" t="s">
        <v>0</v>
      </c>
      <c r="B3" s="29">
        <v>1</v>
      </c>
      <c r="C3" s="49" t="s">
        <v>36</v>
      </c>
      <c r="D3" s="49" t="s">
        <v>53</v>
      </c>
      <c r="E3" s="36" t="s">
        <v>49</v>
      </c>
      <c r="F3" s="11">
        <f t="shared" ref="F3:F10" si="1">IF(E3="21/22",2,0)</f>
        <v>2</v>
      </c>
      <c r="G3" s="43">
        <v>216</v>
      </c>
      <c r="H3" s="43">
        <v>10</v>
      </c>
      <c r="I3" s="59">
        <v>10</v>
      </c>
      <c r="J3" s="11">
        <f t="shared" ref="J3:J10" si="2">IF(ABS((H3-I3)/I3)&lt;=0.1,2,IF(AND(ABS((H3-I3)/I3)&gt;0.1,ABS((H3-I3)/I3)&lt;=0.2),1,0))</f>
        <v>2</v>
      </c>
      <c r="K3" s="56">
        <v>98.4</v>
      </c>
      <c r="L3" s="11">
        <f t="shared" ref="L3:L10" si="3">IF(K3&gt;90,4,IF(AND(K3&gt;80,K3&lt;=90),3,IF(AND(K3&gt;=50,K3&lt;=80),2,IF(AND(K3&gt;=10,K3&lt;50),1,0))))</f>
        <v>4</v>
      </c>
      <c r="M3" s="60">
        <v>44621</v>
      </c>
      <c r="N3" s="11">
        <f>IF(M3='Месяц МНТРГ_апрель'!$A$2,4,IF(M3='Месяц МНТРГ_апрель'!$B$2,3,IF(M3='Месяц МНТРГ_апрель'!$C$2,2,IF(M3='Месяц МНТРГ_апрель'!$D$2,1,0))))</f>
        <v>4</v>
      </c>
      <c r="O3" s="48">
        <v>218</v>
      </c>
      <c r="P3" s="48">
        <v>209</v>
      </c>
      <c r="Q3" s="35">
        <f t="shared" ref="Q3:Q10" si="4">ROUND(P3/O3*100,0)</f>
        <v>96</v>
      </c>
      <c r="R3" s="11">
        <f t="shared" ref="R3:R10" si="5">IF(Q3&gt;90,4,IF(AND(Q3&gt;80,Q3&lt;=90),3,IF(AND(Q3&gt;=50,Q3&lt;=80),2,IF(AND(Q3&gt;=10,Q3&lt;50),1,0))))</f>
        <v>4</v>
      </c>
      <c r="S3" s="43">
        <v>285</v>
      </c>
      <c r="T3" s="43">
        <v>100</v>
      </c>
      <c r="U3" s="11">
        <f t="shared" ref="U3:U10" si="6">IF(T3&gt;=90,2,IF(T3&gt;=80,1,0))</f>
        <v>2</v>
      </c>
      <c r="V3" s="43">
        <v>16</v>
      </c>
      <c r="W3" s="43">
        <v>128</v>
      </c>
      <c r="X3" s="15">
        <f t="shared" si="0"/>
        <v>18</v>
      </c>
      <c r="Y3" s="15">
        <f t="shared" ref="Y3:Y10" si="7">ROUND(X3/$X$2*100,0)</f>
        <v>100</v>
      </c>
    </row>
    <row r="4" spans="1:25" ht="30" customHeight="1" x14ac:dyDescent="0.25">
      <c r="A4" s="6" t="s">
        <v>0</v>
      </c>
      <c r="B4" s="28">
        <v>7</v>
      </c>
      <c r="C4" s="49" t="s">
        <v>38</v>
      </c>
      <c r="D4" s="49" t="s">
        <v>56</v>
      </c>
      <c r="E4" s="36" t="s">
        <v>49</v>
      </c>
      <c r="F4" s="11">
        <f t="shared" si="1"/>
        <v>2</v>
      </c>
      <c r="G4" s="43">
        <v>74</v>
      </c>
      <c r="H4" s="43">
        <v>4</v>
      </c>
      <c r="I4" s="59">
        <v>4</v>
      </c>
      <c r="J4" s="11">
        <f t="shared" si="2"/>
        <v>2</v>
      </c>
      <c r="K4" s="58">
        <v>90.2</v>
      </c>
      <c r="L4" s="11">
        <f t="shared" si="3"/>
        <v>4</v>
      </c>
      <c r="M4" s="60">
        <v>44621</v>
      </c>
      <c r="N4" s="11">
        <f>IF(M4='Месяц МНТРГ_апрель'!$A$2,4,IF(M4='Месяц МНТРГ_апрель'!$B$2,3,IF(M4='Месяц МНТРГ_апрель'!$C$2,2,IF(M4='Месяц МНТРГ_апрель'!$D$2,1,0))))</f>
        <v>4</v>
      </c>
      <c r="O4" s="48">
        <v>74</v>
      </c>
      <c r="P4" s="48">
        <v>74</v>
      </c>
      <c r="Q4" s="35">
        <f t="shared" si="4"/>
        <v>100</v>
      </c>
      <c r="R4" s="11">
        <f t="shared" si="5"/>
        <v>4</v>
      </c>
      <c r="S4" s="43">
        <v>125</v>
      </c>
      <c r="T4" s="43">
        <v>100</v>
      </c>
      <c r="U4" s="11">
        <f t="shared" si="6"/>
        <v>2</v>
      </c>
      <c r="V4" s="43">
        <v>13</v>
      </c>
      <c r="W4" s="43">
        <v>15</v>
      </c>
      <c r="X4" s="15">
        <f t="shared" si="0"/>
        <v>18</v>
      </c>
      <c r="Y4" s="15">
        <f t="shared" si="7"/>
        <v>100</v>
      </c>
    </row>
    <row r="5" spans="1:25" ht="30" customHeight="1" x14ac:dyDescent="0.25">
      <c r="A5" s="6" t="s">
        <v>0</v>
      </c>
      <c r="B5" s="28">
        <v>8</v>
      </c>
      <c r="C5" s="49" t="s">
        <v>39</v>
      </c>
      <c r="D5" s="49" t="s">
        <v>52</v>
      </c>
      <c r="E5" s="36" t="s">
        <v>49</v>
      </c>
      <c r="F5" s="11">
        <f t="shared" si="1"/>
        <v>2</v>
      </c>
      <c r="G5" s="43">
        <v>104</v>
      </c>
      <c r="H5" s="43">
        <v>6</v>
      </c>
      <c r="I5" s="59">
        <v>6</v>
      </c>
      <c r="J5" s="11">
        <f t="shared" si="2"/>
        <v>2</v>
      </c>
      <c r="K5" s="58">
        <v>85.2</v>
      </c>
      <c r="L5" s="11">
        <f t="shared" si="3"/>
        <v>3</v>
      </c>
      <c r="M5" s="60">
        <v>44621</v>
      </c>
      <c r="N5" s="11">
        <f>IF(M5='Месяц МНТРГ_апрель'!$A$2,4,IF(M5='Месяц МНТРГ_апрель'!$B$2,3,IF(M5='Месяц МНТРГ_апрель'!$C$2,2,IF(M5='Месяц МНТРГ_апрель'!$D$2,1,0))))</f>
        <v>4</v>
      </c>
      <c r="O5" s="48">
        <v>102</v>
      </c>
      <c r="P5" s="48">
        <v>102</v>
      </c>
      <c r="Q5" s="35">
        <f t="shared" si="4"/>
        <v>100</v>
      </c>
      <c r="R5" s="11">
        <f t="shared" si="5"/>
        <v>4</v>
      </c>
      <c r="S5" s="43">
        <v>105</v>
      </c>
      <c r="T5" s="43">
        <v>100</v>
      </c>
      <c r="U5" s="11">
        <f t="shared" si="6"/>
        <v>2</v>
      </c>
      <c r="V5" s="43">
        <v>7</v>
      </c>
      <c r="W5" s="43">
        <v>57</v>
      </c>
      <c r="X5" s="15">
        <f t="shared" si="0"/>
        <v>17</v>
      </c>
      <c r="Y5" s="15">
        <f t="shared" si="7"/>
        <v>94</v>
      </c>
    </row>
    <row r="6" spans="1:25" ht="30" customHeight="1" x14ac:dyDescent="0.25">
      <c r="A6" s="6" t="s">
        <v>0</v>
      </c>
      <c r="B6" s="28">
        <v>2</v>
      </c>
      <c r="C6" s="49" t="s">
        <v>40</v>
      </c>
      <c r="D6" s="49" t="s">
        <v>54</v>
      </c>
      <c r="E6" s="36" t="s">
        <v>49</v>
      </c>
      <c r="F6" s="11">
        <f t="shared" si="1"/>
        <v>2</v>
      </c>
      <c r="G6" s="43">
        <v>77</v>
      </c>
      <c r="H6" s="43">
        <v>4</v>
      </c>
      <c r="I6" s="59">
        <v>4</v>
      </c>
      <c r="J6" s="11">
        <f t="shared" si="2"/>
        <v>2</v>
      </c>
      <c r="K6" s="56">
        <v>54.1</v>
      </c>
      <c r="L6" s="11">
        <f t="shared" si="3"/>
        <v>2</v>
      </c>
      <c r="M6" s="60">
        <v>44621</v>
      </c>
      <c r="N6" s="11">
        <f>IF(M6='Месяц МНТРГ_апрель'!$A$2,4,IF(M6='Месяц МНТРГ_апрель'!$B$2,3,IF(M6='Месяц МНТРГ_апрель'!$C$2,2,IF(M6='Месяц МНТРГ_апрель'!$D$2,1,0))))</f>
        <v>4</v>
      </c>
      <c r="O6" s="48">
        <v>76</v>
      </c>
      <c r="P6" s="48">
        <v>76</v>
      </c>
      <c r="Q6" s="35">
        <f t="shared" si="4"/>
        <v>100</v>
      </c>
      <c r="R6" s="11">
        <f t="shared" si="5"/>
        <v>4</v>
      </c>
      <c r="S6" s="43">
        <v>117</v>
      </c>
      <c r="T6" s="43">
        <v>100</v>
      </c>
      <c r="U6" s="11">
        <f t="shared" si="6"/>
        <v>2</v>
      </c>
      <c r="V6" s="43">
        <v>1</v>
      </c>
      <c r="W6" s="43">
        <v>7</v>
      </c>
      <c r="X6" s="15">
        <f t="shared" si="0"/>
        <v>16</v>
      </c>
      <c r="Y6" s="15">
        <f t="shared" si="7"/>
        <v>89</v>
      </c>
    </row>
    <row r="7" spans="1:25" ht="30" customHeight="1" x14ac:dyDescent="0.25">
      <c r="A7" s="6" t="s">
        <v>0</v>
      </c>
      <c r="B7" s="28">
        <v>3</v>
      </c>
      <c r="C7" s="49" t="s">
        <v>41</v>
      </c>
      <c r="D7" s="49" t="s">
        <v>57</v>
      </c>
      <c r="E7" s="36" t="s">
        <v>49</v>
      </c>
      <c r="F7" s="11">
        <f t="shared" si="1"/>
        <v>2</v>
      </c>
      <c r="G7" s="43">
        <v>80</v>
      </c>
      <c r="H7" s="43">
        <v>4</v>
      </c>
      <c r="I7" s="59">
        <v>4</v>
      </c>
      <c r="J7" s="11">
        <f t="shared" si="2"/>
        <v>2</v>
      </c>
      <c r="K7" s="56">
        <v>85.2</v>
      </c>
      <c r="L7" s="11">
        <f t="shared" si="3"/>
        <v>3</v>
      </c>
      <c r="M7" s="60">
        <v>44621</v>
      </c>
      <c r="N7" s="11">
        <f>IF(M7='Месяц МНТРГ_апрель'!$A$2,4,IF(M7='Месяц МНТРГ_апрель'!$B$2,3,IF(M7='Месяц МНТРГ_апрель'!$C$2,2,IF(M7='Месяц МНТРГ_апрель'!$D$2,1,0))))</f>
        <v>4</v>
      </c>
      <c r="O7" s="48">
        <v>81</v>
      </c>
      <c r="P7" s="48">
        <v>68</v>
      </c>
      <c r="Q7" s="35">
        <f t="shared" si="4"/>
        <v>84</v>
      </c>
      <c r="R7" s="11">
        <f t="shared" si="5"/>
        <v>3</v>
      </c>
      <c r="S7" s="43">
        <v>119</v>
      </c>
      <c r="T7" s="43">
        <v>100</v>
      </c>
      <c r="U7" s="11">
        <f t="shared" si="6"/>
        <v>2</v>
      </c>
      <c r="V7" s="43">
        <v>2</v>
      </c>
      <c r="W7" s="43">
        <v>15</v>
      </c>
      <c r="X7" s="15">
        <f t="shared" si="0"/>
        <v>16</v>
      </c>
      <c r="Y7" s="15">
        <f t="shared" si="7"/>
        <v>89</v>
      </c>
    </row>
    <row r="8" spans="1:25" ht="30" customHeight="1" x14ac:dyDescent="0.25">
      <c r="A8" s="6" t="s">
        <v>0</v>
      </c>
      <c r="B8" s="28">
        <v>4</v>
      </c>
      <c r="C8" s="49" t="s">
        <v>43</v>
      </c>
      <c r="D8" s="49" t="s">
        <v>55</v>
      </c>
      <c r="E8" s="36" t="s">
        <v>49</v>
      </c>
      <c r="F8" s="11">
        <f t="shared" si="1"/>
        <v>2</v>
      </c>
      <c r="G8" s="43">
        <v>10</v>
      </c>
      <c r="H8" s="43">
        <v>1</v>
      </c>
      <c r="I8" s="59">
        <v>1</v>
      </c>
      <c r="J8" s="11">
        <f t="shared" si="2"/>
        <v>2</v>
      </c>
      <c r="K8" s="58">
        <v>77</v>
      </c>
      <c r="L8" s="11">
        <f t="shared" si="3"/>
        <v>2</v>
      </c>
      <c r="M8" s="60">
        <v>44621</v>
      </c>
      <c r="N8" s="11">
        <f>IF(M8='Месяц МНТРГ_апрель'!$A$2,4,IF(M8='Месяц МНТРГ_апрель'!$B$2,3,IF(M8='Месяц МНТРГ_апрель'!$C$2,2,IF(M8='Месяц МНТРГ_апрель'!$D$2,1,0))))</f>
        <v>4</v>
      </c>
      <c r="O8" s="48">
        <v>10</v>
      </c>
      <c r="P8" s="48">
        <v>10</v>
      </c>
      <c r="Q8" s="35">
        <f t="shared" si="4"/>
        <v>100</v>
      </c>
      <c r="R8" s="11">
        <f t="shared" si="5"/>
        <v>4</v>
      </c>
      <c r="S8" s="43">
        <v>21</v>
      </c>
      <c r="T8" s="43">
        <v>100</v>
      </c>
      <c r="U8" s="11">
        <f t="shared" si="6"/>
        <v>2</v>
      </c>
      <c r="V8" s="43">
        <v>0</v>
      </c>
      <c r="W8" s="43">
        <v>7</v>
      </c>
      <c r="X8" s="15">
        <f t="shared" si="0"/>
        <v>16</v>
      </c>
      <c r="Y8" s="15">
        <f t="shared" si="7"/>
        <v>89</v>
      </c>
    </row>
    <row r="9" spans="1:25" ht="30" customHeight="1" x14ac:dyDescent="0.25">
      <c r="A9" s="6" t="s">
        <v>0</v>
      </c>
      <c r="B9" s="28">
        <v>6</v>
      </c>
      <c r="C9" s="49" t="s">
        <v>37</v>
      </c>
      <c r="D9" s="49" t="s">
        <v>58</v>
      </c>
      <c r="E9" s="36" t="s">
        <v>49</v>
      </c>
      <c r="F9" s="11">
        <f t="shared" si="1"/>
        <v>2</v>
      </c>
      <c r="G9" s="43">
        <v>40</v>
      </c>
      <c r="H9" s="43">
        <v>2</v>
      </c>
      <c r="I9" s="59">
        <v>2</v>
      </c>
      <c r="J9" s="11">
        <f t="shared" si="2"/>
        <v>2</v>
      </c>
      <c r="K9" s="58">
        <v>82</v>
      </c>
      <c r="L9" s="11">
        <f t="shared" si="3"/>
        <v>3</v>
      </c>
      <c r="M9" s="60" t="s">
        <v>63</v>
      </c>
      <c r="N9" s="11">
        <f>IF(M9='Месяц МНТРГ_апрель'!$A$2,4,IF(M9='Месяц МНТРГ_апрель'!$B$2,3,IF(M9='Месяц МНТРГ_апрель'!$C$2,2,IF(M9='Месяц МНТРГ_апрель'!$D$2,1,0))))</f>
        <v>3</v>
      </c>
      <c r="O9" s="48">
        <v>37</v>
      </c>
      <c r="P9" s="48">
        <v>35</v>
      </c>
      <c r="Q9" s="35">
        <f t="shared" si="4"/>
        <v>95</v>
      </c>
      <c r="R9" s="11">
        <f t="shared" si="5"/>
        <v>4</v>
      </c>
      <c r="S9" s="43">
        <v>51</v>
      </c>
      <c r="T9" s="43">
        <v>100</v>
      </c>
      <c r="U9" s="11">
        <f t="shared" si="6"/>
        <v>2</v>
      </c>
      <c r="V9" s="43">
        <v>1</v>
      </c>
      <c r="W9" s="43">
        <v>7</v>
      </c>
      <c r="X9" s="15">
        <f t="shared" si="0"/>
        <v>16</v>
      </c>
      <c r="Y9" s="15">
        <f t="shared" si="7"/>
        <v>89</v>
      </c>
    </row>
    <row r="10" spans="1:25" ht="30" customHeight="1" x14ac:dyDescent="0.25">
      <c r="A10" s="6" t="s">
        <v>0</v>
      </c>
      <c r="B10" s="28">
        <v>5</v>
      </c>
      <c r="C10" s="49" t="s">
        <v>42</v>
      </c>
      <c r="D10" s="49" t="s">
        <v>59</v>
      </c>
      <c r="E10" s="36" t="s">
        <v>49</v>
      </c>
      <c r="F10" s="11">
        <f t="shared" si="1"/>
        <v>2</v>
      </c>
      <c r="G10" s="43">
        <v>24</v>
      </c>
      <c r="H10" s="43">
        <v>2</v>
      </c>
      <c r="I10" s="59">
        <v>2</v>
      </c>
      <c r="J10" s="11">
        <f t="shared" si="2"/>
        <v>2</v>
      </c>
      <c r="K10" s="58">
        <v>77</v>
      </c>
      <c r="L10" s="11">
        <f t="shared" si="3"/>
        <v>2</v>
      </c>
      <c r="M10" s="60">
        <v>44593</v>
      </c>
      <c r="N10" s="11">
        <f>IF(M10='Месяц МНТРГ_апрель'!$A$2,4,IF(M10='Месяц МНТРГ_апрель'!$B$2,3,IF(M10='Месяц МНТРГ_апрель'!$C$2,2,IF(M10='Месяц МНТРГ_апрель'!$D$2,1,0))))</f>
        <v>2</v>
      </c>
      <c r="O10" s="48">
        <v>24</v>
      </c>
      <c r="P10" s="48">
        <v>18</v>
      </c>
      <c r="Q10" s="35">
        <f t="shared" si="4"/>
        <v>75</v>
      </c>
      <c r="R10" s="11">
        <f t="shared" si="5"/>
        <v>2</v>
      </c>
      <c r="S10" s="43">
        <v>36</v>
      </c>
      <c r="T10" s="43">
        <v>100</v>
      </c>
      <c r="U10" s="11">
        <f t="shared" si="6"/>
        <v>2</v>
      </c>
      <c r="V10" s="43">
        <v>1</v>
      </c>
      <c r="W10" s="43">
        <v>1</v>
      </c>
      <c r="X10" s="15">
        <f t="shared" si="0"/>
        <v>12</v>
      </c>
      <c r="Y10" s="15">
        <f t="shared" si="7"/>
        <v>67</v>
      </c>
    </row>
    <row r="11" spans="1:25" s="41" customFormat="1" ht="30" customHeight="1" x14ac:dyDescent="0.25">
      <c r="A11" s="38"/>
      <c r="B11" s="38"/>
      <c r="C11" s="39" t="s">
        <v>19</v>
      </c>
      <c r="D11" s="50"/>
      <c r="E11" s="38"/>
      <c r="F11" s="18"/>
      <c r="G11" s="42">
        <f>SUM(G3:G10)</f>
        <v>625</v>
      </c>
      <c r="H11" s="42">
        <f>SUM(H3:H10)</f>
        <v>33</v>
      </c>
      <c r="I11" s="42">
        <f>SUM(I3:I10)</f>
        <v>33</v>
      </c>
      <c r="J11" s="18"/>
      <c r="K11" s="40"/>
      <c r="L11" s="18"/>
      <c r="M11" s="37"/>
      <c r="N11" s="18"/>
      <c r="O11" s="38"/>
      <c r="P11" s="38"/>
      <c r="Q11" s="38"/>
      <c r="R11" s="18"/>
      <c r="X11" s="19"/>
      <c r="Y11" s="19"/>
    </row>
    <row r="12" spans="1:25" ht="15.75" thickBot="1" x14ac:dyDescent="0.3"/>
    <row r="13" spans="1:25" ht="16.5" thickBot="1" x14ac:dyDescent="0.3">
      <c r="T13" s="31" t="s">
        <v>18</v>
      </c>
      <c r="U13" s="32"/>
      <c r="V13" s="32"/>
      <c r="W13" s="33"/>
      <c r="X13" s="16">
        <f>AVERAGE(X2:X10)</f>
        <v>16.333333333333332</v>
      </c>
      <c r="Y13" s="17">
        <f>ROUND(X13/$X$3*100,0)</f>
        <v>91</v>
      </c>
    </row>
  </sheetData>
  <sortState xmlns:xlrd2="http://schemas.microsoft.com/office/spreadsheetml/2017/richdata2" ref="A1:Y11">
    <sortCondition descending="1" ref="Y2:Y1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Месяц МНТРГ</vt:lpstr>
      <vt:lpstr>Месяц МНТРГ_апрель</vt:lpstr>
      <vt:lpstr>Кол-во групп ЕУ_апрель</vt:lpstr>
      <vt:lpstr>Ноглики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Kornienko</dc:creator>
  <cp:lastModifiedBy>Марина Г. Васильева</cp:lastModifiedBy>
  <cp:lastPrinted>2021-06-11T00:06:48Z</cp:lastPrinted>
  <dcterms:created xsi:type="dcterms:W3CDTF">2019-01-15T22:47:08Z</dcterms:created>
  <dcterms:modified xsi:type="dcterms:W3CDTF">2022-05-19T05:14:09Z</dcterms:modified>
</cp:coreProperties>
</file>