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Наталья\Desktop\Договоры 2022\Питание\Меню на апрель\"/>
    </mc:Choice>
  </mc:AlternateContent>
  <bookViews>
    <workbookView xWindow="0" yWindow="0" windowWidth="28800" windowHeight="12045"/>
  </bookViews>
  <sheets>
    <sheet name="135,48" sheetId="1" r:id="rId1"/>
  </sheets>
  <definedNames>
    <definedName name="_xlnm.Print_Area" localSheetId="0">'135,48'!$A$1:$O$243</definedName>
  </definedNames>
  <calcPr calcId="162913" refMode="R1C1"/>
</workbook>
</file>

<file path=xl/calcChain.xml><?xml version="1.0" encoding="utf-8"?>
<calcChain xmlns="http://schemas.openxmlformats.org/spreadsheetml/2006/main">
  <c r="O151" i="1" l="1"/>
  <c r="E151" i="1"/>
  <c r="F151" i="1"/>
  <c r="G151" i="1"/>
  <c r="H151" i="1"/>
  <c r="I151" i="1"/>
  <c r="J151" i="1"/>
  <c r="K151" i="1"/>
  <c r="L151" i="1"/>
  <c r="M151" i="1"/>
  <c r="N151" i="1"/>
  <c r="D151" i="1"/>
  <c r="E147" i="1"/>
  <c r="F147" i="1"/>
  <c r="G147" i="1"/>
  <c r="H147" i="1"/>
  <c r="I147" i="1"/>
  <c r="J147" i="1"/>
  <c r="K147" i="1"/>
  <c r="L147" i="1"/>
  <c r="M147" i="1"/>
  <c r="N147" i="1"/>
  <c r="O147" i="1"/>
  <c r="D147" i="1"/>
  <c r="E163" i="1"/>
  <c r="F163" i="1"/>
  <c r="G163" i="1"/>
  <c r="H163" i="1"/>
  <c r="I163" i="1"/>
  <c r="J163" i="1"/>
  <c r="K163" i="1"/>
  <c r="L163" i="1"/>
  <c r="M163" i="1"/>
  <c r="N163" i="1"/>
  <c r="O163" i="1"/>
  <c r="D163" i="1"/>
  <c r="E158" i="1"/>
  <c r="F158" i="1"/>
  <c r="G158" i="1"/>
  <c r="H158" i="1"/>
  <c r="I158" i="1"/>
  <c r="J158" i="1"/>
  <c r="K158" i="1"/>
  <c r="L158" i="1"/>
  <c r="M158" i="1"/>
  <c r="N158" i="1"/>
  <c r="O158" i="1"/>
  <c r="D158" i="1"/>
  <c r="E175" i="1"/>
  <c r="F175" i="1"/>
  <c r="G175" i="1"/>
  <c r="H175" i="1"/>
  <c r="I175" i="1"/>
  <c r="J175" i="1"/>
  <c r="K175" i="1"/>
  <c r="L175" i="1"/>
  <c r="M175" i="1"/>
  <c r="N175" i="1"/>
  <c r="O175" i="1"/>
  <c r="D175" i="1"/>
  <c r="E170" i="1"/>
  <c r="F170" i="1"/>
  <c r="G170" i="1"/>
  <c r="H170" i="1"/>
  <c r="I170" i="1"/>
  <c r="J170" i="1"/>
  <c r="K170" i="1"/>
  <c r="L170" i="1"/>
  <c r="M170" i="1"/>
  <c r="N170" i="1"/>
  <c r="O170" i="1"/>
  <c r="D170" i="1"/>
  <c r="E187" i="1"/>
  <c r="F187" i="1"/>
  <c r="G187" i="1"/>
  <c r="H187" i="1"/>
  <c r="I187" i="1"/>
  <c r="J187" i="1"/>
  <c r="K187" i="1"/>
  <c r="L187" i="1"/>
  <c r="M187" i="1"/>
  <c r="N187" i="1"/>
  <c r="O187" i="1"/>
  <c r="D187" i="1"/>
  <c r="E182" i="1"/>
  <c r="F182" i="1"/>
  <c r="G182" i="1"/>
  <c r="H182" i="1"/>
  <c r="I182" i="1"/>
  <c r="J182" i="1"/>
  <c r="K182" i="1"/>
  <c r="L182" i="1"/>
  <c r="M182" i="1"/>
  <c r="N182" i="1"/>
  <c r="O182" i="1"/>
  <c r="D182" i="1"/>
  <c r="E198" i="1"/>
  <c r="F198" i="1"/>
  <c r="G198" i="1"/>
  <c r="H198" i="1"/>
  <c r="I198" i="1"/>
  <c r="J198" i="1"/>
  <c r="K198" i="1"/>
  <c r="L198" i="1"/>
  <c r="M198" i="1"/>
  <c r="N198" i="1"/>
  <c r="O198" i="1"/>
  <c r="D198" i="1"/>
  <c r="E194" i="1"/>
  <c r="F194" i="1"/>
  <c r="G194" i="1"/>
  <c r="H194" i="1"/>
  <c r="I194" i="1"/>
  <c r="J194" i="1"/>
  <c r="K194" i="1"/>
  <c r="L194" i="1"/>
  <c r="M194" i="1"/>
  <c r="N194" i="1"/>
  <c r="O194" i="1"/>
  <c r="D194" i="1"/>
  <c r="E209" i="1"/>
  <c r="F209" i="1"/>
  <c r="G209" i="1"/>
  <c r="H209" i="1"/>
  <c r="I209" i="1"/>
  <c r="J209" i="1"/>
  <c r="K209" i="1"/>
  <c r="L209" i="1"/>
  <c r="M209" i="1"/>
  <c r="N209" i="1"/>
  <c r="O209" i="1"/>
  <c r="D209" i="1"/>
  <c r="E204" i="1"/>
  <c r="F204" i="1"/>
  <c r="G204" i="1"/>
  <c r="H204" i="1"/>
  <c r="I204" i="1"/>
  <c r="J204" i="1"/>
  <c r="K204" i="1"/>
  <c r="L204" i="1"/>
  <c r="M204" i="1"/>
  <c r="N204" i="1"/>
  <c r="O204" i="1"/>
  <c r="D204" i="1"/>
  <c r="E221" i="1"/>
  <c r="F221" i="1"/>
  <c r="G221" i="1"/>
  <c r="H221" i="1"/>
  <c r="I221" i="1"/>
  <c r="J221" i="1"/>
  <c r="K221" i="1"/>
  <c r="L221" i="1"/>
  <c r="M221" i="1"/>
  <c r="N221" i="1"/>
  <c r="O221" i="1"/>
  <c r="D221" i="1"/>
  <c r="E216" i="1"/>
  <c r="F216" i="1"/>
  <c r="G216" i="1"/>
  <c r="H216" i="1"/>
  <c r="I216" i="1"/>
  <c r="J216" i="1"/>
  <c r="K216" i="1"/>
  <c r="L216" i="1"/>
  <c r="M216" i="1"/>
  <c r="N216" i="1"/>
  <c r="O216" i="1"/>
  <c r="D216" i="1"/>
  <c r="E231" i="1"/>
  <c r="F231" i="1"/>
  <c r="G231" i="1"/>
  <c r="H231" i="1"/>
  <c r="I231" i="1"/>
  <c r="J231" i="1"/>
  <c r="K231" i="1"/>
  <c r="L231" i="1"/>
  <c r="M231" i="1"/>
  <c r="N231" i="1"/>
  <c r="O231" i="1"/>
  <c r="D231" i="1"/>
  <c r="E227" i="1"/>
  <c r="F227" i="1"/>
  <c r="G227" i="1"/>
  <c r="H227" i="1"/>
  <c r="I227" i="1"/>
  <c r="J227" i="1"/>
  <c r="K227" i="1"/>
  <c r="L227" i="1"/>
  <c r="M227" i="1"/>
  <c r="N227" i="1"/>
  <c r="O227" i="1"/>
  <c r="D227" i="1"/>
  <c r="E100" i="1" l="1"/>
  <c r="F100" i="1"/>
  <c r="G100" i="1"/>
  <c r="H100" i="1"/>
  <c r="I100" i="1"/>
  <c r="J100" i="1"/>
  <c r="K100" i="1"/>
  <c r="L100" i="1"/>
  <c r="M100" i="1"/>
  <c r="N100" i="1"/>
  <c r="O100" i="1"/>
  <c r="D100" i="1"/>
  <c r="E23" i="1"/>
  <c r="F23" i="1"/>
  <c r="G23" i="1"/>
  <c r="H23" i="1"/>
  <c r="I23" i="1"/>
  <c r="J23" i="1"/>
  <c r="K23" i="1"/>
  <c r="L23" i="1"/>
  <c r="M23" i="1"/>
  <c r="N23" i="1"/>
  <c r="O23" i="1"/>
  <c r="D23" i="1"/>
  <c r="E18" i="1"/>
  <c r="E17" i="1" s="1"/>
  <c r="F18" i="1"/>
  <c r="F17" i="1" s="1"/>
  <c r="G18" i="1"/>
  <c r="G17" i="1" s="1"/>
  <c r="H18" i="1"/>
  <c r="I18" i="1"/>
  <c r="I17" i="1" s="1"/>
  <c r="J18" i="1"/>
  <c r="J17" i="1" s="1"/>
  <c r="K18" i="1"/>
  <c r="K17" i="1" s="1"/>
  <c r="L18" i="1"/>
  <c r="M18" i="1"/>
  <c r="M17" i="1" s="1"/>
  <c r="N18" i="1"/>
  <c r="N17" i="1" s="1"/>
  <c r="O18" i="1"/>
  <c r="O17" i="1" s="1"/>
  <c r="D18" i="1"/>
  <c r="D17" i="1" s="1"/>
  <c r="L17" i="1" l="1"/>
  <c r="H17" i="1"/>
  <c r="E53" i="1" l="1"/>
  <c r="F53" i="1"/>
  <c r="G53" i="1"/>
  <c r="H53" i="1"/>
  <c r="I53" i="1"/>
  <c r="J53" i="1"/>
  <c r="K53" i="1"/>
  <c r="L53" i="1"/>
  <c r="M53" i="1"/>
  <c r="N53" i="1"/>
  <c r="O53" i="1"/>
  <c r="D53" i="1"/>
  <c r="E10" i="1" l="1"/>
  <c r="F10" i="1"/>
  <c r="G10" i="1"/>
  <c r="H10" i="1"/>
  <c r="I10" i="1"/>
  <c r="J10" i="1"/>
  <c r="K10" i="1"/>
  <c r="L10" i="1"/>
  <c r="M10" i="1"/>
  <c r="N10" i="1"/>
  <c r="O10" i="1"/>
  <c r="D10" i="1"/>
  <c r="E137" i="1" l="1"/>
  <c r="F137" i="1"/>
  <c r="G137" i="1"/>
  <c r="H137" i="1"/>
  <c r="I137" i="1"/>
  <c r="J137" i="1"/>
  <c r="K137" i="1"/>
  <c r="L137" i="1"/>
  <c r="M137" i="1"/>
  <c r="N137" i="1"/>
  <c r="O137" i="1"/>
  <c r="E141" i="1"/>
  <c r="F141" i="1"/>
  <c r="G141" i="1"/>
  <c r="H141" i="1"/>
  <c r="I141" i="1"/>
  <c r="J141" i="1"/>
  <c r="K141" i="1"/>
  <c r="L141" i="1"/>
  <c r="M141" i="1"/>
  <c r="N141" i="1"/>
  <c r="O141" i="1"/>
  <c r="D141" i="1"/>
  <c r="E71" i="1" l="1"/>
  <c r="F71" i="1"/>
  <c r="G71" i="1"/>
  <c r="H71" i="1"/>
  <c r="I71" i="1"/>
  <c r="J71" i="1"/>
  <c r="K71" i="1"/>
  <c r="L71" i="1"/>
  <c r="M71" i="1"/>
  <c r="N71" i="1"/>
  <c r="O71" i="1"/>
  <c r="D71" i="1"/>
  <c r="E66" i="1"/>
  <c r="F66" i="1"/>
  <c r="G66" i="1"/>
  <c r="H66" i="1"/>
  <c r="I66" i="1"/>
  <c r="J66" i="1"/>
  <c r="J65" i="1" s="1"/>
  <c r="K66" i="1"/>
  <c r="L66" i="1"/>
  <c r="M66" i="1"/>
  <c r="N66" i="1"/>
  <c r="O66" i="1"/>
  <c r="D66" i="1"/>
  <c r="E41" i="1"/>
  <c r="F41" i="1"/>
  <c r="G41" i="1"/>
  <c r="H41" i="1"/>
  <c r="I41" i="1"/>
  <c r="J41" i="1"/>
  <c r="K41" i="1"/>
  <c r="L41" i="1"/>
  <c r="M41" i="1"/>
  <c r="N41" i="1"/>
  <c r="O41" i="1"/>
  <c r="D41" i="1"/>
  <c r="E46" i="1"/>
  <c r="F46" i="1"/>
  <c r="F40" i="1" s="1"/>
  <c r="G46" i="1"/>
  <c r="H46" i="1"/>
  <c r="I46" i="1"/>
  <c r="J46" i="1"/>
  <c r="J40" i="1" s="1"/>
  <c r="K46" i="1"/>
  <c r="L46" i="1"/>
  <c r="M46" i="1"/>
  <c r="N46" i="1"/>
  <c r="N40" i="1" s="1"/>
  <c r="O46" i="1"/>
  <c r="D46" i="1"/>
  <c r="K65" i="1" l="1"/>
  <c r="G65" i="1"/>
  <c r="H65" i="1"/>
  <c r="L65" i="1"/>
  <c r="I65" i="1"/>
  <c r="O65" i="1"/>
  <c r="N65" i="1"/>
  <c r="F65" i="1"/>
  <c r="D65" i="1"/>
  <c r="M65" i="1"/>
  <c r="E65" i="1"/>
  <c r="O40" i="1"/>
  <c r="K40" i="1"/>
  <c r="G40" i="1"/>
  <c r="H40" i="1"/>
  <c r="D40" i="1"/>
  <c r="M40" i="1"/>
  <c r="I40" i="1"/>
  <c r="E40" i="1"/>
  <c r="L40" i="1"/>
  <c r="E215" i="1" l="1"/>
  <c r="F215" i="1"/>
  <c r="G215" i="1"/>
  <c r="H215" i="1"/>
  <c r="I215" i="1"/>
  <c r="J215" i="1"/>
  <c r="K215" i="1"/>
  <c r="L215" i="1"/>
  <c r="M215" i="1"/>
  <c r="N215" i="1"/>
  <c r="O215" i="1"/>
  <c r="D215" i="1"/>
  <c r="E169" i="1" l="1"/>
  <c r="F169" i="1"/>
  <c r="G169" i="1"/>
  <c r="H169" i="1"/>
  <c r="I169" i="1"/>
  <c r="J169" i="1"/>
  <c r="K169" i="1"/>
  <c r="L169" i="1"/>
  <c r="M169" i="1"/>
  <c r="N169" i="1"/>
  <c r="O169" i="1"/>
  <c r="D169" i="1"/>
  <c r="E136" i="1" l="1"/>
  <c r="F136" i="1"/>
  <c r="G136" i="1"/>
  <c r="H136" i="1"/>
  <c r="I136" i="1"/>
  <c r="J136" i="1"/>
  <c r="K136" i="1"/>
  <c r="L136" i="1"/>
  <c r="M136" i="1"/>
  <c r="N136" i="1"/>
  <c r="O136" i="1"/>
  <c r="D136" i="1"/>
  <c r="E112" i="1" l="1"/>
  <c r="E111" i="1" s="1"/>
  <c r="F112" i="1"/>
  <c r="F111" i="1" s="1"/>
  <c r="G112" i="1"/>
  <c r="G111" i="1" s="1"/>
  <c r="H112" i="1"/>
  <c r="H111" i="1" s="1"/>
  <c r="I112" i="1"/>
  <c r="I111" i="1" s="1"/>
  <c r="J112" i="1"/>
  <c r="J111" i="1" s="1"/>
  <c r="K112" i="1"/>
  <c r="K111" i="1" s="1"/>
  <c r="L112" i="1"/>
  <c r="L111" i="1" s="1"/>
  <c r="M112" i="1"/>
  <c r="M111" i="1" s="1"/>
  <c r="N112" i="1"/>
  <c r="N111" i="1" s="1"/>
  <c r="O112" i="1"/>
  <c r="O111" i="1" s="1"/>
  <c r="D112" i="1"/>
  <c r="D111" i="1" s="1"/>
  <c r="E78" i="1" l="1"/>
  <c r="E77" i="1" s="1"/>
  <c r="F78" i="1"/>
  <c r="F77" i="1" s="1"/>
  <c r="G78" i="1"/>
  <c r="G77" i="1" s="1"/>
  <c r="H78" i="1"/>
  <c r="H77" i="1" s="1"/>
  <c r="I78" i="1"/>
  <c r="I77" i="1" s="1"/>
  <c r="J78" i="1"/>
  <c r="J77" i="1" s="1"/>
  <c r="K78" i="1"/>
  <c r="K77" i="1" s="1"/>
  <c r="L78" i="1"/>
  <c r="L77" i="1" s="1"/>
  <c r="M78" i="1"/>
  <c r="M77" i="1" s="1"/>
  <c r="N78" i="1"/>
  <c r="N77" i="1" s="1"/>
  <c r="O78" i="1"/>
  <c r="O77" i="1" s="1"/>
  <c r="D78" i="1"/>
  <c r="D77" i="1" s="1"/>
  <c r="E52" i="1" l="1"/>
  <c r="F52" i="1"/>
  <c r="G52" i="1"/>
  <c r="H52" i="1"/>
  <c r="I52" i="1"/>
  <c r="J52" i="1"/>
  <c r="K52" i="1"/>
  <c r="L52" i="1"/>
  <c r="M52" i="1"/>
  <c r="N52" i="1"/>
  <c r="O52" i="1"/>
  <c r="D52" i="1"/>
  <c r="E5" i="1"/>
  <c r="E4" i="1" s="1"/>
  <c r="F5" i="1"/>
  <c r="F4" i="1" s="1"/>
  <c r="G5" i="1"/>
  <c r="G4" i="1" s="1"/>
  <c r="H5" i="1"/>
  <c r="H4" i="1" s="1"/>
  <c r="I5" i="1"/>
  <c r="I4" i="1" s="1"/>
  <c r="J5" i="1"/>
  <c r="J4" i="1" s="1"/>
  <c r="K5" i="1"/>
  <c r="K4" i="1" s="1"/>
  <c r="L5" i="1"/>
  <c r="L4" i="1" s="1"/>
  <c r="M5" i="1"/>
  <c r="M4" i="1" s="1"/>
  <c r="N5" i="1"/>
  <c r="N4" i="1" s="1"/>
  <c r="O5" i="1"/>
  <c r="O4" i="1" s="1"/>
  <c r="D5" i="1"/>
  <c r="D4" i="1" s="1"/>
  <c r="E237" i="1" l="1"/>
  <c r="E239" i="1" s="1"/>
  <c r="F237" i="1"/>
  <c r="F239" i="1" s="1"/>
  <c r="G237" i="1"/>
  <c r="G239" i="1" s="1"/>
  <c r="H237" i="1"/>
  <c r="H239" i="1" s="1"/>
  <c r="I237" i="1"/>
  <c r="I239" i="1" s="1"/>
  <c r="J237" i="1"/>
  <c r="J239" i="1" s="1"/>
  <c r="K237" i="1"/>
  <c r="K239" i="1" s="1"/>
  <c r="L237" i="1"/>
  <c r="L239" i="1" s="1"/>
  <c r="M237" i="1"/>
  <c r="M239" i="1" s="1"/>
  <c r="N237" i="1"/>
  <c r="N239" i="1" s="1"/>
  <c r="O237" i="1"/>
  <c r="O239" i="1" s="1"/>
  <c r="D237" i="1"/>
  <c r="D239" i="1" s="1"/>
</calcChain>
</file>

<file path=xl/sharedStrings.xml><?xml version="1.0" encoding="utf-8"?>
<sst xmlns="http://schemas.openxmlformats.org/spreadsheetml/2006/main" count="1673" uniqueCount="688">
  <si>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</si>
  <si>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</si>
  <si>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</si>
  <si>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</si>
  <si>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</si>
  <si>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</si>
  <si>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</si>
  <si>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</si>
  <si>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</si>
  <si>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</si>
  <si>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ЗАВТРАК</t>
  </si>
  <si>
    <t>Чай с сахаром</t>
  </si>
  <si>
    <t>Хлеб пшеничный</t>
  </si>
  <si>
    <t>ОБЕД</t>
  </si>
  <si>
    <t>Макаронные изделия отварные</t>
  </si>
  <si>
    <t>ЭНЕРГЕТИЧЕСКАЯ И ПИЩЕВАЯ ЦЕННОСТЬ ЗА ДЕНЬ</t>
  </si>
  <si>
    <t>Чай с сахаром и молоком</t>
  </si>
  <si>
    <t>Суп из овощей со сметаной</t>
  </si>
  <si>
    <t>Масса</t>
  </si>
  <si>
    <t>порции</t>
  </si>
  <si>
    <t>3</t>
  </si>
  <si>
    <t>200</t>
  </si>
  <si>
    <t>20</t>
  </si>
  <si>
    <t>250/5</t>
  </si>
  <si>
    <t>Пищевые вещества,г.</t>
  </si>
  <si>
    <t>Б</t>
  </si>
  <si>
    <t>4</t>
  </si>
  <si>
    <t>26,00</t>
  </si>
  <si>
    <t>5,68</t>
  </si>
  <si>
    <t>1,52</t>
  </si>
  <si>
    <t>2,55</t>
  </si>
  <si>
    <t>0,74</t>
  </si>
  <si>
    <t>1,45</t>
  </si>
  <si>
    <t>2,14</t>
  </si>
  <si>
    <t>16,79</t>
  </si>
  <si>
    <t>30,00</t>
  </si>
  <si>
    <t>7,91</t>
  </si>
  <si>
    <t>Ж</t>
  </si>
  <si>
    <t>5</t>
  </si>
  <si>
    <t>7,16</t>
  </si>
  <si>
    <t>0,16</t>
  </si>
  <si>
    <t>6,08</t>
  </si>
  <si>
    <t>3,74</t>
  </si>
  <si>
    <t>1,60</t>
  </si>
  <si>
    <t>5,97</t>
  </si>
  <si>
    <t>27,00</t>
  </si>
  <si>
    <t>6,94</t>
  </si>
  <si>
    <t>У</t>
  </si>
  <si>
    <t>6</t>
  </si>
  <si>
    <t>30,83</t>
  </si>
  <si>
    <t>9,84</t>
  </si>
  <si>
    <t>17,30</t>
  </si>
  <si>
    <t>41,02</t>
  </si>
  <si>
    <t>17,35</t>
  </si>
  <si>
    <t>11,48</t>
  </si>
  <si>
    <t>150,00</t>
  </si>
  <si>
    <t>58,00</t>
  </si>
  <si>
    <t>7</t>
  </si>
  <si>
    <t>210,47</t>
  </si>
  <si>
    <t>60,00</t>
  </si>
  <si>
    <t>46,88</t>
  </si>
  <si>
    <t>133,96</t>
  </si>
  <si>
    <t>168,45</t>
  </si>
  <si>
    <t>89,60</t>
  </si>
  <si>
    <t>108,13</t>
  </si>
  <si>
    <t>967,00</t>
  </si>
  <si>
    <t>326,06</t>
  </si>
  <si>
    <t>Витамины (мп)</t>
  </si>
  <si>
    <t>В1</t>
  </si>
  <si>
    <t>8</t>
  </si>
  <si>
    <t>1,00</t>
  </si>
  <si>
    <t>0,20</t>
  </si>
  <si>
    <t>0,18</t>
  </si>
  <si>
    <t>0,02</t>
  </si>
  <si>
    <t>0,11</t>
  </si>
  <si>
    <t>0,09</t>
  </si>
  <si>
    <t>0,05</t>
  </si>
  <si>
    <t>0,25</t>
  </si>
  <si>
    <t>0,10</t>
  </si>
  <si>
    <t>0,01</t>
  </si>
  <si>
    <t>С</t>
  </si>
  <si>
    <t>9</t>
  </si>
  <si>
    <t>1,38</t>
  </si>
  <si>
    <t>1,96</t>
  </si>
  <si>
    <t>1,31</t>
  </si>
  <si>
    <t>0,65</t>
  </si>
  <si>
    <t>21,34</t>
  </si>
  <si>
    <t>9,00</t>
  </si>
  <si>
    <t>4,18</t>
  </si>
  <si>
    <t>А</t>
  </si>
  <si>
    <t>10</t>
  </si>
  <si>
    <t>40,00</t>
  </si>
  <si>
    <t>20,00</t>
  </si>
  <si>
    <t>20,00</t>
  </si>
  <si>
    <t>Е</t>
  </si>
  <si>
    <t>11</t>
  </si>
  <si>
    <t>0,55</t>
  </si>
  <si>
    <t>2,04</t>
  </si>
  <si>
    <t>10,00</t>
  </si>
  <si>
    <t>0,17</t>
  </si>
  <si>
    <t>2,00</t>
  </si>
  <si>
    <t>5,00</t>
  </si>
  <si>
    <t>0,53</t>
  </si>
  <si>
    <t>Минеральные вещества (мп)</t>
  </si>
  <si>
    <t>Са</t>
  </si>
  <si>
    <t>12</t>
  </si>
  <si>
    <t>149,37</t>
  </si>
  <si>
    <t>4,00</t>
  </si>
  <si>
    <t>25,90</t>
  </si>
  <si>
    <t>26,20</t>
  </si>
  <si>
    <t>60,51</t>
  </si>
  <si>
    <t>30,80</t>
  </si>
  <si>
    <t>262,0</t>
  </si>
  <si>
    <t>145,28</t>
  </si>
  <si>
    <t>Р</t>
  </si>
  <si>
    <t>13</t>
  </si>
  <si>
    <t>2,87</t>
  </si>
  <si>
    <t>68,13</t>
  </si>
  <si>
    <t>41,28</t>
  </si>
  <si>
    <t>51,54</t>
  </si>
  <si>
    <t>275,0</t>
  </si>
  <si>
    <t>29,64</t>
  </si>
  <si>
    <t>Мд</t>
  </si>
  <si>
    <t>14</t>
  </si>
  <si>
    <t>40,04</t>
  </si>
  <si>
    <t>23,75</t>
  </si>
  <si>
    <t>13,44</t>
  </si>
  <si>
    <t>21,58</t>
  </si>
  <si>
    <t>159,0</t>
  </si>
  <si>
    <t>6,47</t>
  </si>
  <si>
    <t>15</t>
  </si>
  <si>
    <t>1,57</t>
  </si>
  <si>
    <t>1,30</t>
  </si>
  <si>
    <t>0,22</t>
  </si>
  <si>
    <t>3,70</t>
  </si>
  <si>
    <t>0,03</t>
  </si>
  <si>
    <t>1,02</t>
  </si>
  <si>
    <t>1,25</t>
  </si>
  <si>
    <t>0,80</t>
  </si>
  <si>
    <t>0,12</t>
  </si>
  <si>
    <t>0,79</t>
  </si>
  <si>
    <t>ДЕНЬ 4.</t>
  </si>
  <si>
    <t>ДЕНЬ 5.</t>
  </si>
  <si>
    <t>Чай с сахаром и лимоном</t>
  </si>
  <si>
    <t>Каша гречневая рассыпчатая</t>
  </si>
  <si>
    <t>Каша "Дружба" с маслом</t>
  </si>
  <si>
    <t>200/7</t>
  </si>
  <si>
    <t>55/50</t>
  </si>
  <si>
    <t>200/5</t>
  </si>
  <si>
    <t>250</t>
  </si>
  <si>
    <t>0,06</t>
  </si>
  <si>
    <t>22,53</t>
  </si>
  <si>
    <t>8,79</t>
  </si>
  <si>
    <t>1,15</t>
  </si>
  <si>
    <t>1.52</t>
  </si>
  <si>
    <t>30,00</t>
  </si>
  <si>
    <t>6,95</t>
  </si>
  <si>
    <t>20,27</t>
  </si>
  <si>
    <t>5,90</t>
  </si>
  <si>
    <t>8,85</t>
  </si>
  <si>
    <t>5,36</t>
  </si>
  <si>
    <t>41,00</t>
  </si>
  <si>
    <t>26,00</t>
  </si>
  <si>
    <t>8,39</t>
  </si>
  <si>
    <t>15,21</t>
  </si>
  <si>
    <t>92,19</t>
  </si>
  <si>
    <t>7,80</t>
  </si>
  <si>
    <t>20,01</t>
  </si>
  <si>
    <t>11,60</t>
  </si>
  <si>
    <t>167,00</t>
  </si>
  <si>
    <t>30,22</t>
  </si>
  <si>
    <t>61,09</t>
  </si>
  <si>
    <t>641,10</t>
  </si>
  <si>
    <t>145,92</t>
  </si>
  <si>
    <t>84,60</t>
  </si>
  <si>
    <t>46,83</t>
  </si>
  <si>
    <t>224,16</t>
  </si>
  <si>
    <t>0,08</t>
  </si>
  <si>
    <t>0,47</t>
  </si>
  <si>
    <t>0,07</t>
  </si>
  <si>
    <t>0,24</t>
  </si>
  <si>
    <t>1,00</t>
  </si>
  <si>
    <t>2,80</t>
  </si>
  <si>
    <t>21,35</t>
  </si>
  <si>
    <t>0,40</t>
  </si>
  <si>
    <t>1,63</t>
  </si>
  <si>
    <t>1,54</t>
  </si>
  <si>
    <t>1,26</t>
  </si>
  <si>
    <t>1,50</t>
  </si>
  <si>
    <t>1,66</t>
  </si>
  <si>
    <t>2,03</t>
  </si>
  <si>
    <t>0,52</t>
  </si>
  <si>
    <t>4.76</t>
  </si>
  <si>
    <t>2,21</t>
  </si>
  <si>
    <t>6,00</t>
  </si>
  <si>
    <t>3,31</t>
  </si>
  <si>
    <t>116,87</t>
  </si>
  <si>
    <t>7,54</t>
  </si>
  <si>
    <t>47,85</t>
  </si>
  <si>
    <t>130,11</t>
  </si>
  <si>
    <t>3,90</t>
  </si>
  <si>
    <t>148,63</t>
  </si>
  <si>
    <t>245.85</t>
  </si>
  <si>
    <t>6,72</t>
  </si>
  <si>
    <t>93,67</t>
  </si>
  <si>
    <t>0,72</t>
  </si>
  <si>
    <t>103,43</t>
  </si>
  <si>
    <t>0,84</t>
  </si>
  <si>
    <t>152,89</t>
  </si>
  <si>
    <t>1,36</t>
  </si>
  <si>
    <t>71,0</t>
  </si>
  <si>
    <t>31,97</t>
  </si>
  <si>
    <t>0,48</t>
  </si>
  <si>
    <t>9,07</t>
  </si>
  <si>
    <t>1,28</t>
  </si>
  <si>
    <t>1,79</t>
  </si>
  <si>
    <t>1,06</t>
  </si>
  <si>
    <t>0,37</t>
  </si>
  <si>
    <t>7,00</t>
  </si>
  <si>
    <t>ДЕНЬ 6.</t>
  </si>
  <si>
    <t>ДЕНЬ 7.</t>
  </si>
  <si>
    <t>Суп картофельный с крупой,с сайрой</t>
  </si>
  <si>
    <t>50/50</t>
  </si>
  <si>
    <t>19,88</t>
  </si>
  <si>
    <t>2,07</t>
  </si>
  <si>
    <t>25,00</t>
  </si>
  <si>
    <t>6,32</t>
  </si>
  <si>
    <t>0,13</t>
  </si>
  <si>
    <t>7,45</t>
  </si>
  <si>
    <t>15,87</t>
  </si>
  <si>
    <t>6,79</t>
  </si>
  <si>
    <t>40,00</t>
  </si>
  <si>
    <t>6,86</t>
  </si>
  <si>
    <t>109,71</t>
  </si>
  <si>
    <t>9,23</t>
  </si>
  <si>
    <t>39,23</t>
  </si>
  <si>
    <t>39,08</t>
  </si>
  <si>
    <t>661,27</t>
  </si>
  <si>
    <t>98,24</t>
  </si>
  <si>
    <t>40,80</t>
  </si>
  <si>
    <t>243,22</t>
  </si>
  <si>
    <t>247,80</t>
  </si>
  <si>
    <t>0,29</t>
  </si>
  <si>
    <t>0,45</t>
  </si>
  <si>
    <t>43,89</t>
  </si>
  <si>
    <t>30,30</t>
  </si>
  <si>
    <t>16,50</t>
  </si>
  <si>
    <t>90,60</t>
  </si>
  <si>
    <t>16,80</t>
  </si>
  <si>
    <t>5,16</t>
  </si>
  <si>
    <t>1,99</t>
  </si>
  <si>
    <t>159,46</t>
  </si>
  <si>
    <t>41,80</t>
  </si>
  <si>
    <t>134,51</t>
  </si>
  <si>
    <t>157,44</t>
  </si>
  <si>
    <t>289,59</t>
  </si>
  <si>
    <t>44,28</t>
  </si>
  <si>
    <t>1,75</t>
  </si>
  <si>
    <t>155,41</t>
  </si>
  <si>
    <t>89,07</t>
  </si>
  <si>
    <t>20,10</t>
  </si>
  <si>
    <t>22,45</t>
  </si>
  <si>
    <t>5,66</t>
  </si>
  <si>
    <t>0,76</t>
  </si>
  <si>
    <t>1,43</t>
  </si>
  <si>
    <t>0,95</t>
  </si>
  <si>
    <t>ДЕНЬ 8.</t>
  </si>
  <si>
    <t>ДЕНЬ 9.</t>
  </si>
  <si>
    <t>Кофейный напиток с молоком</t>
  </si>
  <si>
    <t>19,85</t>
  </si>
  <si>
    <t>28,00</t>
  </si>
  <si>
    <t>8,75</t>
  </si>
  <si>
    <t>5,24</t>
  </si>
  <si>
    <t>18,93</t>
  </si>
  <si>
    <t>21,21</t>
  </si>
  <si>
    <t>2,41</t>
  </si>
  <si>
    <t>21,72</t>
  </si>
  <si>
    <t>5,56</t>
  </si>
  <si>
    <t>1,70</t>
  </si>
  <si>
    <t>19,54</t>
  </si>
  <si>
    <t>2,96</t>
  </si>
  <si>
    <t>6,76</t>
  </si>
  <si>
    <t>82,49</t>
  </si>
  <si>
    <t>152,00</t>
  </si>
  <si>
    <t>68,62</t>
  </si>
  <si>
    <t>33,91</t>
  </si>
  <si>
    <t>24,87</t>
  </si>
  <si>
    <t>82,91</t>
  </si>
  <si>
    <t>20,79</t>
  </si>
  <si>
    <t>145,00</t>
  </si>
  <si>
    <t>86,95</t>
  </si>
  <si>
    <t>16,34</t>
  </si>
  <si>
    <t>604,54</t>
  </si>
  <si>
    <t>943,00</t>
  </si>
  <si>
    <t>359,55</t>
  </si>
  <si>
    <t>189,93</t>
  </si>
  <si>
    <t>122,74</t>
  </si>
  <si>
    <t>583,00</t>
  </si>
  <si>
    <t>121,24</t>
  </si>
  <si>
    <t>123,24</t>
  </si>
  <si>
    <t>931,00</t>
  </si>
  <si>
    <t>583,71</t>
  </si>
  <si>
    <t>135,88</t>
  </si>
  <si>
    <t>0,39</t>
  </si>
  <si>
    <t>23,00</t>
  </si>
  <si>
    <t>251,00</t>
  </si>
  <si>
    <t>249,41</t>
  </si>
  <si>
    <t>32,44</t>
  </si>
  <si>
    <t>39,00</t>
  </si>
  <si>
    <t>37,42</t>
  </si>
  <si>
    <t>16,98</t>
  </si>
  <si>
    <t>507,00</t>
  </si>
  <si>
    <t>487,40</t>
  </si>
  <si>
    <t>4,14</t>
  </si>
  <si>
    <t>6,25</t>
  </si>
  <si>
    <t>1,39</t>
  </si>
  <si>
    <t>2,08</t>
  </si>
  <si>
    <t>2,78</t>
  </si>
  <si>
    <t>5,39</t>
  </si>
  <si>
    <t>2,30</t>
  </si>
  <si>
    <t>57,69</t>
  </si>
  <si>
    <t>282,0</t>
  </si>
  <si>
    <t>201,97</t>
  </si>
  <si>
    <t>133,54</t>
  </si>
  <si>
    <t>64,43</t>
  </si>
  <si>
    <t>80,22</t>
  </si>
  <si>
    <t>15,20</t>
  </si>
  <si>
    <t>35,17</t>
  </si>
  <si>
    <t>326,0</t>
  </si>
  <si>
    <t>111,75</t>
  </si>
  <si>
    <t>43,20</t>
  </si>
  <si>
    <t>259,70</t>
  </si>
  <si>
    <t>172,0</t>
  </si>
  <si>
    <t>46,50</t>
  </si>
  <si>
    <t>125,26</t>
  </si>
  <si>
    <t>63,45</t>
  </si>
  <si>
    <t>58,99</t>
  </si>
  <si>
    <t>267,0</t>
  </si>
  <si>
    <t>263,65</t>
  </si>
  <si>
    <t>36,92</t>
  </si>
  <si>
    <t>159,87</t>
  </si>
  <si>
    <t>67,0</t>
  </si>
  <si>
    <t>15,50</t>
  </si>
  <si>
    <t>51,90</t>
  </si>
  <si>
    <t>24,05</t>
  </si>
  <si>
    <t>27,19</t>
  </si>
  <si>
    <t>74,0</t>
  </si>
  <si>
    <t>34,08</t>
  </si>
  <si>
    <t>15,23</t>
  </si>
  <si>
    <t>6,28</t>
  </si>
  <si>
    <t>1,09</t>
  </si>
  <si>
    <t>4,43</t>
  </si>
  <si>
    <t>0,83</t>
  </si>
  <si>
    <t>0,98</t>
  </si>
  <si>
    <t>7,50</t>
  </si>
  <si>
    <t>ДЕНЬ 10. ЭНЕРГЕТИЧЕСКАЯ И ПИЩЕВАЯ ЦЕННОСТЬ ЗА ДЕНЬ</t>
  </si>
  <si>
    <t>ДЕНЬ 11</t>
  </si>
  <si>
    <t>Печень, тушенная в соусе</t>
  </si>
  <si>
    <t>Суп картофельный с бобовыми</t>
  </si>
  <si>
    <t>Пюре картофельное</t>
  </si>
  <si>
    <t>10,45</t>
  </si>
  <si>
    <t>31,00</t>
  </si>
  <si>
    <t>20,68</t>
  </si>
  <si>
    <t>5,47</t>
  </si>
  <si>
    <t>8,50</t>
  </si>
  <si>
    <t>21,16</t>
  </si>
  <si>
    <t>6,14</t>
  </si>
  <si>
    <t>15,15</t>
  </si>
  <si>
    <t>4,83</t>
  </si>
  <si>
    <t>28,72</t>
  </si>
  <si>
    <t>4,71</t>
  </si>
  <si>
    <t>111,12</t>
  </si>
  <si>
    <t>19,06</t>
  </si>
  <si>
    <t>149,00</t>
  </si>
  <si>
    <t>54,99</t>
  </si>
  <si>
    <t>93,66</t>
  </si>
  <si>
    <t>115,84</t>
  </si>
  <si>
    <t>663,24</t>
  </si>
  <si>
    <t>141,55</t>
  </si>
  <si>
    <t>1076,00</t>
  </si>
  <si>
    <t>358,38</t>
  </si>
  <si>
    <t>717,72</t>
  </si>
  <si>
    <t>18,81</t>
  </si>
  <si>
    <t>97,63</t>
  </si>
  <si>
    <t>11,50</t>
  </si>
  <si>
    <t>0,23</t>
  </si>
  <si>
    <t>27,00</t>
  </si>
  <si>
    <t>1,37</t>
  </si>
  <si>
    <t>25,63</t>
  </si>
  <si>
    <t>467,40</t>
  </si>
  <si>
    <t>74,00</t>
  </si>
  <si>
    <t>54,00</t>
  </si>
  <si>
    <t>2,27</t>
  </si>
  <si>
    <t>4,38</t>
  </si>
  <si>
    <t>0.59</t>
  </si>
  <si>
    <t>168,99</t>
  </si>
  <si>
    <t>22,14</t>
  </si>
  <si>
    <t>275,0</t>
  </si>
  <si>
    <t>154,01</t>
  </si>
  <si>
    <t>120,76</t>
  </si>
  <si>
    <t>181,12</t>
  </si>
  <si>
    <t>265,74</t>
  </si>
  <si>
    <t>40,38</t>
  </si>
  <si>
    <t>108,09</t>
  </si>
  <si>
    <t>270,0</t>
  </si>
  <si>
    <t>104,52</t>
  </si>
  <si>
    <t>165,43</t>
  </si>
  <si>
    <t>10,64</t>
  </si>
  <si>
    <t>84,38</t>
  </si>
  <si>
    <t>16,70</t>
  </si>
  <si>
    <t>24,75</t>
  </si>
  <si>
    <t>102,0</t>
  </si>
  <si>
    <t>39,83</t>
  </si>
  <si>
    <t>62,05</t>
  </si>
  <si>
    <t>3,96</t>
  </si>
  <si>
    <t>0.22</t>
  </si>
  <si>
    <t>5,14</t>
  </si>
  <si>
    <t>1,78</t>
  </si>
  <si>
    <t>0,63</t>
  </si>
  <si>
    <t>5,09</t>
  </si>
  <si>
    <t>1,17</t>
  </si>
  <si>
    <t>ДЕНЬ 12. ЭНЕРГЕТИЧЕСКАЯ И ПИЩЕВАЯ ЦЕННОСТЬ ЗАДЕНЬ</t>
  </si>
  <si>
    <t>60/50</t>
  </si>
  <si>
    <t>49,00</t>
  </si>
  <si>
    <t>1198,00</t>
  </si>
  <si>
    <t>46.88</t>
  </si>
  <si>
    <t>0,38</t>
  </si>
  <si>
    <t>1,72</t>
  </si>
  <si>
    <t>89,00</t>
  </si>
  <si>
    <t>3,00</t>
  </si>
  <si>
    <t>311,0</t>
  </si>
  <si>
    <t>157,0</t>
  </si>
  <si>
    <t>58,0</t>
  </si>
  <si>
    <t>ДЕНЬ 14. ЭНЕРГЕТИЧЕСКАЯ И ПИЩЕВАЯ ЦЕННОСТЬ ЗАДЕНЬ</t>
  </si>
  <si>
    <t>ДЕНЬ 15. ЭНЕРГЕТИЧЕСКАЯ И ПИЩЕВАЯ ЦЕННОСТЬ ЗАДЕНЬ</t>
  </si>
  <si>
    <t>2,51</t>
  </si>
  <si>
    <t>7,05</t>
  </si>
  <si>
    <t>6,05</t>
  </si>
  <si>
    <t>15,30</t>
  </si>
  <si>
    <t>38,34</t>
  </si>
  <si>
    <t>1040,00</t>
  </si>
  <si>
    <t>125,61</t>
  </si>
  <si>
    <t>254,96</t>
  </si>
  <si>
    <t>26,29</t>
  </si>
  <si>
    <t>2,01</t>
  </si>
  <si>
    <t>0,67</t>
  </si>
  <si>
    <t>243,0</t>
  </si>
  <si>
    <t>35,15</t>
  </si>
  <si>
    <t>335,0</t>
  </si>
  <si>
    <t>185,62</t>
  </si>
  <si>
    <t>307,0</t>
  </si>
  <si>
    <t>61,08</t>
  </si>
  <si>
    <t>3,14</t>
  </si>
  <si>
    <t>25,65</t>
  </si>
  <si>
    <t>49,72</t>
  </si>
  <si>
    <t>0.40</t>
  </si>
  <si>
    <t>ДЕНЬ 16. ЭНЕРГЕТИЧЕСКАЯ И ПИЩЕВАЯ ЦЕННОСТЬ ЗАДЕНЬ</t>
  </si>
  <si>
    <t>ДЕНЬ 17. ЭНЕРГЕТИЧЕСКАЯ И ПИЩЕВАЯ ЦЕННОСТЬ ЗАДЕНЬ</t>
  </si>
  <si>
    <t>41,00</t>
  </si>
  <si>
    <t>6,36</t>
  </si>
  <si>
    <t>28,00</t>
  </si>
  <si>
    <t>29,00</t>
  </si>
  <si>
    <t>8,62</t>
  </si>
  <si>
    <t>141,00</t>
  </si>
  <si>
    <t>33,00</t>
  </si>
  <si>
    <t>179,00</t>
  </si>
  <si>
    <t>990,00</t>
  </si>
  <si>
    <t>235,05</t>
  </si>
  <si>
    <t>1097,00</t>
  </si>
  <si>
    <t>23,00</t>
  </si>
  <si>
    <t>46,00</t>
  </si>
  <si>
    <t>2,62</t>
  </si>
  <si>
    <t>52,00</t>
  </si>
  <si>
    <t>32,00</t>
  </si>
  <si>
    <t>7,00</t>
  </si>
  <si>
    <t>4,04</t>
  </si>
  <si>
    <t>272,0</t>
  </si>
  <si>
    <t>285,0</t>
  </si>
  <si>
    <t>12,76</t>
  </si>
  <si>
    <t>29,15</t>
  </si>
  <si>
    <t>118,0</t>
  </si>
  <si>
    <t>26,49</t>
  </si>
  <si>
    <t>107,0</t>
  </si>
  <si>
    <t>36,0</t>
  </si>
  <si>
    <t>7,72</t>
  </si>
  <si>
    <t>9,00</t>
  </si>
  <si>
    <t>ДЕНЬ 18. ЭНЕРГЕТИЧЕСКАЯ И ПИЩЕВАЯ ЦЕННОСТЬ ЗАДЕНЬ</t>
  </si>
  <si>
    <t>ДЕНЬ 19. ЭНЕРГЕТИЧЕСКАЯ И ПИЩЕВАЯ ЦЕННОСТЬ ЗА ДЕНЬ</t>
  </si>
  <si>
    <t>35,00</t>
  </si>
  <si>
    <t>0,85</t>
  </si>
  <si>
    <t>34,00</t>
  </si>
  <si>
    <t>0,19</t>
  </si>
  <si>
    <t>135,00</t>
  </si>
  <si>
    <t>44,31</t>
  </si>
  <si>
    <t>165,00</t>
  </si>
  <si>
    <t>986,00</t>
  </si>
  <si>
    <t>182,29</t>
  </si>
  <si>
    <t>977,00</t>
  </si>
  <si>
    <t>48,00</t>
  </si>
  <si>
    <t>248,00</t>
  </si>
  <si>
    <t>130,00</t>
  </si>
  <si>
    <t>3,00</t>
  </si>
  <si>
    <t>354,0</t>
  </si>
  <si>
    <t>30,20</t>
  </si>
  <si>
    <t>250,0</t>
  </si>
  <si>
    <t>180,0</t>
  </si>
  <si>
    <t>47,73</t>
  </si>
  <si>
    <t>381,0</t>
  </si>
  <si>
    <t>112,0</t>
  </si>
  <si>
    <t>15,54</t>
  </si>
  <si>
    <t>122,0</t>
  </si>
  <si>
    <t>1 79</t>
  </si>
  <si>
    <t>ИТОГОВАЯ ЭНЕРГЕТИЧЕСКАЯ И ПИЩЕВАЯ ЦЕННОСТЬ ЗА ПЕРИОД</t>
  </si>
  <si>
    <t>СРЕДНЯЯ ЭНЕРГЕТИЧЕСКАЯ И ПИЩЕВАЯ ЦЕННОСТЬ ЗА ПЕРИОД</t>
  </si>
  <si>
    <t>Содержание белков, жиров, углеводов в % от калорийности</t>
  </si>
  <si>
    <t>Каша молочная 5 злаков (жидкая) с маслом</t>
  </si>
  <si>
    <t>311/04</t>
  </si>
  <si>
    <t>376/17</t>
  </si>
  <si>
    <t>96/17</t>
  </si>
  <si>
    <t>182/17</t>
  </si>
  <si>
    <t>378/17</t>
  </si>
  <si>
    <t>99/17</t>
  </si>
  <si>
    <t>291/17</t>
  </si>
  <si>
    <t>Fе</t>
  </si>
  <si>
    <t>Каша молочная манная (жидкая) с маслом</t>
  </si>
  <si>
    <t>181/17</t>
  </si>
  <si>
    <t>377/17</t>
  </si>
  <si>
    <t>82/17</t>
  </si>
  <si>
    <t>280/17</t>
  </si>
  <si>
    <t>302/17</t>
  </si>
  <si>
    <t>349/17</t>
  </si>
  <si>
    <t>93/17</t>
  </si>
  <si>
    <t>113/17</t>
  </si>
  <si>
    <t>247/06</t>
  </si>
  <si>
    <t>Каша молочная геркулесовая (жидкая) с маслом</t>
  </si>
  <si>
    <t>Щи из свежей капусты с картофелем со сметаной</t>
  </si>
  <si>
    <t>88/17</t>
  </si>
  <si>
    <t>348/17</t>
  </si>
  <si>
    <t>Каша кукурузная молочная (жидкая) с маслом</t>
  </si>
  <si>
    <t>99/06</t>
  </si>
  <si>
    <t>63/06</t>
  </si>
  <si>
    <t>Каша ячневая молочная вязкая с маслом</t>
  </si>
  <si>
    <t>174/17</t>
  </si>
  <si>
    <t>295/17</t>
  </si>
  <si>
    <t>Каша молочная рисовая (жидкая) с маслом</t>
  </si>
  <si>
    <t>Суп картофельный с макаронными изделиями</t>
  </si>
  <si>
    <t>379/17</t>
  </si>
  <si>
    <t>103/17</t>
  </si>
  <si>
    <t xml:space="preserve">Рагу овощное </t>
  </si>
  <si>
    <t>143/17</t>
  </si>
  <si>
    <t>35/06</t>
  </si>
  <si>
    <t>261/17</t>
  </si>
  <si>
    <t>309/17</t>
  </si>
  <si>
    <t>102/17</t>
  </si>
  <si>
    <t>234/17</t>
  </si>
  <si>
    <t>312/17</t>
  </si>
  <si>
    <t>95/17</t>
  </si>
  <si>
    <t>260/17</t>
  </si>
  <si>
    <t>ТТК 212</t>
  </si>
  <si>
    <t>47/05</t>
  </si>
  <si>
    <t>ДЕНЬ 20. ЭНЕРГЕТИЧЕСКАЯ И ПИЩЕВАЯ ЦЕННОСТЬ ЗА ДЕНЬ</t>
  </si>
  <si>
    <t>210/17</t>
  </si>
  <si>
    <t>222/17</t>
  </si>
  <si>
    <r>
      <t xml:space="preserve">ДЕНЬ 13. </t>
    </r>
    <r>
      <rPr>
        <b/>
        <sz val="8.5"/>
        <rFont val="Arial"/>
        <family val="2"/>
        <charset val="204"/>
      </rPr>
      <t xml:space="preserve">ЭНЕРГЕТИЧЕСКАЯ И ПИЩЕВАЯ ЦЕННОСТЬ </t>
    </r>
    <r>
      <rPr>
        <b/>
        <sz val="7"/>
        <rFont val="Arial"/>
        <family val="2"/>
        <charset val="204"/>
      </rPr>
      <t xml:space="preserve">ЗА </t>
    </r>
    <r>
      <rPr>
        <b/>
        <sz val="8.5"/>
        <rFont val="Arial"/>
        <family val="2"/>
        <charset val="204"/>
      </rPr>
      <t>ДЕНЬ</t>
    </r>
  </si>
  <si>
    <t>Фрикадельки в соусе (фарш "Новый")</t>
  </si>
  <si>
    <t>Гуляш (свинина)</t>
  </si>
  <si>
    <t>Суфле "Золотая рыбка" (минтай)</t>
  </si>
  <si>
    <t>Энергет.цен (ккал)</t>
  </si>
  <si>
    <t>.ЭНЕРГЕТИЧЕСКАЯ И ПИЩЕВАЯ ЦЕННОСТЬ ЗА ДЕНЬ</t>
  </si>
  <si>
    <t>Пудинг из творога (запеченный) с молоком сгущенным</t>
  </si>
  <si>
    <t>14/17</t>
  </si>
  <si>
    <t>Масло (порциями)</t>
  </si>
  <si>
    <t xml:space="preserve">Омлет натуральный </t>
  </si>
  <si>
    <t>Хлеб ржаной</t>
  </si>
  <si>
    <t>15/17</t>
  </si>
  <si>
    <t>Сыр (порциями)</t>
  </si>
  <si>
    <t>101/17</t>
  </si>
  <si>
    <t>Плов из птицы (филе цыпл-бр)</t>
  </si>
  <si>
    <t>ТТК 46</t>
  </si>
  <si>
    <t>ТТК 135</t>
  </si>
  <si>
    <t>Рис с овощами</t>
  </si>
  <si>
    <t>271/17</t>
  </si>
  <si>
    <t>Жаркое из птицы "Петушок" (грудка)</t>
  </si>
  <si>
    <t>Кисель из концентрата плодового или ягодного</t>
  </si>
  <si>
    <t>Биточек куриный (фарш куриный)</t>
  </si>
  <si>
    <t>304/17</t>
  </si>
  <si>
    <t>Рис отварной</t>
  </si>
  <si>
    <t xml:space="preserve">Свекольник </t>
  </si>
  <si>
    <t xml:space="preserve">Рассольник "Ленинградский" </t>
  </si>
  <si>
    <t>278/17</t>
  </si>
  <si>
    <t>Тефтели мясные (фарш "Новый") без риса</t>
  </si>
  <si>
    <t xml:space="preserve">Печенье или вафли </t>
  </si>
  <si>
    <t>40 или 18</t>
  </si>
  <si>
    <t>Суп-лапша домашняя с курицей отварной</t>
  </si>
  <si>
    <t>Палочки рыбные "Лисичкины" (минтай)</t>
  </si>
  <si>
    <t>ТТК 118</t>
  </si>
  <si>
    <t>ТТК 308</t>
  </si>
  <si>
    <t>Ёжики мясные (фарш куриный, свинина)</t>
  </si>
  <si>
    <t>36,05</t>
  </si>
  <si>
    <t>200,51</t>
  </si>
  <si>
    <t>0,82</t>
  </si>
  <si>
    <t>45,61</t>
  </si>
  <si>
    <t>8,21</t>
  </si>
  <si>
    <t>Рассольник "Ленинградский" со сметаной с курицей отварной</t>
  </si>
  <si>
    <t>250/5/25</t>
  </si>
  <si>
    <t>250/5/20</t>
  </si>
  <si>
    <t>Суп из овощей со сметаной с курицей отварной</t>
  </si>
  <si>
    <t>8,76</t>
  </si>
  <si>
    <t>39,49</t>
  </si>
  <si>
    <t>241,15</t>
  </si>
  <si>
    <t>0,30</t>
  </si>
  <si>
    <t>0,60</t>
  </si>
  <si>
    <t>15,25</t>
  </si>
  <si>
    <t>207,37</t>
  </si>
  <si>
    <t>138,05</t>
  </si>
  <si>
    <t>4.64</t>
  </si>
  <si>
    <t>2,31</t>
  </si>
  <si>
    <t>15,05</t>
  </si>
  <si>
    <t>122,55</t>
  </si>
  <si>
    <t>19,32</t>
  </si>
  <si>
    <t>1,95</t>
  </si>
  <si>
    <t>42,23</t>
  </si>
  <si>
    <t>31,76</t>
  </si>
  <si>
    <t>13,48</t>
  </si>
  <si>
    <t>1,14</t>
  </si>
  <si>
    <t>Борщ с капустой и картофелем с курицей отварной</t>
  </si>
  <si>
    <t>250/20</t>
  </si>
  <si>
    <t>2,85</t>
  </si>
  <si>
    <t>14,76</t>
  </si>
  <si>
    <t>115,68</t>
  </si>
  <si>
    <t>1,91</t>
  </si>
  <si>
    <t>13,87</t>
  </si>
  <si>
    <t>27,46</t>
  </si>
  <si>
    <t>8,19</t>
  </si>
  <si>
    <t>0,51</t>
  </si>
  <si>
    <t>250/25</t>
  </si>
  <si>
    <t>4,33</t>
  </si>
  <si>
    <t>4,68</t>
  </si>
  <si>
    <t>17,44</t>
  </si>
  <si>
    <t>129,17</t>
  </si>
  <si>
    <t>1,46</t>
  </si>
  <si>
    <t>22,75</t>
  </si>
  <si>
    <t>97,35</t>
  </si>
  <si>
    <t>31,20</t>
  </si>
  <si>
    <t>4,64</t>
  </si>
  <si>
    <t>3,30</t>
  </si>
  <si>
    <t>22,03</t>
  </si>
  <si>
    <t>140,20</t>
  </si>
  <si>
    <t>41,85</t>
  </si>
  <si>
    <t>75,99</t>
  </si>
  <si>
    <t>29,49</t>
  </si>
  <si>
    <t>1,19</t>
  </si>
  <si>
    <t>Суп картофельный с бобовыми с курицей отварной</t>
  </si>
  <si>
    <t>2,19</t>
  </si>
  <si>
    <t>14,72</t>
  </si>
  <si>
    <t>107,51</t>
  </si>
  <si>
    <t>11,01</t>
  </si>
  <si>
    <t>250/15</t>
  </si>
  <si>
    <t>11,14</t>
  </si>
  <si>
    <t>0.99</t>
  </si>
  <si>
    <t>Щи из свежей капусты с картофелем с курицей отварной</t>
  </si>
  <si>
    <t>10,21</t>
  </si>
  <si>
    <t>8,31</t>
  </si>
  <si>
    <t>13,08</t>
  </si>
  <si>
    <t>167,86</t>
  </si>
  <si>
    <t>39,28</t>
  </si>
  <si>
    <t>146,67</t>
  </si>
  <si>
    <t>35,60</t>
  </si>
  <si>
    <t>128/17</t>
  </si>
  <si>
    <t>Суп картофельный с крупой с курицей отварной</t>
  </si>
  <si>
    <t xml:space="preserve">Суп из овощей со сметаной </t>
  </si>
  <si>
    <t>Рассольник домашний</t>
  </si>
  <si>
    <t>Суп из овощей</t>
  </si>
  <si>
    <t>Каша молочная рисовая (жидкая)</t>
  </si>
  <si>
    <t>Каша ячневая молочная вязкая</t>
  </si>
  <si>
    <t>342/17</t>
  </si>
  <si>
    <t>Компот из свежих яблок</t>
  </si>
  <si>
    <t>Кисель из концентрата на плодовых или ягодного, витамин С</t>
  </si>
  <si>
    <t>Котлеты домашние (фарш "Новый")</t>
  </si>
  <si>
    <t>Компот из смеси сухофруктов, витамин С</t>
  </si>
  <si>
    <t>Компот из кураги, витамин С</t>
  </si>
  <si>
    <t>Котлеты или биточки рыбные (минтай)</t>
  </si>
  <si>
    <t>Компот из плодов или ягод сушенных (изюм), витамин С</t>
  </si>
  <si>
    <t>Кисель из концентрата плодового или ягодного, витамин С</t>
  </si>
  <si>
    <t>Котлеты рубленые куриные</t>
  </si>
  <si>
    <t xml:space="preserve">Биточки "Солнышко" </t>
  </si>
  <si>
    <t>160/5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</si>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</sst>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8.5"/>
      <name val="Arial"/>
      <family val="2"/>
      <charset val="204"/>
    </font>
    <font>
      <b/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41">
    <xf numFmtId="0" fontId="1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indent="1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left" vertical="top" indent="6"/>
    </xf>
    <xf numFmtId="0" fontId="2" fillId="0" borderId="3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top"/>
    </xf>
    <xf numFmtId="0" fontId="3" fillId="0" borderId="3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left" vertical="top" indent="1"/>
    </xf>
    <xf numFmtId="0" fontId="2" fillId="0" borderId="3" xfId="0" applyNumberFormat="1" applyFont="1" applyFill="1" applyBorder="1" applyAlignment="1" applyProtection="1">
      <alignment horizontal="left" indent="5"/>
    </xf>
    <xf numFmtId="0" fontId="1" fillId="0" borderId="3" xfId="0" applyNumberFormat="1" applyFont="1" applyFill="1" applyBorder="1" applyAlignment="1" applyProtection="1">
      <alignment horizontal="left" vertical="top"/>
    </xf>
    <xf numFmtId="0" fontId="4" fillId="0" borderId="3" xfId="0" applyNumberFormat="1" applyFont="1" applyFill="1" applyBorder="1" applyAlignment="1" applyProtection="1">
      <alignment horizontal="left"/>
    </xf>
    <xf numFmtId="0" fontId="4" fillId="0" borderId="3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center" indent="5"/>
    </xf>
    <xf numFmtId="0" fontId="2" fillId="0" borderId="3" xfId="0" applyNumberFormat="1" applyFont="1" applyFill="1" applyBorder="1" applyAlignment="1" applyProtection="1">
      <alignment horizontal="left" indent="4"/>
    </xf>
    <xf numFmtId="0" fontId="2" fillId="0" borderId="3" xfId="0" applyNumberFormat="1" applyFont="1" applyFill="1" applyBorder="1" applyAlignment="1" applyProtection="1">
      <alignment horizontal="left" vertical="top" indent="5"/>
    </xf>
    <xf numFmtId="0" fontId="4" fillId="0" borderId="3" xfId="0" applyNumberFormat="1" applyFont="1" applyFill="1" applyBorder="1" applyAlignment="1" applyProtection="1">
      <alignment horizontal="left" vertical="top"/>
    </xf>
    <xf numFmtId="0" fontId="1" fillId="0" borderId="2" xfId="0" applyNumberFormat="1" applyFont="1" applyFill="1" applyBorder="1" applyAlignment="1" applyProtection="1">
      <alignment horizontal="left" vertical="top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top"/>
    </xf>
    <xf numFmtId="0" fontId="6" fillId="0" borderId="3" xfId="0" applyNumberFormat="1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left" vertical="top" indent="1"/>
    </xf>
    <xf numFmtId="0" fontId="6" fillId="0" borderId="3" xfId="0" applyNumberFormat="1" applyFont="1" applyFill="1" applyBorder="1" applyAlignment="1" applyProtection="1">
      <alignment horizontal="right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right"/>
    </xf>
    <xf numFmtId="0" fontId="8" fillId="0" borderId="3" xfId="0" applyNumberFormat="1" applyFont="1" applyFill="1" applyBorder="1" applyAlignment="1" applyProtection="1">
      <alignment horizontal="center" vertical="top"/>
    </xf>
    <xf numFmtId="0" fontId="6" fillId="0" borderId="3" xfId="0" applyNumberFormat="1" applyFont="1" applyFill="1" applyBorder="1" applyAlignment="1" applyProtection="1">
      <alignment horizontal="left" vertical="center" inden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wrapText="1"/>
    </xf>
    <xf numFmtId="0" fontId="7" fillId="0" borderId="3" xfId="0" applyNumberFormat="1" applyFont="1" applyFill="1" applyBorder="1" applyAlignment="1" applyProtection="1">
      <alignment horizontal="left" vertical="top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wrapText="1"/>
    </xf>
    <xf numFmtId="0" fontId="11" fillId="0" borderId="4" xfId="0" applyNumberFormat="1" applyFont="1" applyFill="1" applyBorder="1" applyAlignment="1" applyProtection="1">
      <alignment horizontal="left" vertical="center" indent="1"/>
    </xf>
    <xf numFmtId="0" fontId="11" fillId="0" borderId="3" xfId="0" applyNumberFormat="1" applyFont="1" applyFill="1" applyBorder="1" applyAlignment="1" applyProtection="1">
      <alignment horizontal="left" vertical="center" inden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vertical="center"/>
    </xf>
    <xf numFmtId="2" fontId="3" fillId="0" borderId="3" xfId="0" applyNumberFormat="1" applyFont="1" applyFill="1" applyBorder="1" applyAlignment="1" applyProtection="1">
      <alignment horizontal="center" vertical="center"/>
    </xf>
    <xf numFmtId="2" fontId="4" fillId="0" borderId="3" xfId="0" applyNumberFormat="1" applyFont="1" applyFill="1" applyBorder="1" applyAlignment="1" applyProtection="1">
      <alignment horizontal="center"/>
    </xf>
    <xf numFmtId="2" fontId="1" fillId="0" borderId="3" xfId="0" applyNumberFormat="1" applyFont="1" applyFill="1" applyBorder="1" applyAlignment="1" applyProtection="1">
      <alignment horizontal="center" vertical="top"/>
    </xf>
    <xf numFmtId="2" fontId="4" fillId="0" borderId="3" xfId="0" applyNumberFormat="1" applyFont="1" applyFill="1" applyBorder="1" applyAlignment="1" applyProtection="1">
      <alignment horizontal="center" vertical="center"/>
    </xf>
    <xf numFmtId="2" fontId="2" fillId="0" borderId="3" xfId="0" applyNumberFormat="1" applyFont="1" applyFill="1" applyBorder="1" applyAlignment="1" applyProtection="1">
      <alignment horizontal="center"/>
    </xf>
    <xf numFmtId="2" fontId="9" fillId="0" borderId="3" xfId="0" applyNumberFormat="1" applyFont="1" applyFill="1" applyBorder="1" applyAlignment="1" applyProtection="1">
      <alignment horizontal="center" vertical="center"/>
    </xf>
    <xf numFmtId="2" fontId="10" fillId="0" borderId="3" xfId="0" applyNumberFormat="1" applyFont="1" applyFill="1" applyBorder="1" applyAlignment="1" applyProtection="1">
      <alignment horizontal="center" vertical="top"/>
    </xf>
    <xf numFmtId="2" fontId="4" fillId="0" borderId="3" xfId="0" applyNumberFormat="1" applyFont="1" applyFill="1" applyBorder="1" applyAlignment="1" applyProtection="1">
      <alignment horizontal="center" vertical="top"/>
    </xf>
    <xf numFmtId="2" fontId="1" fillId="0" borderId="3" xfId="0" applyNumberFormat="1" applyFont="1" applyFill="1" applyBorder="1" applyAlignment="1" applyProtection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4" fillId="0" borderId="2" xfId="0" applyNumberFormat="1" applyFont="1" applyFill="1" applyBorder="1" applyAlignment="1" applyProtection="1">
      <alignment horizontal="center"/>
    </xf>
    <xf numFmtId="2" fontId="4" fillId="0" borderId="1" xfId="0" applyNumberFormat="1" applyFont="1" applyFill="1" applyBorder="1" applyAlignment="1" applyProtection="1">
      <alignment horizontal="center"/>
    </xf>
    <xf numFmtId="2" fontId="4" fillId="0" borderId="4" xfId="0" applyNumberFormat="1" applyFont="1" applyFill="1" applyBorder="1" applyAlignment="1" applyProtection="1">
      <alignment horizontal="center"/>
    </xf>
    <xf numFmtId="2" fontId="4" fillId="0" borderId="2" xfId="0" applyNumberFormat="1" applyFont="1" applyFill="1" applyBorder="1" applyAlignment="1" applyProtection="1">
      <alignment horizontal="center" vertical="center"/>
    </xf>
    <xf numFmtId="2" fontId="9" fillId="0" borderId="4" xfId="0" applyNumberFormat="1" applyFont="1" applyFill="1" applyBorder="1" applyAlignment="1" applyProtection="1">
      <alignment horizontal="center" vertical="center"/>
    </xf>
    <xf numFmtId="2" fontId="9" fillId="0" borderId="6" xfId="0" applyNumberFormat="1" applyFont="1" applyFill="1" applyBorder="1" applyAlignment="1" applyProtection="1">
      <alignment horizontal="center" vertical="center"/>
    </xf>
    <xf numFmtId="2" fontId="9" fillId="0" borderId="2" xfId="0" applyNumberFormat="1" applyFont="1" applyFill="1" applyBorder="1" applyAlignment="1" applyProtection="1">
      <alignment horizontal="center" vertical="center"/>
    </xf>
    <xf numFmtId="2" fontId="9" fillId="0" borderId="1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top"/>
    </xf>
    <xf numFmtId="2" fontId="4" fillId="0" borderId="5" xfId="0" applyNumberFormat="1" applyFont="1" applyFill="1" applyBorder="1" applyAlignment="1" applyProtection="1">
      <alignment horizontal="center" vertical="center"/>
    </xf>
    <xf numFmtId="2" fontId="1" fillId="0" borderId="2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1" fillId="0" borderId="3" xfId="0" applyNumberFormat="1" applyFont="1" applyFill="1" applyBorder="1" applyAlignment="1" applyProtection="1">
      <alignment horizontal="right" vertical="top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top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top" wrapText="1"/>
    </xf>
    <xf numFmtId="0" fontId="7" fillId="0" borderId="3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/>
    </xf>
    <xf numFmtId="2" fontId="4" fillId="0" borderId="0" xfId="0" applyNumberFormat="1" applyFont="1" applyFill="1" applyBorder="1" applyAlignment="1" applyProtection="1">
      <alignment horizontal="center" vertical="center"/>
    </xf>
    <xf numFmtId="2" fontId="4" fillId="0" borderId="0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left" vertical="top" indent="1"/>
    </xf>
    <xf numFmtId="0" fontId="1" fillId="0" borderId="1" xfId="0" applyFont="1" applyFill="1" applyBorder="1" applyAlignment="1">
      <alignment horizontal="right" vertical="top"/>
    </xf>
    <xf numFmtId="0" fontId="0" fillId="0" borderId="3" xfId="0" applyFill="1" applyBorder="1" applyAlignment="1">
      <alignment horizontal="right"/>
    </xf>
    <xf numFmtId="0" fontId="1" fillId="0" borderId="1" xfId="0" applyNumberFormat="1" applyFont="1" applyFill="1" applyBorder="1" applyAlignment="1" applyProtection="1">
      <alignment horizontal="right" vertical="top"/>
    </xf>
    <xf numFmtId="0" fontId="5" fillId="0" borderId="1" xfId="0" applyNumberFormat="1" applyFont="1" applyFill="1" applyBorder="1" applyAlignment="1" applyProtection="1">
      <alignment horizontal="left" vertical="center"/>
    </xf>
    <xf numFmtId="2" fontId="5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right" vertical="top"/>
    </xf>
    <xf numFmtId="0" fontId="0" fillId="0" borderId="3" xfId="0" applyFill="1" applyBorder="1" applyAlignment="1">
      <alignment horizontal="right" vertical="center"/>
    </xf>
    <xf numFmtId="0" fontId="4" fillId="0" borderId="3" xfId="0" applyNumberFormat="1" applyFont="1" applyFill="1" applyBorder="1" applyAlignment="1" applyProtection="1">
      <alignment horizontal="right" vertical="center"/>
    </xf>
    <xf numFmtId="0" fontId="4" fillId="0" borderId="3" xfId="0" applyNumberFormat="1" applyFont="1" applyFill="1" applyBorder="1" applyAlignment="1" applyProtection="1">
      <alignment horizontal="right" vertical="top"/>
    </xf>
    <xf numFmtId="0" fontId="4" fillId="0" borderId="3" xfId="0" applyNumberFormat="1" applyFont="1" applyFill="1" applyBorder="1" applyAlignment="1" applyProtection="1">
      <alignment horizontal="center" wrapText="1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 applyProtection="1">
      <alignment horizontal="right" vertical="center"/>
    </xf>
    <xf numFmtId="0" fontId="4" fillId="0" borderId="3" xfId="0" applyNumberFormat="1" applyFont="1" applyFill="1" applyBorder="1" applyAlignment="1" applyProtection="1">
      <alignment horizontal="right"/>
    </xf>
    <xf numFmtId="2" fontId="4" fillId="0" borderId="11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6" fillId="0" borderId="3" xfId="0" applyNumberFormat="1" applyFont="1" applyFill="1" applyBorder="1" applyAlignment="1" applyProtection="1">
      <alignment horizontal="center" vertical="top"/>
    </xf>
    <xf numFmtId="0" fontId="0" fillId="0" borderId="1" xfId="0" applyFill="1" applyBorder="1" applyAlignment="1">
      <alignment horizontal="right" vertical="top"/>
    </xf>
    <xf numFmtId="0" fontId="1" fillId="0" borderId="3" xfId="0" applyFont="1" applyFill="1" applyBorder="1" applyAlignment="1">
      <alignment horizontal="right" vertical="top"/>
    </xf>
    <xf numFmtId="0" fontId="1" fillId="0" borderId="1" xfId="0" applyNumberFormat="1" applyFont="1" applyFill="1" applyBorder="1" applyAlignment="1" applyProtection="1">
      <alignment horizontal="left" vertical="top" indent="1"/>
    </xf>
    <xf numFmtId="0" fontId="1" fillId="0" borderId="5" xfId="0" applyNumberFormat="1" applyFont="1" applyFill="1" applyBorder="1" applyAlignment="1" applyProtection="1">
      <alignment horizontal="right" vertical="top"/>
    </xf>
    <xf numFmtId="0" fontId="7" fillId="0" borderId="5" xfId="0" applyNumberFormat="1" applyFont="1" applyFill="1" applyBorder="1" applyAlignment="1" applyProtection="1">
      <alignment horizontal="right" vertical="top"/>
    </xf>
    <xf numFmtId="0" fontId="4" fillId="0" borderId="5" xfId="0" applyNumberFormat="1" applyFont="1" applyFill="1" applyBorder="1" applyAlignment="1" applyProtection="1">
      <alignment horizontal="center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left"/>
    </xf>
    <xf numFmtId="0" fontId="0" fillId="0" borderId="3" xfId="0" applyFill="1" applyBorder="1" applyAlignment="1">
      <alignment horizontal="left" vertical="top"/>
    </xf>
    <xf numFmtId="0" fontId="7" fillId="0" borderId="3" xfId="0" applyFont="1" applyFill="1" applyBorder="1" applyAlignment="1">
      <alignment horizontal="right" vertical="top"/>
    </xf>
    <xf numFmtId="0" fontId="1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5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top"/>
    </xf>
    <xf numFmtId="0" fontId="1" fillId="0" borderId="8" xfId="0" applyNumberFormat="1" applyFont="1" applyFill="1" applyBorder="1" applyAlignment="1" applyProtection="1">
      <alignment horizontal="left" vertical="top"/>
    </xf>
    <xf numFmtId="0" fontId="1" fillId="0" borderId="5" xfId="0" applyNumberFormat="1" applyFont="1" applyFill="1" applyBorder="1" applyAlignment="1" applyProtection="1">
      <alignment horizontal="left" vertical="top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indent="9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11" fillId="0" borderId="10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8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 indent="1"/>
    </xf>
    <xf numFmtId="0" fontId="11" fillId="0" borderId="8" xfId="0" applyNumberFormat="1" applyFont="1" applyFill="1" applyBorder="1" applyAlignment="1" applyProtection="1">
      <alignment horizontal="left" vertical="center" wrapText="1" indent="1"/>
    </xf>
    <xf numFmtId="0" fontId="11" fillId="0" borderId="5" xfId="0" applyNumberFormat="1" applyFont="1" applyFill="1" applyBorder="1" applyAlignment="1" applyProtection="1">
      <alignment horizontal="left" vertical="center" wrapText="1" indent="1"/>
    </xf>
    <xf numFmtId="0" fontId="11" fillId="0" borderId="8" xfId="0" applyNumberFormat="1" applyFont="1" applyFill="1" applyBorder="1" applyAlignment="1" applyProtection="1">
      <alignment vertical="center" wrapText="1"/>
    </xf>
    <xf numFmtId="0" fontId="11" fillId="0" borderId="5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left" vertical="center" indent="1"/>
    </xf>
    <xf numFmtId="0" fontId="2" fillId="0" borderId="8" xfId="0" applyNumberFormat="1" applyFont="1" applyFill="1" applyBorder="1" applyAlignment="1" applyProtection="1">
      <alignment horizontal="left" vertical="center" indent="1"/>
    </xf>
    <xf numFmtId="0" fontId="2" fillId="0" borderId="5" xfId="0" applyNumberFormat="1" applyFont="1" applyFill="1" applyBorder="1" applyAlignment="1" applyProtection="1">
      <alignment horizontal="left" vertical="center" indent="1"/>
    </xf>
    <xf numFmtId="0" fontId="2" fillId="0" borderId="1" xfId="0" applyNumberFormat="1" applyFont="1" applyFill="1" applyBorder="1" applyAlignment="1" applyProtection="1">
      <alignment horizontal="left" wrapText="1"/>
    </xf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right" vertical="center"/>
    </xf>
    <xf numFmtId="0" fontId="2" fillId="0" borderId="8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1"/>
  <sheetViews>
    <sheetView tabSelected="1" topLeftCell="A208" workbookViewId="0">
      <selection activeCell="R236" sqref="R236"/>
    </sheetView>
  </sheetViews>
  <sheetFormatPr defaultRowHeight="12.75" x14ac:dyDescent="0.2"/>
  <cols>
    <col min="1" max="1" width="9.28515625" customWidth="1"/>
    <col min="2" max="2" width="27.28515625" customWidth="1"/>
    <col min="3" max="3" width="8" customWidth="1"/>
    <col min="4" max="4" width="7.85546875" customWidth="1"/>
    <col min="5" max="5" width="7.28515625" customWidth="1"/>
    <col min="6" max="6" width="8" customWidth="1"/>
    <col min="7" max="7" width="9" customWidth="1"/>
    <col min="8" max="8" width="7" customWidth="1"/>
    <col min="9" max="9" width="7.7109375" customWidth="1"/>
    <col min="10" max="10" width="7.42578125" customWidth="1"/>
    <col min="11" max="11" width="6.7109375" customWidth="1"/>
    <col min="12" max="12" width="8.28515625" customWidth="1"/>
    <col min="13" max="13" width="7.7109375" customWidth="1"/>
    <col min="14" max="14" width="7.42578125" customWidth="1"/>
    <col min="15" max="15" width="7.28515625" customWidth="1"/>
  </cols>
  <sheetData>
    <row r="1" spans="1:15" x14ac:dyDescent="0.2">
      <c r="A1" s="1" t="s">
        <v>0</v>
      </c>
      <c r="B1" s="1" t="s">
        <v>6</v>
      </c>
      <c r="C1" s="2" t="s">
        <v>18</v>
      </c>
      <c r="D1" s="130" t="s">
        <v>24</v>
      </c>
      <c r="E1" s="131"/>
      <c r="F1" s="132"/>
      <c r="G1" s="133" t="s">
        <v>567</v>
      </c>
      <c r="H1" s="135" t="s">
        <v>67</v>
      </c>
      <c r="I1" s="136"/>
      <c r="J1" s="136"/>
      <c r="K1" s="137"/>
      <c r="L1" s="138" t="s">
        <v>103</v>
      </c>
      <c r="M1" s="139"/>
      <c r="N1" s="139"/>
      <c r="O1" s="140"/>
    </row>
    <row r="2" spans="1:15" ht="39.75" customHeight="1" x14ac:dyDescent="0.2">
      <c r="A2" s="3" t="s">
        <v>1</v>
      </c>
      <c r="B2" s="4" t="s">
        <v>7</v>
      </c>
      <c r="C2" s="3" t="s">
        <v>19</v>
      </c>
      <c r="D2" s="5" t="s">
        <v>25</v>
      </c>
      <c r="E2" s="5" t="s">
        <v>37</v>
      </c>
      <c r="F2" s="6" t="s">
        <v>47</v>
      </c>
      <c r="G2" s="134"/>
      <c r="H2" s="5" t="s">
        <v>68</v>
      </c>
      <c r="I2" s="6" t="s">
        <v>80</v>
      </c>
      <c r="J2" s="5" t="s">
        <v>89</v>
      </c>
      <c r="K2" s="5" t="s">
        <v>94</v>
      </c>
      <c r="L2" s="5" t="s">
        <v>104</v>
      </c>
      <c r="M2" s="5" t="s">
        <v>114</v>
      </c>
      <c r="N2" s="5" t="s">
        <v>122</v>
      </c>
      <c r="O2" s="28" t="s">
        <v>523</v>
      </c>
    </row>
    <row r="3" spans="1:15" x14ac:dyDescent="0.2">
      <c r="A3" s="7" t="s">
        <v>2</v>
      </c>
      <c r="B3" s="8" t="s">
        <v>8</v>
      </c>
      <c r="C3" s="9" t="s">
        <v>20</v>
      </c>
      <c r="D3" s="8" t="s">
        <v>26</v>
      </c>
      <c r="E3" s="9" t="s">
        <v>38</v>
      </c>
      <c r="F3" s="9" t="s">
        <v>48</v>
      </c>
      <c r="G3" s="9" t="s">
        <v>57</v>
      </c>
      <c r="H3" s="9" t="s">
        <v>69</v>
      </c>
      <c r="I3" s="9" t="s">
        <v>81</v>
      </c>
      <c r="J3" s="9" t="s">
        <v>90</v>
      </c>
      <c r="K3" s="9" t="s">
        <v>95</v>
      </c>
      <c r="L3" s="9" t="s">
        <v>105</v>
      </c>
      <c r="M3" s="9" t="s">
        <v>115</v>
      </c>
      <c r="N3" s="9" t="s">
        <v>123</v>
      </c>
      <c r="O3" s="9" t="s">
        <v>130</v>
      </c>
    </row>
    <row r="4" spans="1:15" ht="24" customHeight="1" x14ac:dyDescent="0.2">
      <c r="A4" s="41" t="s">
        <v>3</v>
      </c>
      <c r="B4" s="128" t="s">
        <v>15</v>
      </c>
      <c r="C4" s="129"/>
      <c r="D4" s="42">
        <f>D5+D10</f>
        <v>28.669999999999998</v>
      </c>
      <c r="E4" s="42">
        <f t="shared" ref="E4:O4" si="0">E5+E10</f>
        <v>40.410000000000004</v>
      </c>
      <c r="F4" s="42">
        <f t="shared" si="0"/>
        <v>164.23000000000002</v>
      </c>
      <c r="G4" s="42">
        <f t="shared" si="0"/>
        <v>1134.9099999999999</v>
      </c>
      <c r="H4" s="42">
        <f t="shared" si="0"/>
        <v>0.51</v>
      </c>
      <c r="I4" s="42">
        <f t="shared" si="0"/>
        <v>23.029999999999998</v>
      </c>
      <c r="J4" s="42">
        <f t="shared" si="0"/>
        <v>106.6</v>
      </c>
      <c r="K4" s="42">
        <f t="shared" si="0"/>
        <v>5.8000000000000007</v>
      </c>
      <c r="L4" s="42">
        <f t="shared" si="0"/>
        <v>220.79000000000002</v>
      </c>
      <c r="M4" s="42">
        <f t="shared" si="0"/>
        <v>131.44</v>
      </c>
      <c r="N4" s="42">
        <f t="shared" si="0"/>
        <v>74.610000000000014</v>
      </c>
      <c r="O4" s="42">
        <f t="shared" si="0"/>
        <v>4.8900000000000006</v>
      </c>
    </row>
    <row r="5" spans="1:15" x14ac:dyDescent="0.2">
      <c r="A5" s="10"/>
      <c r="B5" s="11" t="s">
        <v>10</v>
      </c>
      <c r="C5" s="12"/>
      <c r="D5" s="43">
        <f>D6+D7+D8+D9</f>
        <v>7.4699999999999989</v>
      </c>
      <c r="E5" s="43">
        <f t="shared" ref="E5:O5" si="1">E6+E7+E8+E9</f>
        <v>17.57</v>
      </c>
      <c r="F5" s="43">
        <f t="shared" si="1"/>
        <v>56.17</v>
      </c>
      <c r="G5" s="43">
        <f t="shared" si="1"/>
        <v>412.64</v>
      </c>
      <c r="H5" s="43">
        <f t="shared" si="1"/>
        <v>0.19999999999999998</v>
      </c>
      <c r="I5" s="43">
        <f t="shared" si="1"/>
        <v>4.18</v>
      </c>
      <c r="J5" s="43">
        <f t="shared" si="1"/>
        <v>86.6</v>
      </c>
      <c r="K5" s="43">
        <f t="shared" si="1"/>
        <v>0.73000000000000009</v>
      </c>
      <c r="L5" s="43">
        <f t="shared" si="1"/>
        <v>161.51000000000002</v>
      </c>
      <c r="M5" s="43">
        <f t="shared" si="1"/>
        <v>10.259999999999998</v>
      </c>
      <c r="N5" s="43">
        <f t="shared" si="1"/>
        <v>41.050000000000004</v>
      </c>
      <c r="O5" s="43">
        <f t="shared" si="1"/>
        <v>1.6600000000000001</v>
      </c>
    </row>
    <row r="6" spans="1:15" x14ac:dyDescent="0.2">
      <c r="A6" s="64" t="s">
        <v>570</v>
      </c>
      <c r="B6" s="14" t="s">
        <v>571</v>
      </c>
      <c r="C6" s="15">
        <v>15</v>
      </c>
      <c r="D6" s="15">
        <v>0.21</v>
      </c>
      <c r="E6" s="15">
        <v>10.25</v>
      </c>
      <c r="F6" s="65">
        <v>0.28999999999999998</v>
      </c>
      <c r="G6" s="15">
        <v>94.2</v>
      </c>
      <c r="H6" s="66"/>
      <c r="I6" s="66"/>
      <c r="J6" s="67">
        <v>66.599999999999994</v>
      </c>
      <c r="K6" s="15">
        <v>0.17</v>
      </c>
      <c r="L6" s="15">
        <v>4.83</v>
      </c>
      <c r="M6" s="15">
        <v>5.85</v>
      </c>
      <c r="N6" s="15">
        <v>0.17</v>
      </c>
      <c r="O6" s="68">
        <v>0.05</v>
      </c>
    </row>
    <row r="7" spans="1:15" ht="24" x14ac:dyDescent="0.2">
      <c r="A7" s="70" t="s">
        <v>516</v>
      </c>
      <c r="B7" s="36" t="s">
        <v>515</v>
      </c>
      <c r="C7" s="9" t="s">
        <v>148</v>
      </c>
      <c r="D7" s="43" t="s">
        <v>28</v>
      </c>
      <c r="E7" s="43" t="s">
        <v>39</v>
      </c>
      <c r="F7" s="43" t="s">
        <v>49</v>
      </c>
      <c r="G7" s="43" t="s">
        <v>58</v>
      </c>
      <c r="H7" s="43" t="s">
        <v>72</v>
      </c>
      <c r="I7" s="43" t="s">
        <v>82</v>
      </c>
      <c r="J7" s="43" t="s">
        <v>92</v>
      </c>
      <c r="K7" s="43" t="s">
        <v>96</v>
      </c>
      <c r="L7" s="43" t="s">
        <v>106</v>
      </c>
      <c r="M7" s="43" t="s">
        <v>116</v>
      </c>
      <c r="N7" s="43" t="s">
        <v>124</v>
      </c>
      <c r="O7" s="43" t="s">
        <v>132</v>
      </c>
    </row>
    <row r="8" spans="1:15" x14ac:dyDescent="0.2">
      <c r="A8" s="25" t="s">
        <v>526</v>
      </c>
      <c r="B8" s="14" t="s">
        <v>143</v>
      </c>
      <c r="C8" s="15" t="s">
        <v>146</v>
      </c>
      <c r="D8" s="45" t="s">
        <v>150</v>
      </c>
      <c r="E8" s="44"/>
      <c r="F8" s="45" t="s">
        <v>164</v>
      </c>
      <c r="G8" s="45" t="s">
        <v>171</v>
      </c>
      <c r="H8" s="44"/>
      <c r="I8" s="45" t="s">
        <v>182</v>
      </c>
      <c r="J8" s="44"/>
      <c r="K8" s="45" t="s">
        <v>79</v>
      </c>
      <c r="L8" s="45" t="s">
        <v>195</v>
      </c>
      <c r="M8" s="45" t="s">
        <v>186</v>
      </c>
      <c r="N8" s="45" t="s">
        <v>207</v>
      </c>
      <c r="O8" s="45" t="s">
        <v>75</v>
      </c>
    </row>
    <row r="9" spans="1:15" x14ac:dyDescent="0.2">
      <c r="A9" s="64"/>
      <c r="B9" s="14" t="s">
        <v>12</v>
      </c>
      <c r="C9" s="9" t="s">
        <v>22</v>
      </c>
      <c r="D9" s="45" t="s">
        <v>29</v>
      </c>
      <c r="E9" s="43" t="s">
        <v>40</v>
      </c>
      <c r="F9" s="45" t="s">
        <v>50</v>
      </c>
      <c r="G9" s="45" t="s">
        <v>60</v>
      </c>
      <c r="H9" s="43" t="s">
        <v>73</v>
      </c>
      <c r="I9" s="44"/>
      <c r="J9" s="44"/>
      <c r="K9" s="44"/>
      <c r="L9" s="45" t="s">
        <v>107</v>
      </c>
      <c r="M9" s="44"/>
      <c r="N9" s="44"/>
      <c r="O9" s="43" t="s">
        <v>133</v>
      </c>
    </row>
    <row r="10" spans="1:15" x14ac:dyDescent="0.2">
      <c r="A10" s="64"/>
      <c r="B10" s="11" t="s">
        <v>13</v>
      </c>
      <c r="C10" s="12"/>
      <c r="D10" s="43">
        <f>D11+D12+D13+D14+D15+D16</f>
        <v>21.2</v>
      </c>
      <c r="E10" s="43">
        <f t="shared" ref="E10:O10" si="2">E11+E12+E13+E14+E15+E16</f>
        <v>22.840000000000003</v>
      </c>
      <c r="F10" s="43">
        <f t="shared" si="2"/>
        <v>108.06</v>
      </c>
      <c r="G10" s="43">
        <f t="shared" si="2"/>
        <v>722.27</v>
      </c>
      <c r="H10" s="43">
        <f t="shared" si="2"/>
        <v>0.31000000000000005</v>
      </c>
      <c r="I10" s="43">
        <f t="shared" si="2"/>
        <v>18.849999999999998</v>
      </c>
      <c r="J10" s="43">
        <f t="shared" si="2"/>
        <v>20</v>
      </c>
      <c r="K10" s="43">
        <f t="shared" si="2"/>
        <v>5.07</v>
      </c>
      <c r="L10" s="43">
        <f t="shared" si="2"/>
        <v>59.279999999999994</v>
      </c>
      <c r="M10" s="43">
        <f t="shared" si="2"/>
        <v>121.17999999999999</v>
      </c>
      <c r="N10" s="43">
        <f t="shared" si="2"/>
        <v>33.56</v>
      </c>
      <c r="O10" s="43">
        <f t="shared" si="2"/>
        <v>3.23</v>
      </c>
    </row>
    <row r="11" spans="1:15" ht="36" x14ac:dyDescent="0.2">
      <c r="A11" s="70" t="s">
        <v>518</v>
      </c>
      <c r="B11" s="36" t="s">
        <v>603</v>
      </c>
      <c r="C11" s="87" t="s">
        <v>605</v>
      </c>
      <c r="D11" s="43" t="s">
        <v>30</v>
      </c>
      <c r="E11" s="43" t="s">
        <v>41</v>
      </c>
      <c r="F11" s="43" t="s">
        <v>51</v>
      </c>
      <c r="G11" s="43" t="s">
        <v>61</v>
      </c>
      <c r="H11" s="43" t="s">
        <v>74</v>
      </c>
      <c r="I11" s="43" t="s">
        <v>34</v>
      </c>
      <c r="J11" s="44"/>
      <c r="K11" s="43" t="s">
        <v>97</v>
      </c>
      <c r="L11" s="43" t="s">
        <v>108</v>
      </c>
      <c r="M11" s="43" t="s">
        <v>117</v>
      </c>
      <c r="N11" s="46" t="s">
        <v>125</v>
      </c>
      <c r="O11" s="43">
        <v>0.99</v>
      </c>
    </row>
    <row r="12" spans="1:15" ht="24" x14ac:dyDescent="0.2">
      <c r="A12" s="64" t="s">
        <v>528</v>
      </c>
      <c r="B12" s="36" t="s">
        <v>564</v>
      </c>
      <c r="C12" s="9" t="s">
        <v>147</v>
      </c>
      <c r="D12" s="43" t="s">
        <v>152</v>
      </c>
      <c r="E12" s="43" t="s">
        <v>159</v>
      </c>
      <c r="F12" s="43" t="s">
        <v>166</v>
      </c>
      <c r="G12" s="43" t="s">
        <v>173</v>
      </c>
      <c r="H12" s="43" t="s">
        <v>76</v>
      </c>
      <c r="I12" s="43" t="s">
        <v>184</v>
      </c>
      <c r="J12" s="44"/>
      <c r="K12" s="43" t="s">
        <v>193</v>
      </c>
      <c r="L12" s="43" t="s">
        <v>197</v>
      </c>
      <c r="M12" s="43" t="s">
        <v>203</v>
      </c>
      <c r="N12" s="43" t="s">
        <v>209</v>
      </c>
      <c r="O12" s="43" t="s">
        <v>214</v>
      </c>
    </row>
    <row r="13" spans="1:15" x14ac:dyDescent="0.2">
      <c r="A13" s="90" t="s">
        <v>552</v>
      </c>
      <c r="B13" s="14" t="s">
        <v>14</v>
      </c>
      <c r="C13" s="15">
        <v>180</v>
      </c>
      <c r="D13" s="45" t="s">
        <v>28</v>
      </c>
      <c r="E13" s="45" t="s">
        <v>42</v>
      </c>
      <c r="F13" s="45" t="s">
        <v>598</v>
      </c>
      <c r="G13" s="45" t="s">
        <v>599</v>
      </c>
      <c r="H13" s="45" t="s">
        <v>75</v>
      </c>
      <c r="I13" s="44"/>
      <c r="J13" s="45" t="s">
        <v>92</v>
      </c>
      <c r="K13" s="45" t="s">
        <v>600</v>
      </c>
      <c r="L13" s="45">
        <v>11.14</v>
      </c>
      <c r="M13" s="45" t="s">
        <v>601</v>
      </c>
      <c r="N13" s="45" t="s">
        <v>602</v>
      </c>
      <c r="O13" s="45" t="s">
        <v>135</v>
      </c>
    </row>
    <row r="14" spans="1:15" ht="36" x14ac:dyDescent="0.2">
      <c r="A14" s="83" t="s">
        <v>533</v>
      </c>
      <c r="B14" s="35" t="s">
        <v>677</v>
      </c>
      <c r="C14" s="15" t="s">
        <v>21</v>
      </c>
      <c r="D14" s="45" t="s">
        <v>74</v>
      </c>
      <c r="E14" s="44"/>
      <c r="F14" s="45" t="s">
        <v>168</v>
      </c>
      <c r="G14" s="45" t="s">
        <v>175</v>
      </c>
      <c r="H14" s="45" t="s">
        <v>79</v>
      </c>
      <c r="I14" s="45" t="s">
        <v>189</v>
      </c>
      <c r="J14" s="44"/>
      <c r="K14" s="44"/>
      <c r="L14" s="45" t="s">
        <v>200</v>
      </c>
      <c r="M14" s="45" t="s">
        <v>205</v>
      </c>
      <c r="N14" s="45" t="s">
        <v>180</v>
      </c>
      <c r="O14" s="45" t="s">
        <v>217</v>
      </c>
    </row>
    <row r="15" spans="1:15" x14ac:dyDescent="0.2">
      <c r="A15" s="64"/>
      <c r="B15" s="14" t="s">
        <v>12</v>
      </c>
      <c r="C15" s="9" t="s">
        <v>22</v>
      </c>
      <c r="D15" s="45" t="s">
        <v>29</v>
      </c>
      <c r="E15" s="43" t="s">
        <v>40</v>
      </c>
      <c r="F15" s="45" t="s">
        <v>50</v>
      </c>
      <c r="G15" s="45" t="s">
        <v>60</v>
      </c>
      <c r="H15" s="43" t="s">
        <v>73</v>
      </c>
      <c r="I15" s="44"/>
      <c r="J15" s="44"/>
      <c r="K15" s="44"/>
      <c r="L15" s="45" t="s">
        <v>107</v>
      </c>
      <c r="M15" s="44"/>
      <c r="N15" s="44"/>
      <c r="O15" s="43" t="s">
        <v>133</v>
      </c>
    </row>
    <row r="16" spans="1:15" ht="24" x14ac:dyDescent="0.2">
      <c r="A16" s="64"/>
      <c r="B16" s="14" t="s">
        <v>591</v>
      </c>
      <c r="C16" s="87" t="s">
        <v>592</v>
      </c>
      <c r="D16" s="45">
        <v>2.5499999999999998</v>
      </c>
      <c r="E16" s="43">
        <v>4.01</v>
      </c>
      <c r="F16" s="45">
        <v>25.47</v>
      </c>
      <c r="G16" s="45">
        <v>148.16999999999999</v>
      </c>
      <c r="H16" s="43">
        <v>0.03</v>
      </c>
      <c r="I16" s="44"/>
      <c r="J16" s="44"/>
      <c r="K16" s="44"/>
      <c r="L16" s="45">
        <v>6.8</v>
      </c>
      <c r="M16" s="44"/>
      <c r="N16" s="44"/>
      <c r="O16" s="43">
        <v>0.34</v>
      </c>
    </row>
    <row r="17" spans="1:15" ht="24" customHeight="1" x14ac:dyDescent="0.2">
      <c r="A17" s="37" t="s">
        <v>4</v>
      </c>
      <c r="B17" s="112" t="s">
        <v>15</v>
      </c>
      <c r="C17" s="113"/>
      <c r="D17" s="42">
        <f>D18+D23</f>
        <v>25.18</v>
      </c>
      <c r="E17" s="42">
        <f t="shared" ref="E17:O17" si="3">E18+E23</f>
        <v>33.980000000000004</v>
      </c>
      <c r="F17" s="42">
        <f t="shared" si="3"/>
        <v>140.29000000000002</v>
      </c>
      <c r="G17" s="42">
        <f t="shared" si="3"/>
        <v>967.64</v>
      </c>
      <c r="H17" s="42">
        <f t="shared" si="3"/>
        <v>0.41000000000000003</v>
      </c>
      <c r="I17" s="42">
        <f t="shared" si="3"/>
        <v>30.33</v>
      </c>
      <c r="J17" s="42">
        <f t="shared" si="3"/>
        <v>76.400000000000006</v>
      </c>
      <c r="K17" s="42">
        <f t="shared" si="3"/>
        <v>5.16</v>
      </c>
      <c r="L17" s="42">
        <f t="shared" si="3"/>
        <v>257.77999999999997</v>
      </c>
      <c r="M17" s="42">
        <f t="shared" si="3"/>
        <v>223.10000000000002</v>
      </c>
      <c r="N17" s="42">
        <f t="shared" si="3"/>
        <v>76.789999999999992</v>
      </c>
      <c r="O17" s="42">
        <f t="shared" si="3"/>
        <v>6.25</v>
      </c>
    </row>
    <row r="18" spans="1:15" x14ac:dyDescent="0.2">
      <c r="A18" s="10"/>
      <c r="B18" s="11" t="s">
        <v>10</v>
      </c>
      <c r="C18" s="12"/>
      <c r="D18" s="43">
        <f>D19+D20+D21+D22</f>
        <v>8.02</v>
      </c>
      <c r="E18" s="43">
        <f t="shared" ref="E18:O18" si="4">E19+E20+E21+E22</f>
        <v>15.61</v>
      </c>
      <c r="F18" s="43">
        <f t="shared" si="4"/>
        <v>56.03</v>
      </c>
      <c r="G18" s="43">
        <f t="shared" si="4"/>
        <v>396.75</v>
      </c>
      <c r="H18" s="43">
        <f t="shared" si="4"/>
        <v>0.1</v>
      </c>
      <c r="I18" s="43">
        <f t="shared" si="4"/>
        <v>1.38</v>
      </c>
      <c r="J18" s="43">
        <f t="shared" si="4"/>
        <v>76.400000000000006</v>
      </c>
      <c r="K18" s="43">
        <f t="shared" si="4"/>
        <v>0.66</v>
      </c>
      <c r="L18" s="43">
        <f t="shared" si="4"/>
        <v>146.51</v>
      </c>
      <c r="M18" s="43">
        <f t="shared" si="4"/>
        <v>33.049999999999997</v>
      </c>
      <c r="N18" s="43">
        <f t="shared" si="4"/>
        <v>5.7700000000000005</v>
      </c>
      <c r="O18" s="43">
        <f t="shared" si="4"/>
        <v>0.77</v>
      </c>
    </row>
    <row r="19" spans="1:15" x14ac:dyDescent="0.2">
      <c r="A19" s="64" t="s">
        <v>570</v>
      </c>
      <c r="B19" s="14" t="s">
        <v>571</v>
      </c>
      <c r="C19" s="15">
        <v>10</v>
      </c>
      <c r="D19" s="15">
        <v>0.14000000000000001</v>
      </c>
      <c r="E19" s="15">
        <v>6.83</v>
      </c>
      <c r="F19" s="65">
        <v>0.19</v>
      </c>
      <c r="G19" s="15">
        <v>62.8</v>
      </c>
      <c r="H19" s="66"/>
      <c r="I19" s="66"/>
      <c r="J19" s="67">
        <v>44.4</v>
      </c>
      <c r="K19" s="15">
        <v>0.11</v>
      </c>
      <c r="L19" s="15">
        <v>3.22</v>
      </c>
      <c r="M19" s="15">
        <v>3.9</v>
      </c>
      <c r="N19" s="15">
        <v>0.11</v>
      </c>
      <c r="O19" s="68">
        <v>0.03</v>
      </c>
    </row>
    <row r="20" spans="1:15" ht="24" x14ac:dyDescent="0.2">
      <c r="A20" s="25" t="s">
        <v>525</v>
      </c>
      <c r="B20" s="31" t="s">
        <v>524</v>
      </c>
      <c r="C20" s="15" t="s">
        <v>148</v>
      </c>
      <c r="D20" s="45" t="s">
        <v>459</v>
      </c>
      <c r="E20" s="45" t="s">
        <v>462</v>
      </c>
      <c r="F20" s="45" t="s">
        <v>464</v>
      </c>
      <c r="G20" s="45" t="s">
        <v>467</v>
      </c>
      <c r="H20" s="45" t="s">
        <v>177</v>
      </c>
      <c r="I20" s="45" t="s">
        <v>82</v>
      </c>
      <c r="J20" s="45" t="s">
        <v>473</v>
      </c>
      <c r="K20" s="45" t="s">
        <v>96</v>
      </c>
      <c r="L20" s="45">
        <v>138.84</v>
      </c>
      <c r="M20" s="45" t="s">
        <v>479</v>
      </c>
      <c r="N20" s="45" t="s">
        <v>262</v>
      </c>
      <c r="O20" s="45" t="s">
        <v>212</v>
      </c>
    </row>
    <row r="21" spans="1:15" x14ac:dyDescent="0.2">
      <c r="A21" s="85" t="s">
        <v>517</v>
      </c>
      <c r="B21" s="14" t="s">
        <v>11</v>
      </c>
      <c r="C21" s="15" t="s">
        <v>21</v>
      </c>
      <c r="D21" s="66"/>
      <c r="E21" s="66"/>
      <c r="F21" s="15">
        <v>13</v>
      </c>
      <c r="G21" s="15">
        <v>52.02</v>
      </c>
      <c r="H21" s="66"/>
      <c r="I21" s="66"/>
      <c r="J21" s="66"/>
      <c r="K21" s="66"/>
      <c r="L21" s="15">
        <v>0.45</v>
      </c>
      <c r="M21" s="66"/>
      <c r="N21" s="66"/>
      <c r="O21" s="15">
        <v>0.04</v>
      </c>
    </row>
    <row r="22" spans="1:15" x14ac:dyDescent="0.2">
      <c r="A22" s="64"/>
      <c r="B22" s="14" t="s">
        <v>12</v>
      </c>
      <c r="C22" s="9" t="s">
        <v>22</v>
      </c>
      <c r="D22" s="45" t="s">
        <v>29</v>
      </c>
      <c r="E22" s="43" t="s">
        <v>40</v>
      </c>
      <c r="F22" s="45" t="s">
        <v>50</v>
      </c>
      <c r="G22" s="45" t="s">
        <v>60</v>
      </c>
      <c r="H22" s="43" t="s">
        <v>73</v>
      </c>
      <c r="I22" s="44"/>
      <c r="J22" s="44"/>
      <c r="K22" s="44"/>
      <c r="L22" s="45" t="s">
        <v>107</v>
      </c>
      <c r="M22" s="44"/>
      <c r="N22" s="44"/>
      <c r="O22" s="43" t="s">
        <v>133</v>
      </c>
    </row>
    <row r="23" spans="1:15" x14ac:dyDescent="0.2">
      <c r="A23" s="99"/>
      <c r="B23" s="11" t="s">
        <v>13</v>
      </c>
      <c r="C23" s="12"/>
      <c r="D23" s="43">
        <f>D24+D25+D26+D27</f>
        <v>17.16</v>
      </c>
      <c r="E23" s="43">
        <f t="shared" ref="E23:O23" si="5">E24+E25+E26+E27</f>
        <v>18.37</v>
      </c>
      <c r="F23" s="43">
        <f t="shared" si="5"/>
        <v>84.260000000000019</v>
      </c>
      <c r="G23" s="43">
        <f t="shared" si="5"/>
        <v>570.89</v>
      </c>
      <c r="H23" s="43">
        <f t="shared" si="5"/>
        <v>0.31</v>
      </c>
      <c r="I23" s="43">
        <f t="shared" si="5"/>
        <v>28.95</v>
      </c>
      <c r="J23" s="43">
        <f t="shared" si="5"/>
        <v>0</v>
      </c>
      <c r="K23" s="43">
        <f t="shared" si="5"/>
        <v>4.5</v>
      </c>
      <c r="L23" s="43">
        <f t="shared" si="5"/>
        <v>111.27</v>
      </c>
      <c r="M23" s="43">
        <f t="shared" si="5"/>
        <v>190.05</v>
      </c>
      <c r="N23" s="43">
        <f t="shared" si="5"/>
        <v>71.02</v>
      </c>
      <c r="O23" s="43">
        <f t="shared" si="5"/>
        <v>5.48</v>
      </c>
    </row>
    <row r="24" spans="1:15" x14ac:dyDescent="0.2">
      <c r="A24" s="100" t="s">
        <v>521</v>
      </c>
      <c r="B24" s="35" t="s">
        <v>670</v>
      </c>
      <c r="C24" s="15" t="s">
        <v>23</v>
      </c>
      <c r="D24" s="45" t="s">
        <v>33</v>
      </c>
      <c r="E24" s="45" t="s">
        <v>44</v>
      </c>
      <c r="F24" s="45" t="s">
        <v>54</v>
      </c>
      <c r="G24" s="45" t="s">
        <v>64</v>
      </c>
      <c r="H24" s="45" t="s">
        <v>78</v>
      </c>
      <c r="I24" s="45" t="s">
        <v>86</v>
      </c>
      <c r="J24" s="44"/>
      <c r="K24" s="45" t="s">
        <v>100</v>
      </c>
      <c r="L24" s="45" t="s">
        <v>111</v>
      </c>
      <c r="M24" s="45" t="s">
        <v>119</v>
      </c>
      <c r="N24" s="45" t="s">
        <v>127</v>
      </c>
      <c r="O24" s="45" t="s">
        <v>138</v>
      </c>
    </row>
    <row r="25" spans="1:15" x14ac:dyDescent="0.2">
      <c r="A25" s="64" t="s">
        <v>522</v>
      </c>
      <c r="B25" s="14" t="s">
        <v>577</v>
      </c>
      <c r="C25" s="15">
        <v>250</v>
      </c>
      <c r="D25" s="15">
        <v>11.43</v>
      </c>
      <c r="E25" s="15">
        <v>11.92</v>
      </c>
      <c r="F25" s="15">
        <v>36.81</v>
      </c>
      <c r="G25" s="15">
        <v>300.24</v>
      </c>
      <c r="H25" s="15">
        <v>0.12</v>
      </c>
      <c r="I25" s="15">
        <v>5.98</v>
      </c>
      <c r="J25" s="66"/>
      <c r="K25" s="15">
        <v>2.5</v>
      </c>
      <c r="L25" s="15">
        <v>21.02</v>
      </c>
      <c r="M25" s="15">
        <v>86.51</v>
      </c>
      <c r="N25" s="15">
        <v>32.64</v>
      </c>
      <c r="O25" s="15">
        <v>1.45</v>
      </c>
    </row>
    <row r="26" spans="1:15" ht="24" customHeight="1" x14ac:dyDescent="0.2">
      <c r="A26" s="25" t="s">
        <v>530</v>
      </c>
      <c r="B26" s="35" t="s">
        <v>679</v>
      </c>
      <c r="C26" s="15" t="s">
        <v>21</v>
      </c>
      <c r="D26" s="45" t="s">
        <v>153</v>
      </c>
      <c r="E26" s="44"/>
      <c r="F26" s="45" t="s">
        <v>167</v>
      </c>
      <c r="G26" s="45" t="s">
        <v>174</v>
      </c>
      <c r="H26" s="45" t="s">
        <v>135</v>
      </c>
      <c r="I26" s="45" t="s">
        <v>185</v>
      </c>
      <c r="J26" s="44"/>
      <c r="K26" s="44"/>
      <c r="L26" s="45" t="s">
        <v>198</v>
      </c>
      <c r="M26" s="44"/>
      <c r="N26" s="44"/>
      <c r="O26" s="45" t="s">
        <v>215</v>
      </c>
    </row>
    <row r="27" spans="1:15" x14ac:dyDescent="0.2">
      <c r="A27" s="64"/>
      <c r="B27" s="14" t="s">
        <v>573</v>
      </c>
      <c r="C27" s="9">
        <v>40</v>
      </c>
      <c r="D27" s="45">
        <v>2.44</v>
      </c>
      <c r="E27" s="43">
        <v>0.48</v>
      </c>
      <c r="F27" s="45">
        <v>15.96</v>
      </c>
      <c r="G27" s="45">
        <v>77.92</v>
      </c>
      <c r="H27" s="43">
        <v>0.06</v>
      </c>
      <c r="I27" s="44"/>
      <c r="J27" s="44"/>
      <c r="K27" s="44"/>
      <c r="L27" s="45">
        <v>11.6</v>
      </c>
      <c r="M27" s="44">
        <v>52</v>
      </c>
      <c r="N27" s="44">
        <v>16.8</v>
      </c>
      <c r="O27" s="43">
        <v>1.44</v>
      </c>
    </row>
    <row r="28" spans="1:15" x14ac:dyDescent="0.2">
      <c r="A28" s="77"/>
      <c r="B28" s="72"/>
      <c r="C28" s="73"/>
      <c r="D28" s="74"/>
      <c r="E28" s="75"/>
      <c r="F28" s="74"/>
      <c r="G28" s="74"/>
      <c r="H28" s="75"/>
      <c r="I28" s="76"/>
      <c r="J28" s="76"/>
      <c r="K28" s="76"/>
      <c r="L28" s="74"/>
      <c r="M28" s="76"/>
      <c r="N28" s="76"/>
      <c r="O28" s="75"/>
    </row>
    <row r="29" spans="1:15" ht="21" customHeight="1" x14ac:dyDescent="0.2">
      <c r="A29" s="38" t="s">
        <v>5</v>
      </c>
      <c r="B29" s="117" t="s">
        <v>9</v>
      </c>
      <c r="C29" s="117"/>
      <c r="D29" s="42" t="s">
        <v>35</v>
      </c>
      <c r="E29" s="42" t="s">
        <v>45</v>
      </c>
      <c r="F29" s="42" t="s">
        <v>55</v>
      </c>
      <c r="G29" s="42" t="s">
        <v>65</v>
      </c>
      <c r="H29" s="42" t="s">
        <v>70</v>
      </c>
      <c r="I29" s="42" t="s">
        <v>27</v>
      </c>
      <c r="J29" s="42" t="s">
        <v>91</v>
      </c>
      <c r="K29" s="42" t="s">
        <v>101</v>
      </c>
      <c r="L29" s="42" t="s">
        <v>112</v>
      </c>
      <c r="M29" s="42" t="s">
        <v>120</v>
      </c>
      <c r="N29" s="42" t="s">
        <v>128</v>
      </c>
      <c r="O29" s="42" t="s">
        <v>98</v>
      </c>
    </row>
    <row r="30" spans="1:15" x14ac:dyDescent="0.2">
      <c r="A30" s="10"/>
      <c r="B30" s="11" t="s">
        <v>10</v>
      </c>
      <c r="C30" s="12"/>
      <c r="D30" s="43" t="s">
        <v>36</v>
      </c>
      <c r="E30" s="43" t="s">
        <v>46</v>
      </c>
      <c r="F30" s="43" t="s">
        <v>56</v>
      </c>
      <c r="G30" s="43" t="s">
        <v>66</v>
      </c>
      <c r="H30" s="43" t="s">
        <v>78</v>
      </c>
      <c r="I30" s="43" t="s">
        <v>88</v>
      </c>
      <c r="J30" s="43" t="s">
        <v>92</v>
      </c>
      <c r="K30" s="43" t="s">
        <v>102</v>
      </c>
      <c r="L30" s="43" t="s">
        <v>113</v>
      </c>
      <c r="M30" s="43" t="s">
        <v>121</v>
      </c>
      <c r="N30" s="43" t="s">
        <v>129</v>
      </c>
      <c r="O30" s="43" t="s">
        <v>140</v>
      </c>
    </row>
    <row r="31" spans="1:15" x14ac:dyDescent="0.2">
      <c r="A31" s="86" t="s">
        <v>561</v>
      </c>
      <c r="B31" s="69" t="s">
        <v>572</v>
      </c>
      <c r="C31" s="15" t="s">
        <v>686</v>
      </c>
      <c r="D31" s="44">
        <v>22.21</v>
      </c>
      <c r="E31" s="44">
        <v>26.48</v>
      </c>
      <c r="F31" s="44">
        <v>4.13</v>
      </c>
      <c r="G31" s="44">
        <v>343.44</v>
      </c>
      <c r="H31" s="44">
        <v>0.05</v>
      </c>
      <c r="I31" s="44">
        <v>0.28999999999999998</v>
      </c>
      <c r="J31" s="44">
        <v>15</v>
      </c>
      <c r="K31" s="44">
        <v>0.04</v>
      </c>
      <c r="L31" s="44">
        <v>61.1</v>
      </c>
      <c r="M31" s="44">
        <v>1.31</v>
      </c>
      <c r="N31" s="44">
        <v>0.04</v>
      </c>
      <c r="O31" s="44">
        <v>1.54</v>
      </c>
    </row>
    <row r="32" spans="1:15" x14ac:dyDescent="0.2">
      <c r="A32" s="64" t="s">
        <v>546</v>
      </c>
      <c r="B32" s="13" t="s">
        <v>268</v>
      </c>
      <c r="C32" s="9" t="s">
        <v>21</v>
      </c>
      <c r="D32" s="9" t="s">
        <v>250</v>
      </c>
      <c r="E32" s="9" t="s">
        <v>278</v>
      </c>
      <c r="F32" s="9">
        <v>19.88</v>
      </c>
      <c r="G32" s="9">
        <v>102.78</v>
      </c>
      <c r="H32" s="9" t="s">
        <v>135</v>
      </c>
      <c r="I32" s="9" t="s">
        <v>85</v>
      </c>
      <c r="J32" s="66"/>
      <c r="K32" s="66"/>
      <c r="L32" s="9">
        <v>64.28</v>
      </c>
      <c r="M32" s="66"/>
      <c r="N32" s="66"/>
      <c r="O32" s="9">
        <v>0.39</v>
      </c>
    </row>
    <row r="33" spans="1:15" x14ac:dyDescent="0.2">
      <c r="A33" s="64"/>
      <c r="B33" s="14" t="s">
        <v>12</v>
      </c>
      <c r="C33" s="9" t="s">
        <v>22</v>
      </c>
      <c r="D33" s="45" t="s">
        <v>29</v>
      </c>
      <c r="E33" s="43" t="s">
        <v>40</v>
      </c>
      <c r="F33" s="45" t="s">
        <v>50</v>
      </c>
      <c r="G33" s="45" t="s">
        <v>60</v>
      </c>
      <c r="H33" s="43" t="s">
        <v>73</v>
      </c>
      <c r="I33" s="44"/>
      <c r="J33" s="44"/>
      <c r="K33" s="44"/>
      <c r="L33" s="45" t="s">
        <v>107</v>
      </c>
      <c r="M33" s="44"/>
      <c r="N33" s="44"/>
      <c r="O33" s="43" t="s">
        <v>133</v>
      </c>
    </row>
    <row r="34" spans="1:15" x14ac:dyDescent="0.2">
      <c r="A34" s="64"/>
      <c r="B34" s="11" t="s">
        <v>13</v>
      </c>
      <c r="C34" s="12"/>
      <c r="D34" s="43" t="s">
        <v>151</v>
      </c>
      <c r="E34" s="43" t="s">
        <v>157</v>
      </c>
      <c r="F34" s="43" t="s">
        <v>165</v>
      </c>
      <c r="G34" s="43" t="s">
        <v>172</v>
      </c>
      <c r="H34" s="43" t="s">
        <v>178</v>
      </c>
      <c r="I34" s="43" t="s">
        <v>183</v>
      </c>
      <c r="J34" s="43" t="s">
        <v>92</v>
      </c>
      <c r="K34" s="43" t="s">
        <v>192</v>
      </c>
      <c r="L34" s="43" t="s">
        <v>196</v>
      </c>
      <c r="M34" s="43" t="s">
        <v>202</v>
      </c>
      <c r="N34" s="43" t="s">
        <v>208</v>
      </c>
      <c r="O34" s="43" t="s">
        <v>213</v>
      </c>
    </row>
    <row r="35" spans="1:15" ht="24" x14ac:dyDescent="0.2">
      <c r="A35" s="64" t="s">
        <v>527</v>
      </c>
      <c r="B35" s="36" t="s">
        <v>625</v>
      </c>
      <c r="C35" s="9" t="s">
        <v>626</v>
      </c>
      <c r="D35" s="43" t="s">
        <v>616</v>
      </c>
      <c r="E35" s="43" t="s">
        <v>158</v>
      </c>
      <c r="F35" s="43" t="s">
        <v>617</v>
      </c>
      <c r="G35" s="43" t="s">
        <v>618</v>
      </c>
      <c r="H35" s="43" t="s">
        <v>179</v>
      </c>
      <c r="I35" s="43" t="s">
        <v>619</v>
      </c>
      <c r="J35" s="44"/>
      <c r="K35" s="43" t="s">
        <v>620</v>
      </c>
      <c r="L35" s="43" t="s">
        <v>621</v>
      </c>
      <c r="M35" s="43" t="s">
        <v>622</v>
      </c>
      <c r="N35" s="43" t="s">
        <v>623</v>
      </c>
      <c r="O35" s="43" t="s">
        <v>624</v>
      </c>
    </row>
    <row r="36" spans="1:15" x14ac:dyDescent="0.2">
      <c r="A36" s="97" t="s">
        <v>578</v>
      </c>
      <c r="B36" s="63" t="s">
        <v>685</v>
      </c>
      <c r="C36" s="6">
        <v>100</v>
      </c>
      <c r="D36" s="49">
        <v>8.18</v>
      </c>
      <c r="E36" s="49">
        <v>13.13</v>
      </c>
      <c r="F36" s="49">
        <v>6.5</v>
      </c>
      <c r="G36" s="49">
        <v>176.82</v>
      </c>
      <c r="H36" s="45">
        <v>0.02</v>
      </c>
      <c r="I36" s="49">
        <v>0.67</v>
      </c>
      <c r="J36" s="44"/>
      <c r="K36" s="49">
        <v>1.98</v>
      </c>
      <c r="L36" s="49">
        <v>15.31</v>
      </c>
      <c r="M36" s="45"/>
      <c r="N36" s="49">
        <v>4.18</v>
      </c>
      <c r="O36" s="49">
        <v>0.22</v>
      </c>
    </row>
    <row r="37" spans="1:15" x14ac:dyDescent="0.2">
      <c r="A37" s="91" t="s">
        <v>529</v>
      </c>
      <c r="B37" s="13" t="s">
        <v>144</v>
      </c>
      <c r="C37" s="9">
        <v>180</v>
      </c>
      <c r="D37" s="43" t="s">
        <v>607</v>
      </c>
      <c r="E37" s="43" t="s">
        <v>160</v>
      </c>
      <c r="F37" s="43" t="s">
        <v>608</v>
      </c>
      <c r="G37" s="43" t="s">
        <v>609</v>
      </c>
      <c r="H37" s="43" t="s">
        <v>610</v>
      </c>
      <c r="I37" s="44"/>
      <c r="J37" s="43" t="s">
        <v>92</v>
      </c>
      <c r="K37" s="43" t="s">
        <v>611</v>
      </c>
      <c r="L37" s="43" t="s">
        <v>612</v>
      </c>
      <c r="M37" s="43" t="s">
        <v>613</v>
      </c>
      <c r="N37" s="43" t="s">
        <v>614</v>
      </c>
      <c r="O37" s="43" t="s">
        <v>615</v>
      </c>
    </row>
    <row r="38" spans="1:15" x14ac:dyDescent="0.2">
      <c r="A38" s="85" t="s">
        <v>675</v>
      </c>
      <c r="B38" s="14" t="s">
        <v>676</v>
      </c>
      <c r="C38" s="101">
        <v>200</v>
      </c>
      <c r="D38" s="45">
        <v>0.16</v>
      </c>
      <c r="E38" s="43"/>
      <c r="F38" s="45">
        <v>27.87</v>
      </c>
      <c r="G38" s="45">
        <v>112.13</v>
      </c>
      <c r="H38" s="43">
        <v>0.01</v>
      </c>
      <c r="I38" s="44">
        <v>4</v>
      </c>
      <c r="J38" s="44"/>
      <c r="K38" s="44"/>
      <c r="L38" s="45">
        <v>7.12</v>
      </c>
      <c r="M38" s="44"/>
      <c r="N38" s="44"/>
      <c r="O38" s="43">
        <v>0.95</v>
      </c>
    </row>
    <row r="39" spans="1:15" x14ac:dyDescent="0.2">
      <c r="A39" s="64"/>
      <c r="B39" s="14" t="s">
        <v>12</v>
      </c>
      <c r="C39" s="9">
        <v>30</v>
      </c>
      <c r="D39" s="45">
        <v>2.2799999999999998</v>
      </c>
      <c r="E39" s="43">
        <v>0.24</v>
      </c>
      <c r="F39" s="45">
        <v>14.76</v>
      </c>
      <c r="G39" s="45">
        <v>70.319999999999993</v>
      </c>
      <c r="H39" s="43">
        <v>0.03</v>
      </c>
      <c r="I39" s="44"/>
      <c r="J39" s="44"/>
      <c r="K39" s="44"/>
      <c r="L39" s="45">
        <v>6</v>
      </c>
      <c r="M39" s="44"/>
      <c r="N39" s="44"/>
      <c r="O39" s="43">
        <v>0.33</v>
      </c>
    </row>
    <row r="40" spans="1:15" ht="19.5" customHeight="1" x14ac:dyDescent="0.2">
      <c r="A40" s="38" t="s">
        <v>141</v>
      </c>
      <c r="B40" s="111" t="s">
        <v>9</v>
      </c>
      <c r="C40" s="113"/>
      <c r="D40" s="47">
        <f>D41+D46</f>
        <v>25.67</v>
      </c>
      <c r="E40" s="47">
        <f t="shared" ref="E40:O40" si="6">E41+E46</f>
        <v>38.83</v>
      </c>
      <c r="F40" s="47">
        <f t="shared" si="6"/>
        <v>132.55000000000001</v>
      </c>
      <c r="G40" s="47">
        <f t="shared" si="6"/>
        <v>982.01</v>
      </c>
      <c r="H40" s="47">
        <f t="shared" si="6"/>
        <v>0.4</v>
      </c>
      <c r="I40" s="47">
        <f t="shared" si="6"/>
        <v>31.480000000000004</v>
      </c>
      <c r="J40" s="47">
        <f t="shared" si="6"/>
        <v>103.3</v>
      </c>
      <c r="K40" s="47">
        <f t="shared" si="6"/>
        <v>7.0000000000000009</v>
      </c>
      <c r="L40" s="47">
        <f t="shared" si="6"/>
        <v>246.61</v>
      </c>
      <c r="M40" s="47">
        <f t="shared" si="6"/>
        <v>332.77</v>
      </c>
      <c r="N40" s="47">
        <f t="shared" si="6"/>
        <v>81.010000000000019</v>
      </c>
      <c r="O40" s="47">
        <f t="shared" si="6"/>
        <v>6.07</v>
      </c>
    </row>
    <row r="41" spans="1:15" x14ac:dyDescent="0.2">
      <c r="A41" s="10"/>
      <c r="B41" s="16" t="s">
        <v>10</v>
      </c>
      <c r="C41" s="12"/>
      <c r="D41" s="45">
        <f>D42+D43+D44+D45</f>
        <v>9.24</v>
      </c>
      <c r="E41" s="45">
        <f t="shared" ref="E41:O41" si="7">E42+E43+E44+E45</f>
        <v>17.27</v>
      </c>
      <c r="F41" s="45">
        <f t="shared" si="7"/>
        <v>64.42</v>
      </c>
      <c r="G41" s="45">
        <f t="shared" si="7"/>
        <v>449.97</v>
      </c>
      <c r="H41" s="45">
        <f t="shared" si="7"/>
        <v>0.1</v>
      </c>
      <c r="I41" s="45">
        <f t="shared" si="7"/>
        <v>4.0999999999999996</v>
      </c>
      <c r="J41" s="45">
        <f t="shared" si="7"/>
        <v>86.6</v>
      </c>
      <c r="K41" s="45">
        <f t="shared" si="7"/>
        <v>0.9</v>
      </c>
      <c r="L41" s="45">
        <f t="shared" si="7"/>
        <v>169.58</v>
      </c>
      <c r="M41" s="45">
        <f t="shared" si="7"/>
        <v>162.79999999999998</v>
      </c>
      <c r="N41" s="45">
        <f t="shared" si="7"/>
        <v>23.46</v>
      </c>
      <c r="O41" s="45">
        <f t="shared" si="7"/>
        <v>1.31</v>
      </c>
    </row>
    <row r="42" spans="1:15" x14ac:dyDescent="0.2">
      <c r="A42" s="64" t="s">
        <v>570</v>
      </c>
      <c r="B42" s="14" t="s">
        <v>571</v>
      </c>
      <c r="C42" s="15">
        <v>15</v>
      </c>
      <c r="D42" s="15">
        <v>0.21</v>
      </c>
      <c r="E42" s="15">
        <v>10.25</v>
      </c>
      <c r="F42" s="65">
        <v>0.28999999999999998</v>
      </c>
      <c r="G42" s="15">
        <v>94.2</v>
      </c>
      <c r="H42" s="66"/>
      <c r="I42" s="66"/>
      <c r="J42" s="67">
        <v>66.599999999999994</v>
      </c>
      <c r="K42" s="15">
        <v>0.17</v>
      </c>
      <c r="L42" s="15">
        <v>4.83</v>
      </c>
      <c r="M42" s="15">
        <v>5.85</v>
      </c>
      <c r="N42" s="15">
        <v>0.17</v>
      </c>
      <c r="O42" s="68">
        <v>0.05</v>
      </c>
    </row>
    <row r="43" spans="1:15" ht="24" x14ac:dyDescent="0.2">
      <c r="A43" s="70" t="s">
        <v>542</v>
      </c>
      <c r="B43" s="32" t="s">
        <v>541</v>
      </c>
      <c r="C43" s="9" t="s">
        <v>148</v>
      </c>
      <c r="D43" s="43" t="s">
        <v>228</v>
      </c>
      <c r="E43" s="43" t="s">
        <v>232</v>
      </c>
      <c r="F43" s="43" t="s">
        <v>236</v>
      </c>
      <c r="G43" s="43" t="s">
        <v>241</v>
      </c>
      <c r="H43" s="43" t="s">
        <v>177</v>
      </c>
      <c r="I43" s="43" t="s">
        <v>132</v>
      </c>
      <c r="J43" s="43" t="s">
        <v>92</v>
      </c>
      <c r="K43" s="43" t="s">
        <v>205</v>
      </c>
      <c r="L43" s="43" t="s">
        <v>254</v>
      </c>
      <c r="M43" s="43" t="s">
        <v>258</v>
      </c>
      <c r="N43" s="43" t="s">
        <v>261</v>
      </c>
      <c r="O43" s="43" t="s">
        <v>265</v>
      </c>
    </row>
    <row r="44" spans="1:15" x14ac:dyDescent="0.2">
      <c r="A44" s="25" t="s">
        <v>526</v>
      </c>
      <c r="B44" s="14" t="s">
        <v>143</v>
      </c>
      <c r="C44" s="15" t="s">
        <v>146</v>
      </c>
      <c r="D44" s="45" t="s">
        <v>150</v>
      </c>
      <c r="E44" s="44"/>
      <c r="F44" s="45" t="s">
        <v>164</v>
      </c>
      <c r="G44" s="45" t="s">
        <v>171</v>
      </c>
      <c r="H44" s="44"/>
      <c r="I44" s="45" t="s">
        <v>182</v>
      </c>
      <c r="J44" s="44"/>
      <c r="K44" s="45" t="s">
        <v>79</v>
      </c>
      <c r="L44" s="45" t="s">
        <v>195</v>
      </c>
      <c r="M44" s="45" t="s">
        <v>186</v>
      </c>
      <c r="N44" s="45" t="s">
        <v>207</v>
      </c>
      <c r="O44" s="45" t="s">
        <v>75</v>
      </c>
    </row>
    <row r="45" spans="1:15" x14ac:dyDescent="0.2">
      <c r="A45" s="10"/>
      <c r="B45" s="14" t="s">
        <v>12</v>
      </c>
      <c r="C45" s="9" t="s">
        <v>22</v>
      </c>
      <c r="D45" s="45" t="s">
        <v>29</v>
      </c>
      <c r="E45" s="43" t="s">
        <v>40</v>
      </c>
      <c r="F45" s="45" t="s">
        <v>50</v>
      </c>
      <c r="G45" s="45" t="s">
        <v>60</v>
      </c>
      <c r="H45" s="43" t="s">
        <v>73</v>
      </c>
      <c r="I45" s="44"/>
      <c r="J45" s="44"/>
      <c r="K45" s="44"/>
      <c r="L45" s="45" t="s">
        <v>107</v>
      </c>
      <c r="M45" s="44"/>
      <c r="N45" s="44"/>
      <c r="O45" s="43" t="s">
        <v>133</v>
      </c>
    </row>
    <row r="46" spans="1:15" x14ac:dyDescent="0.2">
      <c r="A46" s="10"/>
      <c r="B46" s="11" t="s">
        <v>13</v>
      </c>
      <c r="C46" s="12"/>
      <c r="D46" s="43">
        <f>D47+D48+D49+D50+D51</f>
        <v>16.43</v>
      </c>
      <c r="E46" s="43">
        <f t="shared" ref="E46:O46" si="8">E47+E48+E49+E50+E51</f>
        <v>21.560000000000002</v>
      </c>
      <c r="F46" s="43">
        <f t="shared" si="8"/>
        <v>68.13</v>
      </c>
      <c r="G46" s="43">
        <f t="shared" si="8"/>
        <v>532.04</v>
      </c>
      <c r="H46" s="43">
        <f t="shared" si="8"/>
        <v>0.30000000000000004</v>
      </c>
      <c r="I46" s="43">
        <f t="shared" si="8"/>
        <v>27.380000000000003</v>
      </c>
      <c r="J46" s="43">
        <f t="shared" si="8"/>
        <v>16.7</v>
      </c>
      <c r="K46" s="43">
        <f t="shared" si="8"/>
        <v>6.1000000000000005</v>
      </c>
      <c r="L46" s="43">
        <f t="shared" si="8"/>
        <v>77.03</v>
      </c>
      <c r="M46" s="43">
        <f t="shared" si="8"/>
        <v>169.97</v>
      </c>
      <c r="N46" s="43">
        <f t="shared" si="8"/>
        <v>57.550000000000011</v>
      </c>
      <c r="O46" s="43">
        <f t="shared" si="8"/>
        <v>4.76</v>
      </c>
    </row>
    <row r="47" spans="1:15" ht="24" x14ac:dyDescent="0.2">
      <c r="A47" s="91" t="s">
        <v>532</v>
      </c>
      <c r="B47" s="36" t="s">
        <v>593</v>
      </c>
      <c r="C47" s="9" t="s">
        <v>635</v>
      </c>
      <c r="D47" s="43" t="s">
        <v>627</v>
      </c>
      <c r="E47" s="43">
        <v>5.03</v>
      </c>
      <c r="F47" s="43" t="s">
        <v>628</v>
      </c>
      <c r="G47" s="43" t="s">
        <v>629</v>
      </c>
      <c r="H47" s="43" t="s">
        <v>76</v>
      </c>
      <c r="I47" s="43" t="s">
        <v>188</v>
      </c>
      <c r="J47" s="44"/>
      <c r="K47" s="43" t="s">
        <v>630</v>
      </c>
      <c r="L47" s="43" t="s">
        <v>631</v>
      </c>
      <c r="M47" s="43" t="s">
        <v>632</v>
      </c>
      <c r="N47" s="43" t="s">
        <v>633</v>
      </c>
      <c r="O47" s="43" t="s">
        <v>634</v>
      </c>
    </row>
    <row r="48" spans="1:15" ht="24" x14ac:dyDescent="0.2">
      <c r="A48" s="78" t="s">
        <v>589</v>
      </c>
      <c r="B48" s="35" t="s">
        <v>590</v>
      </c>
      <c r="C48" s="15" t="s">
        <v>422</v>
      </c>
      <c r="D48" s="15">
        <v>8.2799999999999994</v>
      </c>
      <c r="E48" s="15">
        <v>12.45</v>
      </c>
      <c r="F48" s="15">
        <v>7.41</v>
      </c>
      <c r="G48" s="15">
        <v>174.81</v>
      </c>
      <c r="H48" s="15" t="s">
        <v>76</v>
      </c>
      <c r="I48" s="15" t="s">
        <v>471</v>
      </c>
      <c r="J48" s="66"/>
      <c r="K48" s="15" t="s">
        <v>475</v>
      </c>
      <c r="L48" s="15" t="s">
        <v>478</v>
      </c>
      <c r="M48" s="15" t="s">
        <v>481</v>
      </c>
      <c r="N48" s="15" t="s">
        <v>484</v>
      </c>
      <c r="O48" s="15" t="s">
        <v>32</v>
      </c>
    </row>
    <row r="49" spans="1:15" x14ac:dyDescent="0.2">
      <c r="A49" s="79" t="s">
        <v>555</v>
      </c>
      <c r="B49" s="14" t="s">
        <v>359</v>
      </c>
      <c r="C49" s="15">
        <v>180</v>
      </c>
      <c r="D49" s="15">
        <v>2.75</v>
      </c>
      <c r="E49" s="15">
        <v>3.6</v>
      </c>
      <c r="F49" s="15">
        <v>18.399999999999999</v>
      </c>
      <c r="G49" s="15">
        <v>116.8</v>
      </c>
      <c r="H49" s="15">
        <v>0.13</v>
      </c>
      <c r="I49" s="15">
        <v>21.6</v>
      </c>
      <c r="J49" s="15">
        <v>16.7</v>
      </c>
      <c r="K49" s="15">
        <v>0.15</v>
      </c>
      <c r="L49" s="15">
        <v>34.9</v>
      </c>
      <c r="M49" s="15">
        <v>63.3</v>
      </c>
      <c r="N49" s="15">
        <v>24.6</v>
      </c>
      <c r="O49" s="15">
        <v>0.99</v>
      </c>
    </row>
    <row r="50" spans="1:15" ht="36" x14ac:dyDescent="0.2">
      <c r="A50" s="83" t="s">
        <v>533</v>
      </c>
      <c r="B50" s="35" t="s">
        <v>677</v>
      </c>
      <c r="C50" s="15" t="s">
        <v>21</v>
      </c>
      <c r="D50" s="45" t="s">
        <v>74</v>
      </c>
      <c r="E50" s="44"/>
      <c r="F50" s="45" t="s">
        <v>168</v>
      </c>
      <c r="G50" s="45" t="s">
        <v>175</v>
      </c>
      <c r="H50" s="45" t="s">
        <v>79</v>
      </c>
      <c r="I50" s="45" t="s">
        <v>189</v>
      </c>
      <c r="J50" s="44"/>
      <c r="K50" s="44"/>
      <c r="L50" s="45" t="s">
        <v>200</v>
      </c>
      <c r="M50" s="45" t="s">
        <v>205</v>
      </c>
      <c r="N50" s="45" t="s">
        <v>180</v>
      </c>
      <c r="O50" s="45" t="s">
        <v>217</v>
      </c>
    </row>
    <row r="51" spans="1:15" x14ac:dyDescent="0.2">
      <c r="A51" s="10"/>
      <c r="B51" s="14" t="s">
        <v>573</v>
      </c>
      <c r="C51" s="9">
        <v>40</v>
      </c>
      <c r="D51" s="45">
        <v>2.44</v>
      </c>
      <c r="E51" s="43">
        <v>0.48</v>
      </c>
      <c r="F51" s="45">
        <v>15.96</v>
      </c>
      <c r="G51" s="45">
        <v>77.92</v>
      </c>
      <c r="H51" s="43">
        <v>0.06</v>
      </c>
      <c r="I51" s="44"/>
      <c r="J51" s="44"/>
      <c r="K51" s="44"/>
      <c r="L51" s="45">
        <v>11.6</v>
      </c>
      <c r="M51" s="44">
        <v>52</v>
      </c>
      <c r="N51" s="44">
        <v>16.8</v>
      </c>
      <c r="O51" s="43">
        <v>1.44</v>
      </c>
    </row>
    <row r="52" spans="1:15" ht="21.75" customHeight="1" x14ac:dyDescent="0.2">
      <c r="A52" s="38" t="s">
        <v>142</v>
      </c>
      <c r="B52" s="111" t="s">
        <v>9</v>
      </c>
      <c r="C52" s="113"/>
      <c r="D52" s="47">
        <f t="shared" ref="D52:O52" si="9">D53+D59</f>
        <v>30.95</v>
      </c>
      <c r="E52" s="47">
        <f t="shared" si="9"/>
        <v>27.07</v>
      </c>
      <c r="F52" s="47">
        <f t="shared" si="9"/>
        <v>163.12</v>
      </c>
      <c r="G52" s="47">
        <f t="shared" si="9"/>
        <v>1019.98</v>
      </c>
      <c r="H52" s="47">
        <f t="shared" si="9"/>
        <v>0.49</v>
      </c>
      <c r="I52" s="47">
        <f t="shared" si="9"/>
        <v>45.55</v>
      </c>
      <c r="J52" s="47">
        <f t="shared" si="9"/>
        <v>110.6</v>
      </c>
      <c r="K52" s="47">
        <f t="shared" si="9"/>
        <v>5.71</v>
      </c>
      <c r="L52" s="47">
        <f t="shared" si="9"/>
        <v>413.03999999999996</v>
      </c>
      <c r="M52" s="47">
        <f t="shared" si="9"/>
        <v>393.02</v>
      </c>
      <c r="N52" s="47">
        <f t="shared" si="9"/>
        <v>129.10999999999999</v>
      </c>
      <c r="O52" s="47">
        <f t="shared" si="9"/>
        <v>7.3100000000000005</v>
      </c>
    </row>
    <row r="53" spans="1:15" x14ac:dyDescent="0.2">
      <c r="A53" s="10"/>
      <c r="B53" s="17" t="s">
        <v>10</v>
      </c>
      <c r="C53" s="12"/>
      <c r="D53" s="43">
        <f>D54+D55+D56+D57</f>
        <v>11.07</v>
      </c>
      <c r="E53" s="43">
        <f t="shared" ref="E53:O53" si="10">E54+E55+E56+E57</f>
        <v>11.200000000000001</v>
      </c>
      <c r="F53" s="43">
        <f t="shared" si="10"/>
        <v>53.41</v>
      </c>
      <c r="G53" s="43">
        <f t="shared" si="10"/>
        <v>358.71</v>
      </c>
      <c r="H53" s="43">
        <f t="shared" si="10"/>
        <v>0.19999999999999998</v>
      </c>
      <c r="I53" s="43">
        <f t="shared" si="10"/>
        <v>1.66</v>
      </c>
      <c r="J53" s="43">
        <f t="shared" si="10"/>
        <v>20</v>
      </c>
      <c r="K53" s="43">
        <f t="shared" si="10"/>
        <v>0.55000000000000004</v>
      </c>
      <c r="L53" s="43">
        <f t="shared" si="10"/>
        <v>253.57999999999998</v>
      </c>
      <c r="M53" s="43">
        <f t="shared" si="10"/>
        <v>103.43</v>
      </c>
      <c r="N53" s="43">
        <f t="shared" si="10"/>
        <v>40.04</v>
      </c>
      <c r="O53" s="43">
        <f t="shared" si="10"/>
        <v>1.6500000000000001</v>
      </c>
    </row>
    <row r="54" spans="1:15" x14ac:dyDescent="0.2">
      <c r="A54" s="10" t="s">
        <v>574</v>
      </c>
      <c r="B54" s="14" t="s">
        <v>575</v>
      </c>
      <c r="C54" s="15">
        <v>10</v>
      </c>
      <c r="D54" s="15">
        <v>2.6</v>
      </c>
      <c r="E54" s="15">
        <v>2.65</v>
      </c>
      <c r="F54" s="15">
        <v>0.35</v>
      </c>
      <c r="G54" s="15">
        <v>35.65</v>
      </c>
      <c r="H54" s="66"/>
      <c r="I54" s="15">
        <v>0.28000000000000003</v>
      </c>
      <c r="J54" s="66"/>
      <c r="K54" s="66"/>
      <c r="L54" s="15">
        <v>100.5</v>
      </c>
      <c r="M54" s="66"/>
      <c r="N54" s="66"/>
      <c r="O54" s="15">
        <v>0.09</v>
      </c>
    </row>
    <row r="55" spans="1:15" ht="24" x14ac:dyDescent="0.2">
      <c r="A55" s="24" t="s">
        <v>519</v>
      </c>
      <c r="B55" s="32" t="s">
        <v>534</v>
      </c>
      <c r="C55" s="9" t="s">
        <v>148</v>
      </c>
      <c r="D55" s="43" t="s">
        <v>156</v>
      </c>
      <c r="E55" s="43" t="s">
        <v>163</v>
      </c>
      <c r="F55" s="43" t="s">
        <v>170</v>
      </c>
      <c r="G55" s="43" t="s">
        <v>176</v>
      </c>
      <c r="H55" s="43" t="s">
        <v>72</v>
      </c>
      <c r="I55" s="43" t="s">
        <v>82</v>
      </c>
      <c r="J55" s="43" t="s">
        <v>92</v>
      </c>
      <c r="K55" s="43" t="s">
        <v>96</v>
      </c>
      <c r="L55" s="43" t="s">
        <v>201</v>
      </c>
      <c r="M55" s="43" t="s">
        <v>206</v>
      </c>
      <c r="N55" s="43" t="s">
        <v>124</v>
      </c>
      <c r="O55" s="43" t="s">
        <v>132</v>
      </c>
    </row>
    <row r="56" spans="1:15" x14ac:dyDescent="0.2">
      <c r="A56" s="85" t="s">
        <v>517</v>
      </c>
      <c r="B56" s="14" t="s">
        <v>11</v>
      </c>
      <c r="C56" s="15" t="s">
        <v>21</v>
      </c>
      <c r="D56" s="66"/>
      <c r="E56" s="66"/>
      <c r="F56" s="15">
        <v>13</v>
      </c>
      <c r="G56" s="15">
        <v>52.02</v>
      </c>
      <c r="H56" s="66"/>
      <c r="I56" s="66"/>
      <c r="J56" s="66"/>
      <c r="K56" s="66"/>
      <c r="L56" s="15">
        <v>0.45</v>
      </c>
      <c r="M56" s="66"/>
      <c r="N56" s="66"/>
      <c r="O56" s="15">
        <v>0.04</v>
      </c>
    </row>
    <row r="57" spans="1:15" x14ac:dyDescent="0.2">
      <c r="A57" s="12"/>
      <c r="B57" s="14" t="s">
        <v>12</v>
      </c>
      <c r="C57" s="9" t="s">
        <v>22</v>
      </c>
      <c r="D57" s="45" t="s">
        <v>29</v>
      </c>
      <c r="E57" s="43" t="s">
        <v>40</v>
      </c>
      <c r="F57" s="45" t="s">
        <v>50</v>
      </c>
      <c r="G57" s="45" t="s">
        <v>60</v>
      </c>
      <c r="H57" s="43" t="s">
        <v>73</v>
      </c>
      <c r="I57" s="44"/>
      <c r="J57" s="44"/>
      <c r="K57" s="44"/>
      <c r="L57" s="45" t="s">
        <v>107</v>
      </c>
      <c r="M57" s="44"/>
      <c r="N57" s="44"/>
      <c r="O57" s="43" t="s">
        <v>133</v>
      </c>
    </row>
    <row r="58" spans="1:15" x14ac:dyDescent="0.2">
      <c r="A58" s="71"/>
      <c r="B58" s="72"/>
      <c r="C58" s="73"/>
      <c r="D58" s="74"/>
      <c r="E58" s="75"/>
      <c r="F58" s="74"/>
      <c r="G58" s="74"/>
      <c r="H58" s="75"/>
      <c r="I58" s="76"/>
      <c r="J58" s="76"/>
      <c r="K58" s="76"/>
      <c r="L58" s="74"/>
      <c r="M58" s="76"/>
      <c r="N58" s="76"/>
      <c r="O58" s="75"/>
    </row>
    <row r="59" spans="1:15" x14ac:dyDescent="0.2">
      <c r="A59" s="12"/>
      <c r="B59" s="18" t="s">
        <v>13</v>
      </c>
      <c r="C59" s="12"/>
      <c r="D59" s="49" t="s">
        <v>223</v>
      </c>
      <c r="E59" s="49" t="s">
        <v>229</v>
      </c>
      <c r="F59" s="49" t="s">
        <v>233</v>
      </c>
      <c r="G59" s="49" t="s">
        <v>237</v>
      </c>
      <c r="H59" s="49" t="s">
        <v>242</v>
      </c>
      <c r="I59" s="49" t="s">
        <v>244</v>
      </c>
      <c r="J59" s="49" t="s">
        <v>247</v>
      </c>
      <c r="K59" s="49" t="s">
        <v>249</v>
      </c>
      <c r="L59" s="49" t="s">
        <v>251</v>
      </c>
      <c r="M59" s="49" t="s">
        <v>255</v>
      </c>
      <c r="N59" s="49" t="s">
        <v>259</v>
      </c>
      <c r="O59" s="49" t="s">
        <v>262</v>
      </c>
    </row>
    <row r="60" spans="1:15" ht="24" x14ac:dyDescent="0.2">
      <c r="A60" s="27" t="s">
        <v>536</v>
      </c>
      <c r="B60" s="32" t="s">
        <v>535</v>
      </c>
      <c r="C60" s="23" t="s">
        <v>23</v>
      </c>
      <c r="D60" s="43" t="s">
        <v>224</v>
      </c>
      <c r="E60" s="43" t="s">
        <v>158</v>
      </c>
      <c r="F60" s="43" t="s">
        <v>234</v>
      </c>
      <c r="G60" s="43" t="s">
        <v>238</v>
      </c>
      <c r="H60" s="43" t="s">
        <v>177</v>
      </c>
      <c r="I60" s="43" t="s">
        <v>245</v>
      </c>
      <c r="J60" s="44"/>
      <c r="K60" s="43" t="s">
        <v>250</v>
      </c>
      <c r="L60" s="43" t="s">
        <v>252</v>
      </c>
      <c r="M60" s="43" t="s">
        <v>256</v>
      </c>
      <c r="N60" s="43" t="s">
        <v>260</v>
      </c>
      <c r="O60" s="43" t="s">
        <v>263</v>
      </c>
    </row>
    <row r="61" spans="1:15" ht="24" x14ac:dyDescent="0.2">
      <c r="A61" s="97" t="s">
        <v>595</v>
      </c>
      <c r="B61" s="36" t="s">
        <v>594</v>
      </c>
      <c r="C61" s="9">
        <v>100</v>
      </c>
      <c r="D61" s="43">
        <v>12.43</v>
      </c>
      <c r="E61" s="43">
        <v>7.83</v>
      </c>
      <c r="F61" s="43">
        <v>9.74</v>
      </c>
      <c r="G61" s="43">
        <v>158.93</v>
      </c>
      <c r="H61" s="43">
        <v>0.1</v>
      </c>
      <c r="I61" s="43">
        <v>2.2200000000000002</v>
      </c>
      <c r="J61" s="43">
        <v>81</v>
      </c>
      <c r="K61" s="43">
        <v>3.04</v>
      </c>
      <c r="L61" s="43">
        <v>49.43</v>
      </c>
      <c r="M61" s="43">
        <v>182.7</v>
      </c>
      <c r="N61" s="43">
        <v>46.9</v>
      </c>
      <c r="O61" s="43">
        <v>0.94</v>
      </c>
    </row>
    <row r="62" spans="1:15" x14ac:dyDescent="0.2">
      <c r="A62" s="93" t="s">
        <v>579</v>
      </c>
      <c r="B62" s="14" t="s">
        <v>580</v>
      </c>
      <c r="C62" s="15">
        <v>180</v>
      </c>
      <c r="D62" s="15">
        <v>4.43</v>
      </c>
      <c r="E62" s="15">
        <v>7.87</v>
      </c>
      <c r="F62" s="15">
        <v>28.8</v>
      </c>
      <c r="G62" s="15">
        <v>203.76</v>
      </c>
      <c r="H62" s="15">
        <v>0.08</v>
      </c>
      <c r="I62" s="15">
        <v>4.8</v>
      </c>
      <c r="J62" s="15">
        <v>24</v>
      </c>
      <c r="K62" s="15">
        <v>3.07</v>
      </c>
      <c r="L62" s="15">
        <v>21.52</v>
      </c>
      <c r="M62" s="15">
        <v>109.64</v>
      </c>
      <c r="N62" s="15">
        <v>40.22</v>
      </c>
      <c r="O62" s="15">
        <v>0.95</v>
      </c>
    </row>
    <row r="63" spans="1:15" x14ac:dyDescent="0.2">
      <c r="A63" s="84" t="s">
        <v>537</v>
      </c>
      <c r="B63" s="14" t="s">
        <v>680</v>
      </c>
      <c r="C63" s="15">
        <v>200</v>
      </c>
      <c r="D63" s="15">
        <v>1.92</v>
      </c>
      <c r="E63" s="66">
        <v>0.11</v>
      </c>
      <c r="F63" s="15">
        <v>38.83</v>
      </c>
      <c r="G63" s="15">
        <v>164.02</v>
      </c>
      <c r="H63" s="15">
        <v>0.04</v>
      </c>
      <c r="I63" s="15">
        <v>1.48</v>
      </c>
      <c r="J63" s="66"/>
      <c r="K63" s="66"/>
      <c r="L63" s="15">
        <v>59.8</v>
      </c>
      <c r="M63" s="66"/>
      <c r="N63" s="66"/>
      <c r="O63" s="15">
        <v>1.24</v>
      </c>
    </row>
    <row r="64" spans="1:15" x14ac:dyDescent="0.2">
      <c r="A64" s="12"/>
      <c r="B64" s="14" t="s">
        <v>12</v>
      </c>
      <c r="C64" s="9">
        <v>60</v>
      </c>
      <c r="D64" s="45">
        <v>4.5599999999999996</v>
      </c>
      <c r="E64" s="43">
        <v>0.48</v>
      </c>
      <c r="F64" s="45">
        <v>29.52</v>
      </c>
      <c r="G64" s="45">
        <v>140.63999999999999</v>
      </c>
      <c r="H64" s="43">
        <v>0.06</v>
      </c>
      <c r="I64" s="44"/>
      <c r="J64" s="44"/>
      <c r="K64" s="44"/>
      <c r="L64" s="45">
        <v>12</v>
      </c>
      <c r="M64" s="44"/>
      <c r="N64" s="44"/>
      <c r="O64" s="43">
        <v>0.66</v>
      </c>
    </row>
    <row r="65" spans="1:15" ht="22.5" customHeight="1" x14ac:dyDescent="0.2">
      <c r="A65" s="39" t="s">
        <v>219</v>
      </c>
      <c r="B65" s="111" t="s">
        <v>15</v>
      </c>
      <c r="C65" s="113"/>
      <c r="D65" s="47">
        <f>D66+D71</f>
        <v>19.87</v>
      </c>
      <c r="E65" s="47">
        <f t="shared" ref="E65:O65" si="11">E66+E71</f>
        <v>28.199999999999996</v>
      </c>
      <c r="F65" s="47">
        <f t="shared" si="11"/>
        <v>122.7</v>
      </c>
      <c r="G65" s="47">
        <f t="shared" si="11"/>
        <v>824.04</v>
      </c>
      <c r="H65" s="47">
        <f t="shared" si="11"/>
        <v>0.49</v>
      </c>
      <c r="I65" s="47">
        <f t="shared" si="11"/>
        <v>24.13</v>
      </c>
      <c r="J65" s="47">
        <f t="shared" si="11"/>
        <v>20</v>
      </c>
      <c r="K65" s="47">
        <f t="shared" si="11"/>
        <v>4.38</v>
      </c>
      <c r="L65" s="47">
        <f t="shared" si="11"/>
        <v>241.98000000000002</v>
      </c>
      <c r="M65" s="47">
        <f t="shared" si="11"/>
        <v>238.23000000000002</v>
      </c>
      <c r="N65" s="47">
        <f t="shared" si="11"/>
        <v>78.03</v>
      </c>
      <c r="O65" s="47">
        <f t="shared" si="11"/>
        <v>4.82</v>
      </c>
    </row>
    <row r="66" spans="1:15" x14ac:dyDescent="0.2">
      <c r="A66" s="12"/>
      <c r="B66" s="16" t="s">
        <v>10</v>
      </c>
      <c r="C66" s="12"/>
      <c r="D66" s="45">
        <f>D68+D69+D70</f>
        <v>8.43</v>
      </c>
      <c r="E66" s="45">
        <f t="shared" ref="E66:O66" si="12">E68+E69+E70</f>
        <v>6.9399999999999995</v>
      </c>
      <c r="F66" s="45">
        <f t="shared" si="12"/>
        <v>59.03</v>
      </c>
      <c r="G66" s="45">
        <f t="shared" si="12"/>
        <v>332.3</v>
      </c>
      <c r="H66" s="45">
        <f t="shared" si="12"/>
        <v>0.22</v>
      </c>
      <c r="I66" s="45">
        <f t="shared" si="12"/>
        <v>1.9100000000000001</v>
      </c>
      <c r="J66" s="45">
        <f t="shared" si="12"/>
        <v>20</v>
      </c>
      <c r="K66" s="45">
        <f t="shared" si="12"/>
        <v>0.22</v>
      </c>
      <c r="L66" s="45">
        <f t="shared" si="12"/>
        <v>198.62</v>
      </c>
      <c r="M66" s="45">
        <f t="shared" si="12"/>
        <v>93.67</v>
      </c>
      <c r="N66" s="45">
        <f t="shared" si="12"/>
        <v>31.97</v>
      </c>
      <c r="O66" s="45">
        <f t="shared" si="12"/>
        <v>1.6</v>
      </c>
    </row>
    <row r="67" spans="1:15" x14ac:dyDescent="0.2">
      <c r="A67" s="64" t="s">
        <v>574</v>
      </c>
      <c r="B67" s="14" t="s">
        <v>575</v>
      </c>
      <c r="C67" s="15">
        <v>15</v>
      </c>
      <c r="D67" s="15">
        <v>3.9</v>
      </c>
      <c r="E67" s="15">
        <v>4</v>
      </c>
      <c r="F67" s="15">
        <v>0.53</v>
      </c>
      <c r="G67" s="15">
        <v>53.5</v>
      </c>
      <c r="H67" s="66"/>
      <c r="I67" s="15">
        <v>0.42</v>
      </c>
      <c r="J67" s="66"/>
      <c r="K67" s="66"/>
      <c r="L67" s="15">
        <v>150.75</v>
      </c>
      <c r="M67" s="66"/>
      <c r="N67" s="66"/>
      <c r="O67" s="15">
        <v>0.14000000000000001</v>
      </c>
    </row>
    <row r="68" spans="1:15" x14ac:dyDescent="0.2">
      <c r="A68" s="80" t="s">
        <v>531</v>
      </c>
      <c r="B68" s="81" t="s">
        <v>145</v>
      </c>
      <c r="C68" s="68" t="s">
        <v>148</v>
      </c>
      <c r="D68" s="51">
        <v>3.94</v>
      </c>
      <c r="E68" s="51">
        <v>5.0199999999999996</v>
      </c>
      <c r="F68" s="51">
        <v>22</v>
      </c>
      <c r="G68" s="51">
        <v>148.94</v>
      </c>
      <c r="H68" s="51" t="s">
        <v>40</v>
      </c>
      <c r="I68" s="51" t="s">
        <v>187</v>
      </c>
      <c r="J68" s="82" t="s">
        <v>92</v>
      </c>
      <c r="K68" s="82" t="s">
        <v>133</v>
      </c>
      <c r="L68" s="51" t="s">
        <v>199</v>
      </c>
      <c r="M68" s="51" t="s">
        <v>204</v>
      </c>
      <c r="N68" s="51" t="s">
        <v>211</v>
      </c>
      <c r="O68" s="51" t="s">
        <v>216</v>
      </c>
    </row>
    <row r="69" spans="1:15" x14ac:dyDescent="0.2">
      <c r="A69" s="25" t="s">
        <v>520</v>
      </c>
      <c r="B69" s="14" t="s">
        <v>16</v>
      </c>
      <c r="C69" s="9" t="s">
        <v>21</v>
      </c>
      <c r="D69" s="45" t="s">
        <v>32</v>
      </c>
      <c r="E69" s="43" t="s">
        <v>43</v>
      </c>
      <c r="F69" s="45" t="s">
        <v>53</v>
      </c>
      <c r="G69" s="45" t="s">
        <v>63</v>
      </c>
      <c r="H69" s="43" t="s">
        <v>73</v>
      </c>
      <c r="I69" s="45" t="s">
        <v>85</v>
      </c>
      <c r="J69" s="44"/>
      <c r="K69" s="44"/>
      <c r="L69" s="45" t="s">
        <v>110</v>
      </c>
      <c r="M69" s="44"/>
      <c r="N69" s="44"/>
      <c r="O69" s="43" t="s">
        <v>78</v>
      </c>
    </row>
    <row r="70" spans="1:15" x14ac:dyDescent="0.2">
      <c r="A70" s="12"/>
      <c r="B70" s="14" t="s">
        <v>12</v>
      </c>
      <c r="C70" s="9">
        <v>40</v>
      </c>
      <c r="D70" s="45">
        <v>3.04</v>
      </c>
      <c r="E70" s="43">
        <v>0.32</v>
      </c>
      <c r="F70" s="45">
        <v>19.68</v>
      </c>
      <c r="G70" s="45">
        <v>93.76</v>
      </c>
      <c r="H70" s="43">
        <v>0.04</v>
      </c>
      <c r="I70" s="44"/>
      <c r="J70" s="44"/>
      <c r="K70" s="44"/>
      <c r="L70" s="45">
        <v>8</v>
      </c>
      <c r="M70" s="44"/>
      <c r="N70" s="44"/>
      <c r="O70" s="43">
        <v>0.44</v>
      </c>
    </row>
    <row r="71" spans="1:15" x14ac:dyDescent="0.2">
      <c r="A71" s="12"/>
      <c r="B71" s="18" t="s">
        <v>13</v>
      </c>
      <c r="C71" s="12"/>
      <c r="D71" s="49">
        <f>D72+D73+D75+D76</f>
        <v>11.440000000000001</v>
      </c>
      <c r="E71" s="49">
        <f t="shared" ref="E71:O71" si="13">E72+E73+E75+E76</f>
        <v>21.259999999999998</v>
      </c>
      <c r="F71" s="49">
        <f t="shared" si="13"/>
        <v>63.67</v>
      </c>
      <c r="G71" s="49">
        <f t="shared" si="13"/>
        <v>491.73999999999995</v>
      </c>
      <c r="H71" s="49">
        <f t="shared" si="13"/>
        <v>0.27</v>
      </c>
      <c r="I71" s="49">
        <f t="shared" si="13"/>
        <v>22.22</v>
      </c>
      <c r="J71" s="49">
        <f t="shared" si="13"/>
        <v>0</v>
      </c>
      <c r="K71" s="49">
        <f t="shared" si="13"/>
        <v>4.16</v>
      </c>
      <c r="L71" s="49">
        <f t="shared" si="13"/>
        <v>43.36</v>
      </c>
      <c r="M71" s="49">
        <f t="shared" si="13"/>
        <v>144.56</v>
      </c>
      <c r="N71" s="49">
        <f t="shared" si="13"/>
        <v>46.059999999999995</v>
      </c>
      <c r="O71" s="49">
        <f t="shared" si="13"/>
        <v>3.2199999999999998</v>
      </c>
    </row>
    <row r="72" spans="1:15" ht="24" x14ac:dyDescent="0.2">
      <c r="A72" s="83" t="s">
        <v>540</v>
      </c>
      <c r="B72" s="63" t="s">
        <v>221</v>
      </c>
      <c r="C72" s="6" t="s">
        <v>149</v>
      </c>
      <c r="D72" s="49" t="s">
        <v>636</v>
      </c>
      <c r="E72" s="49" t="s">
        <v>637</v>
      </c>
      <c r="F72" s="49" t="s">
        <v>638</v>
      </c>
      <c r="G72" s="49" t="s">
        <v>639</v>
      </c>
      <c r="H72" s="43" t="s">
        <v>74</v>
      </c>
      <c r="I72" s="49" t="s">
        <v>246</v>
      </c>
      <c r="J72" s="44"/>
      <c r="K72" s="49" t="s">
        <v>640</v>
      </c>
      <c r="L72" s="49" t="s">
        <v>641</v>
      </c>
      <c r="M72" s="49" t="s">
        <v>642</v>
      </c>
      <c r="N72" s="49" t="s">
        <v>643</v>
      </c>
      <c r="O72" s="43" t="s">
        <v>136</v>
      </c>
    </row>
    <row r="73" spans="1:15" ht="24" x14ac:dyDescent="0.2">
      <c r="A73" s="97" t="s">
        <v>596</v>
      </c>
      <c r="B73" s="36" t="s">
        <v>597</v>
      </c>
      <c r="C73" s="9" t="s">
        <v>422</v>
      </c>
      <c r="D73" s="43">
        <v>5.73</v>
      </c>
      <c r="E73" s="43">
        <v>16.34</v>
      </c>
      <c r="F73" s="43">
        <v>10.38</v>
      </c>
      <c r="G73" s="43">
        <v>211.48</v>
      </c>
      <c r="H73" s="43">
        <v>0.12</v>
      </c>
      <c r="I73" s="43">
        <v>1.72</v>
      </c>
      <c r="J73" s="44"/>
      <c r="K73" s="43">
        <v>2.7</v>
      </c>
      <c r="L73" s="43">
        <v>7.69</v>
      </c>
      <c r="M73" s="43">
        <v>21.21</v>
      </c>
      <c r="N73" s="43">
        <v>6.46</v>
      </c>
      <c r="O73" s="43">
        <v>0.53</v>
      </c>
    </row>
    <row r="74" spans="1:15" x14ac:dyDescent="0.2">
      <c r="A74" s="90" t="s">
        <v>552</v>
      </c>
      <c r="B74" s="14" t="s">
        <v>14</v>
      </c>
      <c r="C74" s="15">
        <v>180</v>
      </c>
      <c r="D74" s="45" t="s">
        <v>28</v>
      </c>
      <c r="E74" s="45" t="s">
        <v>42</v>
      </c>
      <c r="F74" s="45" t="s">
        <v>598</v>
      </c>
      <c r="G74" s="45" t="s">
        <v>599</v>
      </c>
      <c r="H74" s="45" t="s">
        <v>75</v>
      </c>
      <c r="I74" s="44"/>
      <c r="J74" s="45" t="s">
        <v>92</v>
      </c>
      <c r="K74" s="45" t="s">
        <v>600</v>
      </c>
      <c r="L74" s="45">
        <v>11.14</v>
      </c>
      <c r="M74" s="45" t="s">
        <v>601</v>
      </c>
      <c r="N74" s="45" t="s">
        <v>602</v>
      </c>
      <c r="O74" s="45" t="s">
        <v>135</v>
      </c>
    </row>
    <row r="75" spans="1:15" x14ac:dyDescent="0.2">
      <c r="A75" s="85" t="s">
        <v>675</v>
      </c>
      <c r="B75" s="14" t="s">
        <v>676</v>
      </c>
      <c r="C75" s="101">
        <v>200</v>
      </c>
      <c r="D75" s="45">
        <v>0.16</v>
      </c>
      <c r="E75" s="43"/>
      <c r="F75" s="45">
        <v>27.87</v>
      </c>
      <c r="G75" s="45">
        <v>112.13</v>
      </c>
      <c r="H75" s="43">
        <v>0.01</v>
      </c>
      <c r="I75" s="44">
        <v>4</v>
      </c>
      <c r="J75" s="44"/>
      <c r="K75" s="44"/>
      <c r="L75" s="45">
        <v>7.12</v>
      </c>
      <c r="M75" s="44"/>
      <c r="N75" s="44"/>
      <c r="O75" s="43">
        <v>0.95</v>
      </c>
    </row>
    <row r="76" spans="1:15" x14ac:dyDescent="0.2">
      <c r="A76" s="10"/>
      <c r="B76" s="14" t="s">
        <v>573</v>
      </c>
      <c r="C76" s="9" t="s">
        <v>22</v>
      </c>
      <c r="D76" s="45">
        <v>1.22</v>
      </c>
      <c r="E76" s="43">
        <v>0.24</v>
      </c>
      <c r="F76" s="45">
        <v>7.98</v>
      </c>
      <c r="G76" s="45">
        <v>38.96</v>
      </c>
      <c r="H76" s="43">
        <v>0.03</v>
      </c>
      <c r="I76" s="44"/>
      <c r="J76" s="44"/>
      <c r="K76" s="44"/>
      <c r="L76" s="45">
        <v>5.8</v>
      </c>
      <c r="M76" s="44">
        <v>26</v>
      </c>
      <c r="N76" s="44">
        <v>8.4</v>
      </c>
      <c r="O76" s="43">
        <v>0.72</v>
      </c>
    </row>
    <row r="77" spans="1:15" ht="21.75" customHeight="1" x14ac:dyDescent="0.2">
      <c r="A77" s="39" t="s">
        <v>220</v>
      </c>
      <c r="B77" s="111" t="s">
        <v>15</v>
      </c>
      <c r="C77" s="113"/>
      <c r="D77" s="47">
        <f t="shared" ref="D77:O77" si="14">D78+D82</f>
        <v>49.3</v>
      </c>
      <c r="E77" s="47">
        <f t="shared" si="14"/>
        <v>33.82</v>
      </c>
      <c r="F77" s="47">
        <f t="shared" si="14"/>
        <v>152.87</v>
      </c>
      <c r="G77" s="47">
        <f t="shared" si="14"/>
        <v>1112.4099999999999</v>
      </c>
      <c r="H77" s="47">
        <f t="shared" si="14"/>
        <v>0.51</v>
      </c>
      <c r="I77" s="47">
        <f t="shared" si="14"/>
        <v>26.04</v>
      </c>
      <c r="J77" s="47">
        <f t="shared" si="14"/>
        <v>26</v>
      </c>
      <c r="K77" s="47">
        <f t="shared" si="14"/>
        <v>4.25</v>
      </c>
      <c r="L77" s="47">
        <f t="shared" si="14"/>
        <v>150.29000000000002</v>
      </c>
      <c r="M77" s="47">
        <f t="shared" si="14"/>
        <v>271.62</v>
      </c>
      <c r="N77" s="47">
        <f t="shared" si="14"/>
        <v>163.55000000000001</v>
      </c>
      <c r="O77" s="47">
        <f t="shared" si="14"/>
        <v>7.0500000000000007</v>
      </c>
    </row>
    <row r="78" spans="1:15" ht="10.5" customHeight="1" x14ac:dyDescent="0.2">
      <c r="A78" s="12"/>
      <c r="B78" s="21" t="s">
        <v>10</v>
      </c>
      <c r="C78" s="12"/>
      <c r="D78" s="45">
        <f>D79+D80+D81</f>
        <v>29.45</v>
      </c>
      <c r="E78" s="45">
        <f t="shared" ref="E78:O78" si="15">E79+E80+E81</f>
        <v>12.1</v>
      </c>
      <c r="F78" s="45">
        <f t="shared" si="15"/>
        <v>70.38</v>
      </c>
      <c r="G78" s="45">
        <f t="shared" si="15"/>
        <v>507.87</v>
      </c>
      <c r="H78" s="45">
        <f t="shared" si="15"/>
        <v>0.06</v>
      </c>
      <c r="I78" s="45">
        <f t="shared" si="15"/>
        <v>3.04</v>
      </c>
      <c r="J78" s="45">
        <f t="shared" si="15"/>
        <v>6</v>
      </c>
      <c r="K78" s="45">
        <f t="shared" si="15"/>
        <v>0.11</v>
      </c>
      <c r="L78" s="45">
        <f t="shared" si="15"/>
        <v>92.600000000000009</v>
      </c>
      <c r="M78" s="45">
        <f t="shared" si="15"/>
        <v>11.920000000000002</v>
      </c>
      <c r="N78" s="45">
        <f t="shared" si="15"/>
        <v>3.6799999999999997</v>
      </c>
      <c r="O78" s="45">
        <f t="shared" si="15"/>
        <v>0.77</v>
      </c>
    </row>
    <row r="79" spans="1:15" ht="26.25" customHeight="1" x14ac:dyDescent="0.2">
      <c r="A79" s="64" t="s">
        <v>562</v>
      </c>
      <c r="B79" s="35" t="s">
        <v>569</v>
      </c>
      <c r="C79" s="15" t="s">
        <v>687</v>
      </c>
      <c r="D79" s="45">
        <v>27.87</v>
      </c>
      <c r="E79" s="45">
        <v>11.94</v>
      </c>
      <c r="F79" s="45">
        <v>45.33</v>
      </c>
      <c r="G79" s="45">
        <v>399.9</v>
      </c>
      <c r="H79" s="45">
        <v>0.04</v>
      </c>
      <c r="I79" s="45">
        <v>0.24</v>
      </c>
      <c r="J79" s="50">
        <v>6</v>
      </c>
      <c r="K79" s="50">
        <v>0.1</v>
      </c>
      <c r="L79" s="45">
        <v>85.29</v>
      </c>
      <c r="M79" s="50">
        <v>10.38</v>
      </c>
      <c r="N79" s="50">
        <v>2.84</v>
      </c>
      <c r="O79" s="45">
        <v>0.46</v>
      </c>
    </row>
    <row r="80" spans="1:15" x14ac:dyDescent="0.2">
      <c r="A80" s="85" t="s">
        <v>526</v>
      </c>
      <c r="B80" s="14" t="s">
        <v>143</v>
      </c>
      <c r="C80" s="15" t="s">
        <v>146</v>
      </c>
      <c r="D80" s="15" t="s">
        <v>150</v>
      </c>
      <c r="E80" s="66"/>
      <c r="F80" s="15" t="s">
        <v>164</v>
      </c>
      <c r="G80" s="15" t="s">
        <v>171</v>
      </c>
      <c r="H80" s="66"/>
      <c r="I80" s="15" t="s">
        <v>182</v>
      </c>
      <c r="J80" s="66"/>
      <c r="K80" s="15" t="s">
        <v>79</v>
      </c>
      <c r="L80" s="15" t="s">
        <v>195</v>
      </c>
      <c r="M80" s="15" t="s">
        <v>186</v>
      </c>
      <c r="N80" s="15" t="s">
        <v>207</v>
      </c>
      <c r="O80" s="15" t="s">
        <v>75</v>
      </c>
    </row>
    <row r="81" spans="1:15" x14ac:dyDescent="0.2">
      <c r="A81" s="12"/>
      <c r="B81" s="14" t="s">
        <v>12</v>
      </c>
      <c r="C81" s="9" t="s">
        <v>22</v>
      </c>
      <c r="D81" s="45" t="s">
        <v>29</v>
      </c>
      <c r="E81" s="43" t="s">
        <v>40</v>
      </c>
      <c r="F81" s="45" t="s">
        <v>50</v>
      </c>
      <c r="G81" s="45" t="s">
        <v>60</v>
      </c>
      <c r="H81" s="43" t="s">
        <v>73</v>
      </c>
      <c r="I81" s="44"/>
      <c r="J81" s="44"/>
      <c r="K81" s="44"/>
      <c r="L81" s="45" t="s">
        <v>107</v>
      </c>
      <c r="M81" s="44"/>
      <c r="N81" s="44"/>
      <c r="O81" s="43" t="s">
        <v>133</v>
      </c>
    </row>
    <row r="82" spans="1:15" x14ac:dyDescent="0.2">
      <c r="A82" s="12"/>
      <c r="B82" s="11" t="s">
        <v>13</v>
      </c>
      <c r="C82" s="12"/>
      <c r="D82" s="43" t="s">
        <v>269</v>
      </c>
      <c r="E82" s="43" t="s">
        <v>276</v>
      </c>
      <c r="F82" s="43" t="s">
        <v>282</v>
      </c>
      <c r="G82" s="43" t="s">
        <v>292</v>
      </c>
      <c r="H82" s="43" t="s">
        <v>243</v>
      </c>
      <c r="I82" s="43" t="s">
        <v>304</v>
      </c>
      <c r="J82" s="43" t="s">
        <v>92</v>
      </c>
      <c r="K82" s="43" t="s">
        <v>313</v>
      </c>
      <c r="L82" s="43" t="s">
        <v>320</v>
      </c>
      <c r="M82" s="43" t="s">
        <v>331</v>
      </c>
      <c r="N82" s="43" t="s">
        <v>340</v>
      </c>
      <c r="O82" s="43" t="s">
        <v>349</v>
      </c>
    </row>
    <row r="83" spans="1:15" ht="24" x14ac:dyDescent="0.2">
      <c r="A83" s="33" t="s">
        <v>521</v>
      </c>
      <c r="B83" s="36" t="s">
        <v>606</v>
      </c>
      <c r="C83" s="9" t="s">
        <v>604</v>
      </c>
      <c r="D83" s="43" t="s">
        <v>33</v>
      </c>
      <c r="E83" s="43" t="s">
        <v>44</v>
      </c>
      <c r="F83" s="43" t="s">
        <v>54</v>
      </c>
      <c r="G83" s="43" t="s">
        <v>64</v>
      </c>
      <c r="H83" s="43" t="s">
        <v>78</v>
      </c>
      <c r="I83" s="43" t="s">
        <v>86</v>
      </c>
      <c r="J83" s="44"/>
      <c r="K83" s="43" t="s">
        <v>100</v>
      </c>
      <c r="L83" s="43" t="s">
        <v>111</v>
      </c>
      <c r="M83" s="43" t="s">
        <v>119</v>
      </c>
      <c r="N83" s="43" t="s">
        <v>127</v>
      </c>
      <c r="O83" s="43" t="s">
        <v>138</v>
      </c>
    </row>
    <row r="84" spans="1:15" x14ac:dyDescent="0.2">
      <c r="A84" s="102" t="s">
        <v>543</v>
      </c>
      <c r="B84" s="35" t="s">
        <v>684</v>
      </c>
      <c r="C84" s="15">
        <v>100</v>
      </c>
      <c r="D84" s="45">
        <v>8.1300000000000008</v>
      </c>
      <c r="E84" s="45">
        <v>11.37</v>
      </c>
      <c r="F84" s="45">
        <v>11.2</v>
      </c>
      <c r="G84" s="45">
        <v>179.5</v>
      </c>
      <c r="H84" s="45" t="s">
        <v>73</v>
      </c>
      <c r="I84" s="44"/>
      <c r="J84" s="44"/>
      <c r="K84" s="45" t="s">
        <v>186</v>
      </c>
      <c r="L84" s="45" t="s">
        <v>42</v>
      </c>
      <c r="M84" s="45" t="s">
        <v>179</v>
      </c>
      <c r="N84" s="44"/>
      <c r="O84" s="45" t="s">
        <v>77</v>
      </c>
    </row>
    <row r="85" spans="1:15" x14ac:dyDescent="0.2">
      <c r="A85" s="103" t="s">
        <v>529</v>
      </c>
      <c r="B85" s="13" t="s">
        <v>144</v>
      </c>
      <c r="C85" s="9">
        <v>180</v>
      </c>
      <c r="D85" s="43" t="s">
        <v>607</v>
      </c>
      <c r="E85" s="43" t="s">
        <v>160</v>
      </c>
      <c r="F85" s="43" t="s">
        <v>608</v>
      </c>
      <c r="G85" s="43" t="s">
        <v>609</v>
      </c>
      <c r="H85" s="43" t="s">
        <v>610</v>
      </c>
      <c r="I85" s="44"/>
      <c r="J85" s="43" t="s">
        <v>92</v>
      </c>
      <c r="K85" s="43" t="s">
        <v>611</v>
      </c>
      <c r="L85" s="43" t="s">
        <v>612</v>
      </c>
      <c r="M85" s="43" t="s">
        <v>613</v>
      </c>
      <c r="N85" s="43" t="s">
        <v>614</v>
      </c>
      <c r="O85" s="43" t="s">
        <v>644</v>
      </c>
    </row>
    <row r="86" spans="1:15" ht="36" x14ac:dyDescent="0.2">
      <c r="A86" s="104" t="s">
        <v>533</v>
      </c>
      <c r="B86" s="35" t="s">
        <v>677</v>
      </c>
      <c r="C86" s="15" t="s">
        <v>21</v>
      </c>
      <c r="D86" s="45" t="s">
        <v>74</v>
      </c>
      <c r="E86" s="44"/>
      <c r="F86" s="45" t="s">
        <v>168</v>
      </c>
      <c r="G86" s="45" t="s">
        <v>175</v>
      </c>
      <c r="H86" s="45" t="s">
        <v>79</v>
      </c>
      <c r="I86" s="45" t="s">
        <v>189</v>
      </c>
      <c r="J86" s="44"/>
      <c r="K86" s="44"/>
      <c r="L86" s="45" t="s">
        <v>200</v>
      </c>
      <c r="M86" s="45" t="s">
        <v>205</v>
      </c>
      <c r="N86" s="45" t="s">
        <v>180</v>
      </c>
      <c r="O86" s="51" t="s">
        <v>217</v>
      </c>
    </row>
    <row r="87" spans="1:15" x14ac:dyDescent="0.2">
      <c r="A87" s="12"/>
      <c r="B87" s="14" t="s">
        <v>12</v>
      </c>
      <c r="C87" s="9" t="s">
        <v>22</v>
      </c>
      <c r="D87" s="45" t="s">
        <v>29</v>
      </c>
      <c r="E87" s="43" t="s">
        <v>40</v>
      </c>
      <c r="F87" s="45" t="s">
        <v>50</v>
      </c>
      <c r="G87" s="45" t="s">
        <v>60</v>
      </c>
      <c r="H87" s="43" t="s">
        <v>73</v>
      </c>
      <c r="I87" s="44"/>
      <c r="J87" s="44"/>
      <c r="K87" s="44"/>
      <c r="L87" s="45" t="s">
        <v>107</v>
      </c>
      <c r="M87" s="44"/>
      <c r="N87" s="44"/>
      <c r="O87" s="52" t="s">
        <v>133</v>
      </c>
    </row>
    <row r="88" spans="1:15" ht="21.75" customHeight="1" x14ac:dyDescent="0.2">
      <c r="A88" s="40" t="s">
        <v>266</v>
      </c>
      <c r="B88" s="112" t="s">
        <v>9</v>
      </c>
      <c r="C88" s="113"/>
      <c r="D88" s="47" t="s">
        <v>270</v>
      </c>
      <c r="E88" s="47" t="s">
        <v>225</v>
      </c>
      <c r="F88" s="47" t="s">
        <v>283</v>
      </c>
      <c r="G88" s="47" t="s">
        <v>293</v>
      </c>
      <c r="H88" s="48"/>
      <c r="I88" s="47" t="s">
        <v>305</v>
      </c>
      <c r="J88" s="48"/>
      <c r="K88" s="47" t="s">
        <v>194</v>
      </c>
      <c r="L88" s="47" t="s">
        <v>321</v>
      </c>
      <c r="M88" s="47" t="s">
        <v>332</v>
      </c>
      <c r="N88" s="47" t="s">
        <v>341</v>
      </c>
      <c r="O88" s="47" t="s">
        <v>194</v>
      </c>
    </row>
    <row r="89" spans="1:15" x14ac:dyDescent="0.2">
      <c r="A89" s="12"/>
      <c r="B89" s="16" t="s">
        <v>10</v>
      </c>
      <c r="C89" s="12"/>
      <c r="D89" s="45" t="s">
        <v>271</v>
      </c>
      <c r="E89" s="45" t="s">
        <v>277</v>
      </c>
      <c r="F89" s="45" t="s">
        <v>284</v>
      </c>
      <c r="G89" s="45" t="s">
        <v>294</v>
      </c>
      <c r="H89" s="45" t="s">
        <v>74</v>
      </c>
      <c r="I89" s="45" t="s">
        <v>190</v>
      </c>
      <c r="J89" s="44"/>
      <c r="K89" s="45" t="s">
        <v>139</v>
      </c>
      <c r="L89" s="45" t="s">
        <v>322</v>
      </c>
      <c r="M89" s="45" t="s">
        <v>333</v>
      </c>
      <c r="N89" s="45" t="s">
        <v>342</v>
      </c>
      <c r="O89" s="45" t="s">
        <v>350</v>
      </c>
    </row>
    <row r="90" spans="1:15" ht="24" x14ac:dyDescent="0.2">
      <c r="A90" s="33" t="s">
        <v>519</v>
      </c>
      <c r="B90" s="32" t="s">
        <v>544</v>
      </c>
      <c r="C90" s="23" t="s">
        <v>148</v>
      </c>
      <c r="D90" s="43" t="s">
        <v>272</v>
      </c>
      <c r="E90" s="43" t="s">
        <v>134</v>
      </c>
      <c r="F90" s="43" t="s">
        <v>285</v>
      </c>
      <c r="G90" s="43" t="s">
        <v>295</v>
      </c>
      <c r="H90" s="43" t="s">
        <v>150</v>
      </c>
      <c r="I90" s="43" t="s">
        <v>82</v>
      </c>
      <c r="J90" s="44"/>
      <c r="K90" s="43" t="s">
        <v>139</v>
      </c>
      <c r="L90" s="43" t="s">
        <v>323</v>
      </c>
      <c r="M90" s="43" t="s">
        <v>333</v>
      </c>
      <c r="N90" s="43" t="s">
        <v>342</v>
      </c>
      <c r="O90" s="43" t="s">
        <v>178</v>
      </c>
    </row>
    <row r="91" spans="1:15" x14ac:dyDescent="0.2">
      <c r="A91" s="12" t="s">
        <v>546</v>
      </c>
      <c r="B91" s="13" t="s">
        <v>268</v>
      </c>
      <c r="C91" s="9" t="s">
        <v>21</v>
      </c>
      <c r="D91" s="43" t="s">
        <v>250</v>
      </c>
      <c r="E91" s="43" t="s">
        <v>278</v>
      </c>
      <c r="F91" s="43" t="s">
        <v>286</v>
      </c>
      <c r="G91" s="43" t="s">
        <v>296</v>
      </c>
      <c r="H91" s="43" t="s">
        <v>135</v>
      </c>
      <c r="I91" s="43" t="s">
        <v>85</v>
      </c>
      <c r="J91" s="60"/>
      <c r="K91" s="44"/>
      <c r="L91" s="43" t="s">
        <v>324</v>
      </c>
      <c r="M91" s="44"/>
      <c r="N91" s="44"/>
      <c r="O91" s="43" t="s">
        <v>455</v>
      </c>
    </row>
    <row r="92" spans="1:15" x14ac:dyDescent="0.2">
      <c r="A92" s="12"/>
      <c r="B92" s="14" t="s">
        <v>12</v>
      </c>
      <c r="C92" s="9" t="s">
        <v>22</v>
      </c>
      <c r="D92" s="45" t="s">
        <v>29</v>
      </c>
      <c r="E92" s="43" t="s">
        <v>40</v>
      </c>
      <c r="F92" s="45" t="s">
        <v>50</v>
      </c>
      <c r="G92" s="45" t="s">
        <v>60</v>
      </c>
      <c r="H92" s="43" t="s">
        <v>73</v>
      </c>
      <c r="I92" s="44"/>
      <c r="J92" s="44"/>
      <c r="K92" s="44"/>
      <c r="L92" s="45" t="s">
        <v>107</v>
      </c>
      <c r="M92" s="44"/>
      <c r="N92" s="44"/>
      <c r="O92" s="43" t="s">
        <v>133</v>
      </c>
    </row>
    <row r="93" spans="1:15" x14ac:dyDescent="0.2">
      <c r="A93" s="12"/>
      <c r="B93" s="11" t="s">
        <v>13</v>
      </c>
      <c r="C93" s="12"/>
      <c r="D93" s="43" t="s">
        <v>273</v>
      </c>
      <c r="E93" s="43" t="s">
        <v>279</v>
      </c>
      <c r="F93" s="43" t="s">
        <v>287</v>
      </c>
      <c r="G93" s="43" t="s">
        <v>297</v>
      </c>
      <c r="H93" s="43" t="s">
        <v>242</v>
      </c>
      <c r="I93" s="43" t="s">
        <v>306</v>
      </c>
      <c r="J93" s="44"/>
      <c r="K93" s="43" t="s">
        <v>314</v>
      </c>
      <c r="L93" s="43" t="s">
        <v>325</v>
      </c>
      <c r="M93" s="43" t="s">
        <v>334</v>
      </c>
      <c r="N93" s="43" t="s">
        <v>343</v>
      </c>
      <c r="O93" s="43" t="s">
        <v>351</v>
      </c>
    </row>
    <row r="94" spans="1:15" ht="24" x14ac:dyDescent="0.2">
      <c r="A94" s="70" t="s">
        <v>547</v>
      </c>
      <c r="B94" s="32" t="s">
        <v>545</v>
      </c>
      <c r="C94" s="9">
        <v>250</v>
      </c>
      <c r="D94" s="43" t="s">
        <v>116</v>
      </c>
      <c r="E94" s="43" t="s">
        <v>280</v>
      </c>
      <c r="F94" s="43" t="s">
        <v>288</v>
      </c>
      <c r="G94" s="43" t="s">
        <v>298</v>
      </c>
      <c r="H94" s="43" t="s">
        <v>227</v>
      </c>
      <c r="I94" s="43" t="s">
        <v>246</v>
      </c>
      <c r="J94" s="44"/>
      <c r="K94" s="43" t="s">
        <v>315</v>
      </c>
      <c r="L94" s="43" t="s">
        <v>326</v>
      </c>
      <c r="M94" s="43" t="s">
        <v>335</v>
      </c>
      <c r="N94" s="43" t="s">
        <v>344</v>
      </c>
      <c r="O94" s="43" t="s">
        <v>352</v>
      </c>
    </row>
    <row r="95" spans="1:15" ht="21" customHeight="1" x14ac:dyDescent="0.2">
      <c r="A95" s="83" t="s">
        <v>581</v>
      </c>
      <c r="B95" s="35" t="s">
        <v>678</v>
      </c>
      <c r="C95" s="15">
        <v>100</v>
      </c>
      <c r="D95" s="15">
        <v>9.4</v>
      </c>
      <c r="E95" s="15">
        <v>8.1300000000000008</v>
      </c>
      <c r="F95" s="15">
        <v>8.1199999999999992</v>
      </c>
      <c r="G95" s="15">
        <v>143.16999999999999</v>
      </c>
      <c r="H95" s="15">
        <v>0.04</v>
      </c>
      <c r="I95" s="15">
        <v>0.69</v>
      </c>
      <c r="J95" s="66"/>
      <c r="K95" s="15">
        <v>1.49</v>
      </c>
      <c r="L95" s="15">
        <v>10.6</v>
      </c>
      <c r="M95" s="15">
        <v>9.3800000000000008</v>
      </c>
      <c r="N95" s="15">
        <v>2.4900000000000002</v>
      </c>
      <c r="O95" s="15">
        <v>1.3</v>
      </c>
    </row>
    <row r="96" spans="1:15" x14ac:dyDescent="0.2">
      <c r="A96" s="83" t="s">
        <v>549</v>
      </c>
      <c r="B96" s="13" t="s">
        <v>548</v>
      </c>
      <c r="C96" s="9">
        <v>180</v>
      </c>
      <c r="D96" s="9">
        <v>2.44</v>
      </c>
      <c r="E96" s="9">
        <v>6.22</v>
      </c>
      <c r="F96" s="9">
        <v>14.39</v>
      </c>
      <c r="G96" s="9" t="s">
        <v>299</v>
      </c>
      <c r="H96" s="9" t="s">
        <v>177</v>
      </c>
      <c r="I96" s="9" t="s">
        <v>307</v>
      </c>
      <c r="J96" s="66"/>
      <c r="K96" s="9" t="s">
        <v>317</v>
      </c>
      <c r="L96" s="9" t="s">
        <v>327</v>
      </c>
      <c r="M96" s="9" t="s">
        <v>336</v>
      </c>
      <c r="N96" s="9" t="s">
        <v>345</v>
      </c>
      <c r="O96" s="9" t="s">
        <v>353</v>
      </c>
    </row>
    <row r="97" spans="1:15" ht="24" x14ac:dyDescent="0.2">
      <c r="A97" s="29" t="s">
        <v>530</v>
      </c>
      <c r="B97" s="35" t="s">
        <v>679</v>
      </c>
      <c r="C97" s="15" t="s">
        <v>21</v>
      </c>
      <c r="D97" s="45" t="s">
        <v>153</v>
      </c>
      <c r="E97" s="44"/>
      <c r="F97" s="45" t="s">
        <v>167</v>
      </c>
      <c r="G97" s="45" t="s">
        <v>174</v>
      </c>
      <c r="H97" s="45" t="s">
        <v>135</v>
      </c>
      <c r="I97" s="45" t="s">
        <v>185</v>
      </c>
      <c r="J97" s="44"/>
      <c r="K97" s="44"/>
      <c r="L97" s="45" t="s">
        <v>198</v>
      </c>
      <c r="M97" s="44"/>
      <c r="N97" s="44"/>
      <c r="O97" s="45" t="s">
        <v>215</v>
      </c>
    </row>
    <row r="98" spans="1:15" x14ac:dyDescent="0.2">
      <c r="A98" s="10"/>
      <c r="B98" s="14" t="s">
        <v>573</v>
      </c>
      <c r="C98" s="9">
        <v>40</v>
      </c>
      <c r="D98" s="45">
        <v>2.44</v>
      </c>
      <c r="E98" s="43">
        <v>0.48</v>
      </c>
      <c r="F98" s="45">
        <v>15.96</v>
      </c>
      <c r="G98" s="45">
        <v>77.92</v>
      </c>
      <c r="H98" s="43">
        <v>0.06</v>
      </c>
      <c r="I98" s="44"/>
      <c r="J98" s="44"/>
      <c r="K98" s="44"/>
      <c r="L98" s="45">
        <v>11.6</v>
      </c>
      <c r="M98" s="44">
        <v>52</v>
      </c>
      <c r="N98" s="44">
        <v>16.8</v>
      </c>
      <c r="O98" s="43">
        <v>1.44</v>
      </c>
    </row>
    <row r="99" spans="1:15" ht="24" customHeight="1" x14ac:dyDescent="0.2">
      <c r="A99" s="40" t="s">
        <v>267</v>
      </c>
      <c r="B99" s="112" t="s">
        <v>15</v>
      </c>
      <c r="C99" s="113"/>
      <c r="D99" s="47" t="s">
        <v>155</v>
      </c>
      <c r="E99" s="56" t="s">
        <v>162</v>
      </c>
      <c r="F99" s="57" t="s">
        <v>289</v>
      </c>
      <c r="G99" s="58" t="s">
        <v>300</v>
      </c>
      <c r="H99" s="47" t="s">
        <v>181</v>
      </c>
      <c r="I99" s="47" t="s">
        <v>308</v>
      </c>
      <c r="J99" s="47" t="s">
        <v>311</v>
      </c>
      <c r="K99" s="47" t="s">
        <v>194</v>
      </c>
      <c r="L99" s="47" t="s">
        <v>328</v>
      </c>
      <c r="M99" s="47" t="s">
        <v>337</v>
      </c>
      <c r="N99" s="47" t="s">
        <v>346</v>
      </c>
      <c r="O99" s="47" t="s">
        <v>87</v>
      </c>
    </row>
    <row r="100" spans="1:15" x14ac:dyDescent="0.2">
      <c r="A100" s="12"/>
      <c r="B100" s="16" t="s">
        <v>10</v>
      </c>
      <c r="C100" s="12"/>
      <c r="D100" s="45">
        <f>D101+D102+D103+D104</f>
        <v>7.41</v>
      </c>
      <c r="E100" s="45">
        <f t="shared" ref="E100:O100" si="16">E101+E102+E103+E104</f>
        <v>17.57</v>
      </c>
      <c r="F100" s="45">
        <f t="shared" si="16"/>
        <v>53.959999999999994</v>
      </c>
      <c r="G100" s="45">
        <f t="shared" si="16"/>
        <v>403.57</v>
      </c>
      <c r="H100" s="45">
        <f t="shared" si="16"/>
        <v>0.19999999999999998</v>
      </c>
      <c r="I100" s="45">
        <f t="shared" si="16"/>
        <v>1.38</v>
      </c>
      <c r="J100" s="45">
        <f t="shared" si="16"/>
        <v>86.6</v>
      </c>
      <c r="K100" s="45">
        <f t="shared" si="16"/>
        <v>0.72000000000000008</v>
      </c>
      <c r="L100" s="45">
        <f t="shared" si="16"/>
        <v>158.65</v>
      </c>
      <c r="M100" s="45">
        <f t="shared" si="16"/>
        <v>8.7199999999999989</v>
      </c>
      <c r="N100" s="45">
        <f t="shared" si="16"/>
        <v>40.21</v>
      </c>
      <c r="O100" s="45">
        <f t="shared" si="16"/>
        <v>1.61</v>
      </c>
    </row>
    <row r="101" spans="1:15" x14ac:dyDescent="0.2">
      <c r="A101" s="64" t="s">
        <v>570</v>
      </c>
      <c r="B101" s="14" t="s">
        <v>571</v>
      </c>
      <c r="C101" s="15">
        <v>15</v>
      </c>
      <c r="D101" s="15">
        <v>0.21</v>
      </c>
      <c r="E101" s="15">
        <v>10.25</v>
      </c>
      <c r="F101" s="65">
        <v>0.28999999999999998</v>
      </c>
      <c r="G101" s="15">
        <v>94.2</v>
      </c>
      <c r="H101" s="66"/>
      <c r="I101" s="66"/>
      <c r="J101" s="67">
        <v>66.599999999999994</v>
      </c>
      <c r="K101" s="15">
        <v>0.17</v>
      </c>
      <c r="L101" s="15">
        <v>4.83</v>
      </c>
      <c r="M101" s="15">
        <v>5.85</v>
      </c>
      <c r="N101" s="15">
        <v>0.17</v>
      </c>
      <c r="O101" s="68">
        <v>0.05</v>
      </c>
    </row>
    <row r="102" spans="1:15" ht="24" x14ac:dyDescent="0.2">
      <c r="A102" s="70" t="s">
        <v>516</v>
      </c>
      <c r="B102" s="32" t="s">
        <v>515</v>
      </c>
      <c r="C102" s="9" t="s">
        <v>148</v>
      </c>
      <c r="D102" s="43" t="s">
        <v>28</v>
      </c>
      <c r="E102" s="43" t="s">
        <v>39</v>
      </c>
      <c r="F102" s="43" t="s">
        <v>49</v>
      </c>
      <c r="G102" s="43" t="s">
        <v>58</v>
      </c>
      <c r="H102" s="43" t="s">
        <v>72</v>
      </c>
      <c r="I102" s="43" t="s">
        <v>82</v>
      </c>
      <c r="J102" s="43" t="s">
        <v>92</v>
      </c>
      <c r="K102" s="43" t="s">
        <v>96</v>
      </c>
      <c r="L102" s="43" t="s">
        <v>106</v>
      </c>
      <c r="M102" s="43" t="s">
        <v>116</v>
      </c>
      <c r="N102" s="43" t="s">
        <v>124</v>
      </c>
      <c r="O102" s="43" t="s">
        <v>132</v>
      </c>
    </row>
    <row r="103" spans="1:15" x14ac:dyDescent="0.2">
      <c r="A103" s="85" t="s">
        <v>517</v>
      </c>
      <c r="B103" s="14" t="s">
        <v>11</v>
      </c>
      <c r="C103" s="15" t="s">
        <v>21</v>
      </c>
      <c r="D103" s="66"/>
      <c r="E103" s="66"/>
      <c r="F103" s="15">
        <v>13</v>
      </c>
      <c r="G103" s="15">
        <v>52.02</v>
      </c>
      <c r="H103" s="66"/>
      <c r="I103" s="66"/>
      <c r="J103" s="66"/>
      <c r="K103" s="66"/>
      <c r="L103" s="15">
        <v>0.45</v>
      </c>
      <c r="M103" s="66"/>
      <c r="N103" s="66"/>
      <c r="O103" s="15">
        <v>0.04</v>
      </c>
    </row>
    <row r="104" spans="1:15" x14ac:dyDescent="0.2">
      <c r="A104" s="12"/>
      <c r="B104" s="14" t="s">
        <v>12</v>
      </c>
      <c r="C104" s="9" t="s">
        <v>22</v>
      </c>
      <c r="D104" s="45" t="s">
        <v>29</v>
      </c>
      <c r="E104" s="43" t="s">
        <v>40</v>
      </c>
      <c r="F104" s="45" t="s">
        <v>50</v>
      </c>
      <c r="G104" s="45" t="s">
        <v>60</v>
      </c>
      <c r="H104" s="43" t="s">
        <v>73</v>
      </c>
      <c r="I104" s="44"/>
      <c r="J104" s="44"/>
      <c r="K104" s="44"/>
      <c r="L104" s="45" t="s">
        <v>107</v>
      </c>
      <c r="M104" s="44"/>
      <c r="N104" s="44"/>
      <c r="O104" s="43" t="s">
        <v>133</v>
      </c>
    </row>
    <row r="105" spans="1:15" x14ac:dyDescent="0.2">
      <c r="A105" s="12"/>
      <c r="B105" s="11" t="s">
        <v>13</v>
      </c>
      <c r="C105" s="12"/>
      <c r="D105" s="43" t="s">
        <v>274</v>
      </c>
      <c r="E105" s="43" t="s">
        <v>248</v>
      </c>
      <c r="F105" s="43" t="s">
        <v>290</v>
      </c>
      <c r="G105" s="43" t="s">
        <v>301</v>
      </c>
      <c r="H105" s="43" t="s">
        <v>303</v>
      </c>
      <c r="I105" s="43" t="s">
        <v>309</v>
      </c>
      <c r="J105" s="43" t="s">
        <v>312</v>
      </c>
      <c r="K105" s="43" t="s">
        <v>318</v>
      </c>
      <c r="L105" s="43" t="s">
        <v>329</v>
      </c>
      <c r="M105" s="43" t="s">
        <v>338</v>
      </c>
      <c r="N105" s="43" t="s">
        <v>347</v>
      </c>
      <c r="O105" s="43" t="s">
        <v>354</v>
      </c>
    </row>
    <row r="106" spans="1:15" x14ac:dyDescent="0.2">
      <c r="A106" s="83" t="s">
        <v>550</v>
      </c>
      <c r="B106" s="19" t="s">
        <v>587</v>
      </c>
      <c r="C106" s="6">
        <v>250</v>
      </c>
      <c r="D106" s="49" t="s">
        <v>275</v>
      </c>
      <c r="E106" s="49" t="s">
        <v>281</v>
      </c>
      <c r="F106" s="49" t="s">
        <v>291</v>
      </c>
      <c r="G106" s="49" t="s">
        <v>302</v>
      </c>
      <c r="H106" s="45" t="s">
        <v>177</v>
      </c>
      <c r="I106" s="49" t="s">
        <v>310</v>
      </c>
      <c r="J106" s="44"/>
      <c r="K106" s="49" t="s">
        <v>319</v>
      </c>
      <c r="L106" s="49" t="s">
        <v>330</v>
      </c>
      <c r="M106" s="49" t="s">
        <v>339</v>
      </c>
      <c r="N106" s="49" t="s">
        <v>348</v>
      </c>
      <c r="O106" s="49" t="s">
        <v>188</v>
      </c>
    </row>
    <row r="107" spans="1:15" x14ac:dyDescent="0.2">
      <c r="A107" s="83" t="s">
        <v>551</v>
      </c>
      <c r="B107" s="13" t="s">
        <v>357</v>
      </c>
      <c r="C107" s="9" t="s">
        <v>222</v>
      </c>
      <c r="D107" s="43" t="s">
        <v>360</v>
      </c>
      <c r="E107" s="43" t="s">
        <v>366</v>
      </c>
      <c r="F107" s="43" t="s">
        <v>370</v>
      </c>
      <c r="G107" s="43" t="s">
        <v>376</v>
      </c>
      <c r="H107" s="43" t="s">
        <v>99</v>
      </c>
      <c r="I107" s="43" t="s">
        <v>382</v>
      </c>
      <c r="J107" s="43" t="s">
        <v>389</v>
      </c>
      <c r="K107" s="43" t="s">
        <v>392</v>
      </c>
      <c r="L107" s="43" t="s">
        <v>277</v>
      </c>
      <c r="M107" s="43" t="s">
        <v>400</v>
      </c>
      <c r="N107" s="43" t="s">
        <v>407</v>
      </c>
      <c r="O107" s="43" t="s">
        <v>414</v>
      </c>
    </row>
    <row r="108" spans="1:15" x14ac:dyDescent="0.2">
      <c r="A108" s="86" t="s">
        <v>585</v>
      </c>
      <c r="B108" s="14" t="s">
        <v>586</v>
      </c>
      <c r="C108" s="15">
        <v>180</v>
      </c>
      <c r="D108" s="15">
        <v>4.6399999999999997</v>
      </c>
      <c r="E108" s="15">
        <v>5.63</v>
      </c>
      <c r="F108" s="15">
        <v>48.1</v>
      </c>
      <c r="G108" s="15">
        <v>261.58999999999997</v>
      </c>
      <c r="H108" s="6">
        <v>0.05</v>
      </c>
      <c r="I108" s="15"/>
      <c r="J108" s="6">
        <v>32.4</v>
      </c>
      <c r="K108" s="6">
        <v>0.35</v>
      </c>
      <c r="L108" s="15">
        <v>7.54</v>
      </c>
      <c r="M108" s="6">
        <v>100</v>
      </c>
      <c r="N108" s="6">
        <v>32.479999999999997</v>
      </c>
      <c r="O108" s="15">
        <v>0.67</v>
      </c>
    </row>
    <row r="109" spans="1:15" x14ac:dyDescent="0.2">
      <c r="A109" s="85" t="s">
        <v>675</v>
      </c>
      <c r="B109" s="14" t="s">
        <v>676</v>
      </c>
      <c r="C109" s="101">
        <v>200</v>
      </c>
      <c r="D109" s="45">
        <v>0.16</v>
      </c>
      <c r="E109" s="43"/>
      <c r="F109" s="45">
        <v>27.87</v>
      </c>
      <c r="G109" s="45">
        <v>112.13</v>
      </c>
      <c r="H109" s="43">
        <v>0.01</v>
      </c>
      <c r="I109" s="44">
        <v>4</v>
      </c>
      <c r="J109" s="44"/>
      <c r="K109" s="44"/>
      <c r="L109" s="45">
        <v>7.12</v>
      </c>
      <c r="M109" s="44"/>
      <c r="N109" s="44"/>
      <c r="O109" s="43">
        <v>0.95</v>
      </c>
    </row>
    <row r="110" spans="1:15" x14ac:dyDescent="0.2">
      <c r="A110" s="10"/>
      <c r="B110" s="14" t="s">
        <v>12</v>
      </c>
      <c r="C110" s="9" t="s">
        <v>22</v>
      </c>
      <c r="D110" s="45" t="s">
        <v>154</v>
      </c>
      <c r="E110" s="43" t="s">
        <v>40</v>
      </c>
      <c r="F110" s="45" t="s">
        <v>50</v>
      </c>
      <c r="G110" s="45" t="s">
        <v>60</v>
      </c>
      <c r="H110" s="43" t="s">
        <v>73</v>
      </c>
      <c r="I110" s="44"/>
      <c r="J110" s="44"/>
      <c r="K110" s="44"/>
      <c r="L110" s="45" t="s">
        <v>107</v>
      </c>
      <c r="M110" s="44"/>
      <c r="N110" s="44"/>
      <c r="O110" s="43" t="s">
        <v>133</v>
      </c>
    </row>
    <row r="111" spans="1:15" ht="21.75" customHeight="1" x14ac:dyDescent="0.2">
      <c r="A111" s="111" t="s">
        <v>355</v>
      </c>
      <c r="B111" s="112"/>
      <c r="C111" s="113"/>
      <c r="D111" s="47">
        <f>D112+D117</f>
        <v>32.519999999999996</v>
      </c>
      <c r="E111" s="47">
        <f t="shared" ref="E111:O111" si="17">E112+E117</f>
        <v>27.93</v>
      </c>
      <c r="F111" s="47">
        <f t="shared" si="17"/>
        <v>169.7</v>
      </c>
      <c r="G111" s="47">
        <f t="shared" si="17"/>
        <v>1059.76</v>
      </c>
      <c r="H111" s="47">
        <f t="shared" si="17"/>
        <v>0.62</v>
      </c>
      <c r="I111" s="47">
        <f t="shared" si="17"/>
        <v>102.22999999999999</v>
      </c>
      <c r="J111" s="47">
        <f t="shared" si="17"/>
        <v>106</v>
      </c>
      <c r="K111" s="47">
        <f t="shared" si="17"/>
        <v>4.9399999999999995</v>
      </c>
      <c r="L111" s="47">
        <f t="shared" si="17"/>
        <v>465.89000000000004</v>
      </c>
      <c r="M111" s="47">
        <f t="shared" si="17"/>
        <v>296.43</v>
      </c>
      <c r="N111" s="47">
        <f t="shared" si="17"/>
        <v>90.88</v>
      </c>
      <c r="O111" s="47">
        <f t="shared" si="17"/>
        <v>6.0699999999999994</v>
      </c>
    </row>
    <row r="112" spans="1:15" x14ac:dyDescent="0.2">
      <c r="A112" s="12"/>
      <c r="B112" s="8" t="s">
        <v>10</v>
      </c>
      <c r="C112" s="12"/>
      <c r="D112" s="43">
        <f>D113+D114+D115+D116</f>
        <v>11.84</v>
      </c>
      <c r="E112" s="43">
        <f t="shared" ref="E112:O112" si="18">E113+E114+E115+E116</f>
        <v>12.78</v>
      </c>
      <c r="F112" s="43">
        <f t="shared" si="18"/>
        <v>58.58</v>
      </c>
      <c r="G112" s="43">
        <f t="shared" si="18"/>
        <v>396.52</v>
      </c>
      <c r="H112" s="43">
        <f t="shared" si="18"/>
        <v>0.1</v>
      </c>
      <c r="I112" s="43">
        <f t="shared" si="18"/>
        <v>4.5999999999999996</v>
      </c>
      <c r="J112" s="43">
        <f t="shared" si="18"/>
        <v>32</v>
      </c>
      <c r="K112" s="43">
        <f t="shared" si="18"/>
        <v>0.56000000000000005</v>
      </c>
      <c r="L112" s="43">
        <f t="shared" si="18"/>
        <v>296.90000000000003</v>
      </c>
      <c r="M112" s="43">
        <f t="shared" si="18"/>
        <v>30.689999999999998</v>
      </c>
      <c r="N112" s="43">
        <f t="shared" si="18"/>
        <v>6.5</v>
      </c>
      <c r="O112" s="43">
        <f t="shared" si="18"/>
        <v>0.92999999999999994</v>
      </c>
    </row>
    <row r="113" spans="1:15" x14ac:dyDescent="0.2">
      <c r="A113" s="64" t="s">
        <v>574</v>
      </c>
      <c r="B113" s="14" t="s">
        <v>575</v>
      </c>
      <c r="C113" s="15">
        <v>15</v>
      </c>
      <c r="D113" s="15">
        <v>3.9</v>
      </c>
      <c r="E113" s="15">
        <v>4</v>
      </c>
      <c r="F113" s="15">
        <v>0.53</v>
      </c>
      <c r="G113" s="15">
        <v>53.5</v>
      </c>
      <c r="H113" s="66"/>
      <c r="I113" s="15">
        <v>0.42</v>
      </c>
      <c r="J113" s="66"/>
      <c r="K113" s="66"/>
      <c r="L113" s="15">
        <v>150.75</v>
      </c>
      <c r="M113" s="66"/>
      <c r="N113" s="66"/>
      <c r="O113" s="15">
        <v>0.14000000000000001</v>
      </c>
    </row>
    <row r="114" spans="1:15" ht="24" x14ac:dyDescent="0.2">
      <c r="A114" s="25" t="s">
        <v>525</v>
      </c>
      <c r="B114" s="31" t="s">
        <v>524</v>
      </c>
      <c r="C114" s="15" t="s">
        <v>148</v>
      </c>
      <c r="D114" s="45" t="s">
        <v>459</v>
      </c>
      <c r="E114" s="45" t="s">
        <v>462</v>
      </c>
      <c r="F114" s="45" t="s">
        <v>464</v>
      </c>
      <c r="G114" s="45" t="s">
        <v>467</v>
      </c>
      <c r="H114" s="45" t="s">
        <v>177</v>
      </c>
      <c r="I114" s="45" t="s">
        <v>82</v>
      </c>
      <c r="J114" s="45" t="s">
        <v>473</v>
      </c>
      <c r="K114" s="45" t="s">
        <v>96</v>
      </c>
      <c r="L114" s="45">
        <v>138.84</v>
      </c>
      <c r="M114" s="45" t="s">
        <v>479</v>
      </c>
      <c r="N114" s="45" t="s">
        <v>262</v>
      </c>
      <c r="O114" s="45" t="s">
        <v>212</v>
      </c>
    </row>
    <row r="115" spans="1:15" x14ac:dyDescent="0.2">
      <c r="A115" s="25" t="s">
        <v>526</v>
      </c>
      <c r="B115" s="14" t="s">
        <v>143</v>
      </c>
      <c r="C115" s="15" t="s">
        <v>146</v>
      </c>
      <c r="D115" s="45" t="s">
        <v>150</v>
      </c>
      <c r="E115" s="44"/>
      <c r="F115" s="45" t="s">
        <v>164</v>
      </c>
      <c r="G115" s="45" t="s">
        <v>171</v>
      </c>
      <c r="H115" s="44"/>
      <c r="I115" s="45" t="s">
        <v>182</v>
      </c>
      <c r="J115" s="44"/>
      <c r="K115" s="45" t="s">
        <v>79</v>
      </c>
      <c r="L115" s="45" t="s">
        <v>195</v>
      </c>
      <c r="M115" s="45" t="s">
        <v>186</v>
      </c>
      <c r="N115" s="45" t="s">
        <v>207</v>
      </c>
      <c r="O115" s="45" t="s">
        <v>75</v>
      </c>
    </row>
    <row r="116" spans="1:15" x14ac:dyDescent="0.2">
      <c r="A116" s="64"/>
      <c r="B116" s="14" t="s">
        <v>12</v>
      </c>
      <c r="C116" s="9" t="s">
        <v>22</v>
      </c>
      <c r="D116" s="45" t="s">
        <v>29</v>
      </c>
      <c r="E116" s="43" t="s">
        <v>40</v>
      </c>
      <c r="F116" s="45" t="s">
        <v>50</v>
      </c>
      <c r="G116" s="45" t="s">
        <v>60</v>
      </c>
      <c r="H116" s="43" t="s">
        <v>73</v>
      </c>
      <c r="I116" s="44"/>
      <c r="J116" s="44"/>
      <c r="K116" s="44"/>
      <c r="L116" s="45" t="s">
        <v>107</v>
      </c>
      <c r="M116" s="44"/>
      <c r="N116" s="44"/>
      <c r="O116" s="43">
        <v>0.22</v>
      </c>
    </row>
    <row r="117" spans="1:15" x14ac:dyDescent="0.2">
      <c r="A117" s="64"/>
      <c r="B117" s="11" t="s">
        <v>13</v>
      </c>
      <c r="C117" s="12"/>
      <c r="D117" s="43" t="s">
        <v>362</v>
      </c>
      <c r="E117" s="43" t="s">
        <v>367</v>
      </c>
      <c r="F117" s="43" t="s">
        <v>371</v>
      </c>
      <c r="G117" s="43" t="s">
        <v>377</v>
      </c>
      <c r="H117" s="43" t="s">
        <v>191</v>
      </c>
      <c r="I117" s="43" t="s">
        <v>383</v>
      </c>
      <c r="J117" s="43" t="s">
        <v>390</v>
      </c>
      <c r="K117" s="43" t="s">
        <v>393</v>
      </c>
      <c r="L117" s="43" t="s">
        <v>395</v>
      </c>
      <c r="M117" s="43" t="s">
        <v>401</v>
      </c>
      <c r="N117" s="43" t="s">
        <v>408</v>
      </c>
      <c r="O117" s="43" t="s">
        <v>416</v>
      </c>
    </row>
    <row r="118" spans="1:15" ht="24" x14ac:dyDescent="0.2">
      <c r="A118" s="79" t="s">
        <v>553</v>
      </c>
      <c r="B118" s="36" t="s">
        <v>652</v>
      </c>
      <c r="C118" s="9" t="s">
        <v>626</v>
      </c>
      <c r="D118" s="43" t="s">
        <v>363</v>
      </c>
      <c r="E118" s="43" t="s">
        <v>368</v>
      </c>
      <c r="F118" s="43" t="s">
        <v>372</v>
      </c>
      <c r="G118" s="43" t="s">
        <v>378</v>
      </c>
      <c r="H118" s="43" t="s">
        <v>72</v>
      </c>
      <c r="I118" s="43" t="s">
        <v>384</v>
      </c>
      <c r="J118" s="44"/>
      <c r="K118" s="43" t="s">
        <v>83</v>
      </c>
      <c r="L118" s="43" t="s">
        <v>239</v>
      </c>
      <c r="M118" s="43" t="s">
        <v>402</v>
      </c>
      <c r="N118" s="43" t="s">
        <v>409</v>
      </c>
      <c r="O118" s="43" t="s">
        <v>417</v>
      </c>
    </row>
    <row r="119" spans="1:15" ht="24" x14ac:dyDescent="0.2">
      <c r="A119" s="83" t="s">
        <v>554</v>
      </c>
      <c r="B119" s="36" t="s">
        <v>681</v>
      </c>
      <c r="C119" s="9">
        <v>100</v>
      </c>
      <c r="D119" s="43">
        <v>9.7200000000000006</v>
      </c>
      <c r="E119" s="43">
        <v>6.3</v>
      </c>
      <c r="F119" s="43">
        <v>12.3</v>
      </c>
      <c r="G119" s="43">
        <v>144.62</v>
      </c>
      <c r="H119" s="43" t="s">
        <v>179</v>
      </c>
      <c r="I119" s="43" t="s">
        <v>385</v>
      </c>
      <c r="J119" s="43" t="s">
        <v>391</v>
      </c>
      <c r="K119" s="43" t="s">
        <v>316</v>
      </c>
      <c r="L119" s="43" t="s">
        <v>396</v>
      </c>
      <c r="M119" s="43" t="s">
        <v>403</v>
      </c>
      <c r="N119" s="43" t="s">
        <v>410</v>
      </c>
      <c r="O119" s="43" t="s">
        <v>418</v>
      </c>
    </row>
    <row r="120" spans="1:15" ht="11.25" customHeight="1" x14ac:dyDescent="0.2">
      <c r="A120" s="79" t="s">
        <v>555</v>
      </c>
      <c r="B120" s="14" t="s">
        <v>359</v>
      </c>
      <c r="C120" s="15">
        <v>180</v>
      </c>
      <c r="D120" s="45" t="s">
        <v>645</v>
      </c>
      <c r="E120" s="45" t="s">
        <v>636</v>
      </c>
      <c r="F120" s="45" t="s">
        <v>646</v>
      </c>
      <c r="G120" s="45" t="s">
        <v>647</v>
      </c>
      <c r="H120" s="45" t="s">
        <v>40</v>
      </c>
      <c r="I120" s="45" t="s">
        <v>108</v>
      </c>
      <c r="J120" s="45" t="s">
        <v>92</v>
      </c>
      <c r="K120" s="45" t="s">
        <v>72</v>
      </c>
      <c r="L120" s="45" t="s">
        <v>648</v>
      </c>
      <c r="M120" s="45" t="s">
        <v>649</v>
      </c>
      <c r="N120" s="45" t="s">
        <v>650</v>
      </c>
      <c r="O120" s="45" t="s">
        <v>651</v>
      </c>
    </row>
    <row r="121" spans="1:15" ht="11.25" customHeight="1" x14ac:dyDescent="0.2">
      <c r="A121" s="84" t="s">
        <v>537</v>
      </c>
      <c r="B121" s="14" t="s">
        <v>680</v>
      </c>
      <c r="C121" s="15">
        <v>200</v>
      </c>
      <c r="D121" s="15">
        <v>1.92</v>
      </c>
      <c r="E121" s="66">
        <v>0.11</v>
      </c>
      <c r="F121" s="15">
        <v>38.83</v>
      </c>
      <c r="G121" s="15">
        <v>164.02</v>
      </c>
      <c r="H121" s="15">
        <v>0.04</v>
      </c>
      <c r="I121" s="15">
        <v>1.48</v>
      </c>
      <c r="J121" s="66"/>
      <c r="K121" s="66"/>
      <c r="L121" s="15">
        <v>59.8</v>
      </c>
      <c r="M121" s="66"/>
      <c r="N121" s="66"/>
      <c r="O121" s="15">
        <v>1.24</v>
      </c>
    </row>
    <row r="122" spans="1:15" ht="12" customHeight="1" x14ac:dyDescent="0.2">
      <c r="A122" s="10"/>
      <c r="B122" s="14" t="s">
        <v>573</v>
      </c>
      <c r="C122" s="9">
        <v>40</v>
      </c>
      <c r="D122" s="45">
        <v>2.44</v>
      </c>
      <c r="E122" s="43">
        <v>0.48</v>
      </c>
      <c r="F122" s="45">
        <v>15.96</v>
      </c>
      <c r="G122" s="45">
        <v>77.92</v>
      </c>
      <c r="H122" s="43">
        <v>0.06</v>
      </c>
      <c r="I122" s="44"/>
      <c r="J122" s="44"/>
      <c r="K122" s="44"/>
      <c r="L122" s="45">
        <v>11.6</v>
      </c>
      <c r="M122" s="44">
        <v>52</v>
      </c>
      <c r="N122" s="44">
        <v>16.8</v>
      </c>
      <c r="O122" s="43">
        <v>1.44</v>
      </c>
    </row>
    <row r="123" spans="1:15" ht="22.5" customHeight="1" x14ac:dyDescent="0.2">
      <c r="A123" s="12"/>
      <c r="B123" s="19" t="s">
        <v>591</v>
      </c>
      <c r="C123" s="88" t="s">
        <v>592</v>
      </c>
      <c r="D123" s="49">
        <v>2.5499999999999998</v>
      </c>
      <c r="E123" s="49">
        <v>4.01</v>
      </c>
      <c r="F123" s="49">
        <v>25.47</v>
      </c>
      <c r="G123" s="49">
        <v>148.16999999999999</v>
      </c>
      <c r="H123" s="49">
        <v>0.03</v>
      </c>
      <c r="I123" s="44"/>
      <c r="J123" s="44"/>
      <c r="K123" s="44"/>
      <c r="L123" s="49">
        <v>6.8</v>
      </c>
      <c r="M123" s="44"/>
      <c r="N123" s="44"/>
      <c r="O123" s="49">
        <v>0.34</v>
      </c>
    </row>
    <row r="124" spans="1:15" ht="27" customHeight="1" x14ac:dyDescent="0.2">
      <c r="A124" s="39" t="s">
        <v>356</v>
      </c>
      <c r="B124" s="112" t="s">
        <v>568</v>
      </c>
      <c r="C124" s="113"/>
      <c r="D124" s="47" t="s">
        <v>155</v>
      </c>
      <c r="E124" s="47" t="s">
        <v>231</v>
      </c>
      <c r="F124" s="59" t="s">
        <v>373</v>
      </c>
      <c r="G124" s="47" t="s">
        <v>379</v>
      </c>
      <c r="H124" s="47" t="s">
        <v>181</v>
      </c>
      <c r="I124" s="59" t="s">
        <v>386</v>
      </c>
      <c r="J124" s="47" t="s">
        <v>59</v>
      </c>
      <c r="K124" s="47" t="s">
        <v>100</v>
      </c>
      <c r="L124" s="47" t="s">
        <v>397</v>
      </c>
      <c r="M124" s="47" t="s">
        <v>404</v>
      </c>
      <c r="N124" s="47" t="s">
        <v>411</v>
      </c>
      <c r="O124" s="47" t="s">
        <v>218</v>
      </c>
    </row>
    <row r="125" spans="1:15" ht="12" customHeight="1" x14ac:dyDescent="0.2">
      <c r="A125" s="20"/>
      <c r="B125" s="21" t="s">
        <v>10</v>
      </c>
      <c r="C125" s="12"/>
      <c r="D125" s="51" t="s">
        <v>364</v>
      </c>
      <c r="E125" s="45" t="s">
        <v>168</v>
      </c>
      <c r="F125" s="45" t="s">
        <v>374</v>
      </c>
      <c r="G125" s="45" t="s">
        <v>380</v>
      </c>
      <c r="H125" s="45" t="s">
        <v>71</v>
      </c>
      <c r="I125" s="55" t="s">
        <v>387</v>
      </c>
      <c r="J125" s="45" t="s">
        <v>231</v>
      </c>
      <c r="K125" s="45" t="s">
        <v>394</v>
      </c>
      <c r="L125" s="45" t="s">
        <v>398</v>
      </c>
      <c r="M125" s="45" t="s">
        <v>405</v>
      </c>
      <c r="N125" s="45" t="s">
        <v>412</v>
      </c>
      <c r="O125" s="45" t="s">
        <v>131</v>
      </c>
    </row>
    <row r="126" spans="1:15" ht="12" customHeight="1" x14ac:dyDescent="0.2">
      <c r="A126" s="64" t="s">
        <v>570</v>
      </c>
      <c r="B126" s="14" t="s">
        <v>571</v>
      </c>
      <c r="C126" s="15">
        <v>15</v>
      </c>
      <c r="D126" s="15">
        <v>0.21</v>
      </c>
      <c r="E126" s="15">
        <v>10.25</v>
      </c>
      <c r="F126" s="65">
        <v>0.28999999999999998</v>
      </c>
      <c r="G126" s="15">
        <v>94.2</v>
      </c>
      <c r="H126" s="66"/>
      <c r="I126" s="66"/>
      <c r="J126" s="67">
        <v>66.599999999999994</v>
      </c>
      <c r="K126" s="15">
        <v>0.17</v>
      </c>
      <c r="L126" s="15">
        <v>4.83</v>
      </c>
      <c r="M126" s="15">
        <v>5.85</v>
      </c>
      <c r="N126" s="15">
        <v>0.17</v>
      </c>
      <c r="O126" s="68">
        <v>0.05</v>
      </c>
    </row>
    <row r="127" spans="1:15" ht="24" x14ac:dyDescent="0.2">
      <c r="A127" s="33" t="s">
        <v>519</v>
      </c>
      <c r="B127" s="32" t="s">
        <v>544</v>
      </c>
      <c r="C127" s="23" t="s">
        <v>148</v>
      </c>
      <c r="D127" s="43" t="s">
        <v>272</v>
      </c>
      <c r="E127" s="43" t="s">
        <v>134</v>
      </c>
      <c r="F127" s="43" t="s">
        <v>285</v>
      </c>
      <c r="G127" s="43" t="s">
        <v>295</v>
      </c>
      <c r="H127" s="43" t="s">
        <v>150</v>
      </c>
      <c r="I127" s="43" t="s">
        <v>82</v>
      </c>
      <c r="J127" s="44"/>
      <c r="K127" s="43" t="s">
        <v>139</v>
      </c>
      <c r="L127" s="43" t="s">
        <v>323</v>
      </c>
      <c r="M127" s="43" t="s">
        <v>333</v>
      </c>
      <c r="N127" s="43" t="s">
        <v>342</v>
      </c>
      <c r="O127" s="43" t="s">
        <v>178</v>
      </c>
    </row>
    <row r="128" spans="1:15" x14ac:dyDescent="0.2">
      <c r="A128" s="26" t="s">
        <v>520</v>
      </c>
      <c r="B128" s="14" t="s">
        <v>16</v>
      </c>
      <c r="C128" s="9" t="s">
        <v>21</v>
      </c>
      <c r="D128" s="45" t="s">
        <v>32</v>
      </c>
      <c r="E128" s="43" t="s">
        <v>43</v>
      </c>
      <c r="F128" s="45" t="s">
        <v>53</v>
      </c>
      <c r="G128" s="45" t="s">
        <v>63</v>
      </c>
      <c r="H128" s="43" t="s">
        <v>73</v>
      </c>
      <c r="I128" s="45" t="s">
        <v>85</v>
      </c>
      <c r="J128" s="44"/>
      <c r="K128" s="44"/>
      <c r="L128" s="45" t="s">
        <v>110</v>
      </c>
      <c r="M128" s="44"/>
      <c r="N128" s="44"/>
      <c r="O128" s="43" t="s">
        <v>78</v>
      </c>
    </row>
    <row r="129" spans="1:15" x14ac:dyDescent="0.2">
      <c r="A129" s="12"/>
      <c r="B129" s="14" t="s">
        <v>12</v>
      </c>
      <c r="C129" s="9">
        <v>30</v>
      </c>
      <c r="D129" s="45">
        <v>2.2799999999999998</v>
      </c>
      <c r="E129" s="43">
        <v>0.24</v>
      </c>
      <c r="F129" s="45">
        <v>14.76</v>
      </c>
      <c r="G129" s="45">
        <v>70.319999999999993</v>
      </c>
      <c r="H129" s="43">
        <v>0.03</v>
      </c>
      <c r="I129" s="44"/>
      <c r="J129" s="44"/>
      <c r="K129" s="44"/>
      <c r="L129" s="45">
        <v>6</v>
      </c>
      <c r="M129" s="44"/>
      <c r="N129" s="44"/>
      <c r="O129" s="43">
        <v>0.33</v>
      </c>
    </row>
    <row r="130" spans="1:15" x14ac:dyDescent="0.2">
      <c r="A130" s="12"/>
      <c r="B130" s="11" t="s">
        <v>13</v>
      </c>
      <c r="C130" s="12"/>
      <c r="D130" s="43" t="s">
        <v>365</v>
      </c>
      <c r="E130" s="43" t="s">
        <v>369</v>
      </c>
      <c r="F130" s="43" t="s">
        <v>375</v>
      </c>
      <c r="G130" s="43" t="s">
        <v>381</v>
      </c>
      <c r="H130" s="43" t="s">
        <v>102</v>
      </c>
      <c r="I130" s="43" t="s">
        <v>388</v>
      </c>
      <c r="J130" s="43" t="s">
        <v>92</v>
      </c>
      <c r="K130" s="43" t="s">
        <v>264</v>
      </c>
      <c r="L130" s="43" t="s">
        <v>399</v>
      </c>
      <c r="M130" s="43" t="s">
        <v>406</v>
      </c>
      <c r="N130" s="43" t="s">
        <v>413</v>
      </c>
      <c r="O130" s="54" t="s">
        <v>419</v>
      </c>
    </row>
    <row r="131" spans="1:15" x14ac:dyDescent="0.2">
      <c r="A131" s="12" t="s">
        <v>521</v>
      </c>
      <c r="B131" s="13" t="s">
        <v>17</v>
      </c>
      <c r="C131" s="9" t="s">
        <v>23</v>
      </c>
      <c r="D131" s="43" t="s">
        <v>33</v>
      </c>
      <c r="E131" s="43" t="s">
        <v>44</v>
      </c>
      <c r="F131" s="43" t="s">
        <v>54</v>
      </c>
      <c r="G131" s="43" t="s">
        <v>64</v>
      </c>
      <c r="H131" s="43" t="s">
        <v>78</v>
      </c>
      <c r="I131" s="43" t="s">
        <v>86</v>
      </c>
      <c r="J131" s="44"/>
      <c r="K131" s="43" t="s">
        <v>100</v>
      </c>
      <c r="L131" s="43" t="s">
        <v>111</v>
      </c>
      <c r="M131" s="43" t="s">
        <v>119</v>
      </c>
      <c r="N131" s="43" t="s">
        <v>127</v>
      </c>
      <c r="O131" s="43" t="s">
        <v>138</v>
      </c>
    </row>
    <row r="132" spans="1:15" ht="24" x14ac:dyDescent="0.2">
      <c r="A132" s="10" t="s">
        <v>528</v>
      </c>
      <c r="B132" s="36" t="s">
        <v>564</v>
      </c>
      <c r="C132" s="9" t="s">
        <v>147</v>
      </c>
      <c r="D132" s="43" t="s">
        <v>152</v>
      </c>
      <c r="E132" s="43" t="s">
        <v>159</v>
      </c>
      <c r="F132" s="43" t="s">
        <v>166</v>
      </c>
      <c r="G132" s="43" t="s">
        <v>173</v>
      </c>
      <c r="H132" s="43" t="s">
        <v>76</v>
      </c>
      <c r="I132" s="43" t="s">
        <v>184</v>
      </c>
      <c r="J132" s="44"/>
      <c r="K132" s="43" t="s">
        <v>193</v>
      </c>
      <c r="L132" s="43" t="s">
        <v>197</v>
      </c>
      <c r="M132" s="43" t="s">
        <v>203</v>
      </c>
      <c r="N132" s="43" t="s">
        <v>209</v>
      </c>
      <c r="O132" s="43" t="s">
        <v>214</v>
      </c>
    </row>
    <row r="133" spans="1:15" x14ac:dyDescent="0.2">
      <c r="A133" s="103" t="s">
        <v>529</v>
      </c>
      <c r="B133" s="13" t="s">
        <v>144</v>
      </c>
      <c r="C133" s="9">
        <v>200</v>
      </c>
      <c r="D133" s="43">
        <v>9.73</v>
      </c>
      <c r="E133" s="43">
        <v>5.96</v>
      </c>
      <c r="F133" s="43">
        <v>43.88</v>
      </c>
      <c r="G133" s="43">
        <v>267.94</v>
      </c>
      <c r="H133" s="43">
        <v>0.33</v>
      </c>
      <c r="I133" s="44"/>
      <c r="J133" s="43">
        <v>22.2</v>
      </c>
      <c r="K133" s="43">
        <v>0.67</v>
      </c>
      <c r="L133" s="43">
        <v>16.899999999999999</v>
      </c>
      <c r="M133" s="43">
        <v>230.4</v>
      </c>
      <c r="N133" s="43">
        <v>153.4</v>
      </c>
      <c r="O133" s="43">
        <v>5.16</v>
      </c>
    </row>
    <row r="134" spans="1:15" ht="21.75" customHeight="1" x14ac:dyDescent="0.2">
      <c r="A134" s="29" t="s">
        <v>530</v>
      </c>
      <c r="B134" s="35" t="s">
        <v>679</v>
      </c>
      <c r="C134" s="15" t="s">
        <v>21</v>
      </c>
      <c r="D134" s="45" t="s">
        <v>153</v>
      </c>
      <c r="E134" s="44"/>
      <c r="F134" s="45" t="s">
        <v>167</v>
      </c>
      <c r="G134" s="45" t="s">
        <v>174</v>
      </c>
      <c r="H134" s="45" t="s">
        <v>135</v>
      </c>
      <c r="I134" s="45" t="s">
        <v>185</v>
      </c>
      <c r="J134" s="44"/>
      <c r="K134" s="44"/>
      <c r="L134" s="45" t="s">
        <v>198</v>
      </c>
      <c r="M134" s="44"/>
      <c r="N134" s="44"/>
      <c r="O134" s="45" t="s">
        <v>215</v>
      </c>
    </row>
    <row r="135" spans="1:15" x14ac:dyDescent="0.2">
      <c r="A135" s="12"/>
      <c r="B135" s="14" t="s">
        <v>12</v>
      </c>
      <c r="C135" s="9">
        <v>30</v>
      </c>
      <c r="D135" s="45">
        <v>2.2799999999999998</v>
      </c>
      <c r="E135" s="43">
        <v>0.24</v>
      </c>
      <c r="F135" s="45">
        <v>14.76</v>
      </c>
      <c r="G135" s="45">
        <v>70.319999999999993</v>
      </c>
      <c r="H135" s="43">
        <v>0.03</v>
      </c>
      <c r="I135" s="44"/>
      <c r="J135" s="44"/>
      <c r="K135" s="44"/>
      <c r="L135" s="45">
        <v>6</v>
      </c>
      <c r="M135" s="44"/>
      <c r="N135" s="44"/>
      <c r="O135" s="43">
        <v>0.33</v>
      </c>
    </row>
    <row r="136" spans="1:15" ht="21" customHeight="1" x14ac:dyDescent="0.2">
      <c r="A136" s="119" t="s">
        <v>421</v>
      </c>
      <c r="B136" s="120"/>
      <c r="C136" s="121"/>
      <c r="D136" s="47">
        <f t="shared" ref="D136:O136" si="19">D137+D141</f>
        <v>16.440000000000001</v>
      </c>
      <c r="E136" s="47">
        <f t="shared" si="19"/>
        <v>43.42</v>
      </c>
      <c r="F136" s="47">
        <f t="shared" si="19"/>
        <v>85.82</v>
      </c>
      <c r="G136" s="47">
        <f t="shared" si="19"/>
        <v>894.38999999999987</v>
      </c>
      <c r="H136" s="47">
        <f t="shared" si="19"/>
        <v>0.46</v>
      </c>
      <c r="I136" s="47">
        <f t="shared" si="19"/>
        <v>46.349999999999994</v>
      </c>
      <c r="J136" s="47">
        <f t="shared" si="19"/>
        <v>15</v>
      </c>
      <c r="K136" s="47">
        <f t="shared" si="19"/>
        <v>4.0999999999999996</v>
      </c>
      <c r="L136" s="47">
        <f t="shared" si="19"/>
        <v>123.44</v>
      </c>
      <c r="M136" s="47">
        <f t="shared" si="19"/>
        <v>174.51000000000002</v>
      </c>
      <c r="N136" s="47">
        <f t="shared" si="19"/>
        <v>66.84</v>
      </c>
      <c r="O136" s="47">
        <f t="shared" si="19"/>
        <v>6.1899999999999995</v>
      </c>
    </row>
    <row r="137" spans="1:15" x14ac:dyDescent="0.2">
      <c r="A137" s="12"/>
      <c r="B137" s="21" t="s">
        <v>10</v>
      </c>
      <c r="C137" s="12"/>
      <c r="D137" s="45"/>
      <c r="E137" s="45">
        <f t="shared" ref="E137:O137" si="20">E138+E139+E140</f>
        <v>26.64</v>
      </c>
      <c r="F137" s="45">
        <f t="shared" si="20"/>
        <v>26.97</v>
      </c>
      <c r="G137" s="45">
        <f t="shared" si="20"/>
        <v>442.34</v>
      </c>
      <c r="H137" s="45">
        <f t="shared" si="20"/>
        <v>7.0000000000000007E-2</v>
      </c>
      <c r="I137" s="45">
        <f t="shared" si="20"/>
        <v>0.28999999999999998</v>
      </c>
      <c r="J137" s="45">
        <f t="shared" si="20"/>
        <v>15</v>
      </c>
      <c r="K137" s="45">
        <f t="shared" si="20"/>
        <v>0.04</v>
      </c>
      <c r="L137" s="45">
        <f t="shared" si="20"/>
        <v>65.550000000000011</v>
      </c>
      <c r="M137" s="45">
        <f t="shared" si="20"/>
        <v>1.31</v>
      </c>
      <c r="N137" s="45">
        <f t="shared" si="20"/>
        <v>0.04</v>
      </c>
      <c r="O137" s="45">
        <f t="shared" si="20"/>
        <v>1.8</v>
      </c>
    </row>
    <row r="138" spans="1:15" ht="12" customHeight="1" x14ac:dyDescent="0.2">
      <c r="A138" s="86" t="s">
        <v>561</v>
      </c>
      <c r="B138" s="69" t="s">
        <v>572</v>
      </c>
      <c r="C138" s="15" t="s">
        <v>686</v>
      </c>
      <c r="D138" s="44">
        <v>22.21</v>
      </c>
      <c r="E138" s="44">
        <v>26.48</v>
      </c>
      <c r="F138" s="44">
        <v>4.13</v>
      </c>
      <c r="G138" s="44">
        <v>343.44</v>
      </c>
      <c r="H138" s="44">
        <v>0.05</v>
      </c>
      <c r="I138" s="44">
        <v>0.28999999999999998</v>
      </c>
      <c r="J138" s="44">
        <v>15</v>
      </c>
      <c r="K138" s="44">
        <v>0.04</v>
      </c>
      <c r="L138" s="44">
        <v>61.1</v>
      </c>
      <c r="M138" s="44">
        <v>1.31</v>
      </c>
      <c r="N138" s="44">
        <v>0.04</v>
      </c>
      <c r="O138" s="44">
        <v>1.54</v>
      </c>
    </row>
    <row r="139" spans="1:15" x14ac:dyDescent="0.2">
      <c r="A139" s="85" t="s">
        <v>517</v>
      </c>
      <c r="B139" s="14" t="s">
        <v>11</v>
      </c>
      <c r="C139" s="15" t="s">
        <v>21</v>
      </c>
      <c r="D139" s="66"/>
      <c r="E139" s="66"/>
      <c r="F139" s="15">
        <v>13</v>
      </c>
      <c r="G139" s="15">
        <v>52.02</v>
      </c>
      <c r="H139" s="66"/>
      <c r="I139" s="66"/>
      <c r="J139" s="66"/>
      <c r="K139" s="66"/>
      <c r="L139" s="15">
        <v>0.45</v>
      </c>
      <c r="M139" s="66"/>
      <c r="N139" s="66"/>
      <c r="O139" s="15">
        <v>0.04</v>
      </c>
    </row>
    <row r="140" spans="1:15" x14ac:dyDescent="0.2">
      <c r="A140" s="12"/>
      <c r="B140" s="14" t="s">
        <v>12</v>
      </c>
      <c r="C140" s="9" t="s">
        <v>22</v>
      </c>
      <c r="D140" s="45" t="s">
        <v>29</v>
      </c>
      <c r="E140" s="43" t="s">
        <v>40</v>
      </c>
      <c r="F140" s="45" t="s">
        <v>50</v>
      </c>
      <c r="G140" s="45" t="s">
        <v>60</v>
      </c>
      <c r="H140" s="43" t="s">
        <v>73</v>
      </c>
      <c r="I140" s="44"/>
      <c r="J140" s="44"/>
      <c r="K140" s="44"/>
      <c r="L140" s="45" t="s">
        <v>107</v>
      </c>
      <c r="M140" s="44"/>
      <c r="N140" s="44"/>
      <c r="O140" s="43" t="s">
        <v>133</v>
      </c>
    </row>
    <row r="141" spans="1:15" x14ac:dyDescent="0.2">
      <c r="A141" s="12"/>
      <c r="B141" s="11" t="s">
        <v>13</v>
      </c>
      <c r="C141" s="12"/>
      <c r="D141" s="43">
        <f>D142+D143+D144+D145</f>
        <v>16.440000000000001</v>
      </c>
      <c r="E141" s="43">
        <f t="shared" ref="E141:O141" si="21">E142+E143+E144+E145</f>
        <v>16.779999999999998</v>
      </c>
      <c r="F141" s="43">
        <f t="shared" si="21"/>
        <v>58.849999999999994</v>
      </c>
      <c r="G141" s="43">
        <f t="shared" si="21"/>
        <v>452.04999999999995</v>
      </c>
      <c r="H141" s="43">
        <f t="shared" si="21"/>
        <v>0.39</v>
      </c>
      <c r="I141" s="43">
        <f t="shared" si="21"/>
        <v>46.059999999999995</v>
      </c>
      <c r="J141" s="43">
        <f t="shared" si="21"/>
        <v>0</v>
      </c>
      <c r="K141" s="43">
        <f t="shared" si="21"/>
        <v>4.0599999999999996</v>
      </c>
      <c r="L141" s="43">
        <f t="shared" si="21"/>
        <v>57.889999999999993</v>
      </c>
      <c r="M141" s="43">
        <f t="shared" si="21"/>
        <v>173.20000000000002</v>
      </c>
      <c r="N141" s="43">
        <f t="shared" si="21"/>
        <v>66.8</v>
      </c>
      <c r="O141" s="43">
        <f t="shared" si="21"/>
        <v>4.3899999999999997</v>
      </c>
    </row>
    <row r="142" spans="1:15" ht="21.75" customHeight="1" x14ac:dyDescent="0.2">
      <c r="A142" s="97" t="s">
        <v>576</v>
      </c>
      <c r="B142" s="36" t="s">
        <v>669</v>
      </c>
      <c r="C142" s="9" t="s">
        <v>657</v>
      </c>
      <c r="D142" s="43">
        <v>2.48</v>
      </c>
      <c r="E142" s="43">
        <v>3.75</v>
      </c>
      <c r="F142" s="43">
        <v>17.25</v>
      </c>
      <c r="G142" s="43">
        <v>112.55</v>
      </c>
      <c r="H142" s="43">
        <v>0.13</v>
      </c>
      <c r="I142" s="43">
        <v>16.52</v>
      </c>
      <c r="J142" s="44"/>
      <c r="K142" s="43">
        <v>1.26</v>
      </c>
      <c r="L142" s="43">
        <v>19.05</v>
      </c>
      <c r="M142" s="43">
        <v>66.5</v>
      </c>
      <c r="N142" s="43">
        <v>26.6</v>
      </c>
      <c r="O142" s="43">
        <v>0.98</v>
      </c>
    </row>
    <row r="143" spans="1:15" ht="21.75" customHeight="1" x14ac:dyDescent="0.2">
      <c r="A143" s="93" t="s">
        <v>558</v>
      </c>
      <c r="B143" s="35" t="s">
        <v>582</v>
      </c>
      <c r="C143" s="15">
        <v>250</v>
      </c>
      <c r="D143" s="15">
        <v>12.63</v>
      </c>
      <c r="E143" s="15">
        <v>12.79</v>
      </c>
      <c r="F143" s="15">
        <v>22.02</v>
      </c>
      <c r="G143" s="15">
        <v>253.71</v>
      </c>
      <c r="H143" s="15">
        <v>0.22</v>
      </c>
      <c r="I143" s="15">
        <v>27.88</v>
      </c>
      <c r="J143" s="15"/>
      <c r="K143" s="15">
        <v>2.8</v>
      </c>
      <c r="L143" s="15">
        <v>29.14</v>
      </c>
      <c r="M143" s="15">
        <v>79.98</v>
      </c>
      <c r="N143" s="15">
        <v>31.56</v>
      </c>
      <c r="O143" s="15">
        <v>2.3199999999999998</v>
      </c>
    </row>
    <row r="144" spans="1:15" ht="24" x14ac:dyDescent="0.2">
      <c r="A144" s="96" t="s">
        <v>533</v>
      </c>
      <c r="B144" s="89" t="s">
        <v>583</v>
      </c>
      <c r="C144" s="9" t="s">
        <v>21</v>
      </c>
      <c r="D144" s="43" t="s">
        <v>74</v>
      </c>
      <c r="E144" s="44"/>
      <c r="F144" s="43" t="s">
        <v>168</v>
      </c>
      <c r="G144" s="45" t="s">
        <v>175</v>
      </c>
      <c r="H144" s="43" t="s">
        <v>79</v>
      </c>
      <c r="I144" s="43" t="s">
        <v>189</v>
      </c>
      <c r="J144" s="44"/>
      <c r="K144" s="44"/>
      <c r="L144" s="45" t="s">
        <v>200</v>
      </c>
      <c r="M144" s="45" t="s">
        <v>205</v>
      </c>
      <c r="N144" s="45" t="s">
        <v>180</v>
      </c>
      <c r="O144" s="45" t="s">
        <v>217</v>
      </c>
    </row>
    <row r="145" spans="1:15" x14ac:dyDescent="0.2">
      <c r="A145" s="10"/>
      <c r="B145" s="14" t="s">
        <v>573</v>
      </c>
      <c r="C145" s="9" t="s">
        <v>22</v>
      </c>
      <c r="D145" s="45">
        <v>1.22</v>
      </c>
      <c r="E145" s="43">
        <v>0.24</v>
      </c>
      <c r="F145" s="45">
        <v>7.98</v>
      </c>
      <c r="G145" s="45">
        <v>38.96</v>
      </c>
      <c r="H145" s="43">
        <v>0.03</v>
      </c>
      <c r="I145" s="44"/>
      <c r="J145" s="44"/>
      <c r="K145" s="44"/>
      <c r="L145" s="45">
        <v>5.8</v>
      </c>
      <c r="M145" s="44">
        <v>26</v>
      </c>
      <c r="N145" s="44">
        <v>8.4</v>
      </c>
      <c r="O145" s="43">
        <v>0.72</v>
      </c>
    </row>
    <row r="146" spans="1:15" ht="21" customHeight="1" x14ac:dyDescent="0.2">
      <c r="A146" s="122" t="s">
        <v>563</v>
      </c>
      <c r="B146" s="123"/>
      <c r="C146" s="124"/>
      <c r="D146" s="47" t="s">
        <v>161</v>
      </c>
      <c r="E146" s="47" t="s">
        <v>423</v>
      </c>
      <c r="F146" s="47" t="s">
        <v>373</v>
      </c>
      <c r="G146" s="47" t="s">
        <v>424</v>
      </c>
      <c r="H146" s="48"/>
      <c r="I146" s="47" t="s">
        <v>428</v>
      </c>
      <c r="J146" s="47" t="s">
        <v>429</v>
      </c>
      <c r="K146" s="47" t="s">
        <v>218</v>
      </c>
      <c r="L146" s="47" t="s">
        <v>430</v>
      </c>
      <c r="M146" s="47" t="s">
        <v>431</v>
      </c>
      <c r="N146" s="47" t="s">
        <v>432</v>
      </c>
      <c r="O146" s="47" t="s">
        <v>194</v>
      </c>
    </row>
    <row r="147" spans="1:15" x14ac:dyDescent="0.2">
      <c r="A147" s="118" t="s">
        <v>10</v>
      </c>
      <c r="B147" s="118"/>
      <c r="C147" s="12"/>
      <c r="D147" s="45">
        <f>D148+D149+D150</f>
        <v>10.459999999999999</v>
      </c>
      <c r="E147" s="45">
        <f t="shared" ref="E147:O147" si="22">E148+E149+E150</f>
        <v>10.25</v>
      </c>
      <c r="F147" s="45">
        <f t="shared" si="22"/>
        <v>59.94</v>
      </c>
      <c r="G147" s="45">
        <f t="shared" si="22"/>
        <v>373.82</v>
      </c>
      <c r="H147" s="45">
        <f t="shared" si="22"/>
        <v>0.22999999999999998</v>
      </c>
      <c r="I147" s="45">
        <f t="shared" si="22"/>
        <v>2.0299999999999998</v>
      </c>
      <c r="J147" s="45">
        <f t="shared" si="22"/>
        <v>20</v>
      </c>
      <c r="K147" s="45">
        <f t="shared" si="22"/>
        <v>0.55000000000000004</v>
      </c>
      <c r="L147" s="45">
        <f t="shared" si="22"/>
        <v>216.91</v>
      </c>
      <c r="M147" s="45">
        <f t="shared" si="22"/>
        <v>103.43</v>
      </c>
      <c r="N147" s="45">
        <f t="shared" si="22"/>
        <v>40.04</v>
      </c>
      <c r="O147" s="45">
        <f t="shared" si="22"/>
        <v>1.91</v>
      </c>
    </row>
    <row r="148" spans="1:15" ht="24" x14ac:dyDescent="0.2">
      <c r="A148" s="24" t="s">
        <v>519</v>
      </c>
      <c r="B148" s="32" t="s">
        <v>534</v>
      </c>
      <c r="C148" s="9" t="s">
        <v>148</v>
      </c>
      <c r="D148" s="43" t="s">
        <v>156</v>
      </c>
      <c r="E148" s="43" t="s">
        <v>163</v>
      </c>
      <c r="F148" s="43" t="s">
        <v>170</v>
      </c>
      <c r="G148" s="43" t="s">
        <v>176</v>
      </c>
      <c r="H148" s="43" t="s">
        <v>72</v>
      </c>
      <c r="I148" s="43" t="s">
        <v>82</v>
      </c>
      <c r="J148" s="43" t="s">
        <v>92</v>
      </c>
      <c r="K148" s="43" t="s">
        <v>96</v>
      </c>
      <c r="L148" s="43" t="s">
        <v>201</v>
      </c>
      <c r="M148" s="43" t="s">
        <v>206</v>
      </c>
      <c r="N148" s="43" t="s">
        <v>124</v>
      </c>
      <c r="O148" s="43" t="s">
        <v>132</v>
      </c>
    </row>
    <row r="149" spans="1:15" x14ac:dyDescent="0.2">
      <c r="A149" s="64" t="s">
        <v>546</v>
      </c>
      <c r="B149" s="13" t="s">
        <v>268</v>
      </c>
      <c r="C149" s="9" t="s">
        <v>21</v>
      </c>
      <c r="D149" s="9" t="s">
        <v>250</v>
      </c>
      <c r="E149" s="9" t="s">
        <v>278</v>
      </c>
      <c r="F149" s="9">
        <v>19.88</v>
      </c>
      <c r="G149" s="9">
        <v>102.78</v>
      </c>
      <c r="H149" s="9" t="s">
        <v>135</v>
      </c>
      <c r="I149" s="9" t="s">
        <v>85</v>
      </c>
      <c r="J149" s="66"/>
      <c r="K149" s="66"/>
      <c r="L149" s="9">
        <v>64.28</v>
      </c>
      <c r="M149" s="66"/>
      <c r="N149" s="66"/>
      <c r="O149" s="9">
        <v>0.39</v>
      </c>
    </row>
    <row r="150" spans="1:15" x14ac:dyDescent="0.2">
      <c r="A150" s="12"/>
      <c r="B150" s="34" t="s">
        <v>12</v>
      </c>
      <c r="C150" s="15" t="s">
        <v>22</v>
      </c>
      <c r="D150" s="45" t="s">
        <v>29</v>
      </c>
      <c r="E150" s="45" t="s">
        <v>40</v>
      </c>
      <c r="F150" s="45" t="s">
        <v>50</v>
      </c>
      <c r="G150" s="45">
        <v>46.88</v>
      </c>
      <c r="H150" s="45" t="s">
        <v>73</v>
      </c>
      <c r="I150" s="44"/>
      <c r="J150" s="44"/>
      <c r="K150" s="44"/>
      <c r="L150" s="45" t="s">
        <v>107</v>
      </c>
      <c r="M150" s="44"/>
      <c r="N150" s="44"/>
      <c r="O150" s="45">
        <v>0.22</v>
      </c>
    </row>
    <row r="151" spans="1:15" x14ac:dyDescent="0.2">
      <c r="A151" s="12"/>
      <c r="B151" s="16" t="s">
        <v>13</v>
      </c>
      <c r="C151" s="12"/>
      <c r="D151" s="45">
        <f>D152+D153+D154+D155+D156</f>
        <v>17.91</v>
      </c>
      <c r="E151" s="45">
        <f t="shared" ref="E151:O151" si="23">E152+E153+E154+E155+E156</f>
        <v>18.350000000000001</v>
      </c>
      <c r="F151" s="45">
        <f t="shared" si="23"/>
        <v>108.65</v>
      </c>
      <c r="G151" s="45">
        <f t="shared" si="23"/>
        <v>671.28</v>
      </c>
      <c r="H151" s="45">
        <f t="shared" si="23"/>
        <v>0.17</v>
      </c>
      <c r="I151" s="45">
        <f t="shared" si="23"/>
        <v>6.1899999999999995</v>
      </c>
      <c r="J151" s="45">
        <f t="shared" si="23"/>
        <v>32.4</v>
      </c>
      <c r="K151" s="45">
        <f t="shared" si="23"/>
        <v>3.75</v>
      </c>
      <c r="L151" s="45">
        <f t="shared" si="23"/>
        <v>40.269999999999996</v>
      </c>
      <c r="M151" s="45">
        <f t="shared" si="23"/>
        <v>136.84</v>
      </c>
      <c r="N151" s="45">
        <f t="shared" si="23"/>
        <v>43.16</v>
      </c>
      <c r="O151" s="45">
        <f t="shared" si="23"/>
        <v>3.52</v>
      </c>
    </row>
    <row r="152" spans="1:15" ht="24" x14ac:dyDescent="0.2">
      <c r="A152" s="19" t="s">
        <v>532</v>
      </c>
      <c r="B152" s="63" t="s">
        <v>593</v>
      </c>
      <c r="C152" s="6" t="s">
        <v>657</v>
      </c>
      <c r="D152" s="49" t="s">
        <v>653</v>
      </c>
      <c r="E152" s="49" t="s">
        <v>351</v>
      </c>
      <c r="F152" s="49" t="s">
        <v>654</v>
      </c>
      <c r="G152" s="49" t="s">
        <v>655</v>
      </c>
      <c r="H152" s="49" t="s">
        <v>76</v>
      </c>
      <c r="I152" s="49" t="s">
        <v>188</v>
      </c>
      <c r="J152" s="44"/>
      <c r="K152" s="49" t="s">
        <v>630</v>
      </c>
      <c r="L152" s="43" t="s">
        <v>656</v>
      </c>
      <c r="M152" s="49" t="s">
        <v>632</v>
      </c>
      <c r="N152" s="49" t="s">
        <v>633</v>
      </c>
      <c r="O152" s="49" t="s">
        <v>426</v>
      </c>
    </row>
    <row r="153" spans="1:15" ht="24" x14ac:dyDescent="0.2">
      <c r="A153" s="83" t="s">
        <v>581</v>
      </c>
      <c r="B153" s="35" t="s">
        <v>678</v>
      </c>
      <c r="C153" s="15">
        <v>100</v>
      </c>
      <c r="D153" s="15">
        <v>9.4</v>
      </c>
      <c r="E153" s="15">
        <v>8.1300000000000008</v>
      </c>
      <c r="F153" s="15">
        <v>8.1199999999999992</v>
      </c>
      <c r="G153" s="15">
        <v>143.16999999999999</v>
      </c>
      <c r="H153" s="15">
        <v>0.04</v>
      </c>
      <c r="I153" s="15">
        <v>0.69</v>
      </c>
      <c r="J153" s="66"/>
      <c r="K153" s="15">
        <v>1.49</v>
      </c>
      <c r="L153" s="15">
        <v>10.6</v>
      </c>
      <c r="M153" s="15">
        <v>9.3800000000000008</v>
      </c>
      <c r="N153" s="15">
        <v>2.4900000000000002</v>
      </c>
      <c r="O153" s="15">
        <v>1.3</v>
      </c>
    </row>
    <row r="154" spans="1:15" x14ac:dyDescent="0.2">
      <c r="A154" s="86" t="s">
        <v>585</v>
      </c>
      <c r="B154" s="14" t="s">
        <v>586</v>
      </c>
      <c r="C154" s="15">
        <v>180</v>
      </c>
      <c r="D154" s="15">
        <v>4.6399999999999997</v>
      </c>
      <c r="E154" s="15">
        <v>5.63</v>
      </c>
      <c r="F154" s="15">
        <v>48.1</v>
      </c>
      <c r="G154" s="15">
        <v>261.58999999999997</v>
      </c>
      <c r="H154" s="6">
        <v>0.05</v>
      </c>
      <c r="I154" s="15"/>
      <c r="J154" s="6">
        <v>32.4</v>
      </c>
      <c r="K154" s="6">
        <v>0.35</v>
      </c>
      <c r="L154" s="15">
        <v>7.54</v>
      </c>
      <c r="M154" s="6">
        <v>100</v>
      </c>
      <c r="N154" s="6">
        <v>32.479999999999997</v>
      </c>
      <c r="O154" s="15">
        <v>0.67</v>
      </c>
    </row>
    <row r="155" spans="1:15" x14ac:dyDescent="0.2">
      <c r="A155" s="85" t="s">
        <v>675</v>
      </c>
      <c r="B155" s="14" t="s">
        <v>676</v>
      </c>
      <c r="C155" s="101">
        <v>200</v>
      </c>
      <c r="D155" s="45">
        <v>0.16</v>
      </c>
      <c r="E155" s="43"/>
      <c r="F155" s="45">
        <v>27.87</v>
      </c>
      <c r="G155" s="45">
        <v>112.13</v>
      </c>
      <c r="H155" s="43">
        <v>0.01</v>
      </c>
      <c r="I155" s="44">
        <v>4</v>
      </c>
      <c r="J155" s="44"/>
      <c r="K155" s="44"/>
      <c r="L155" s="45">
        <v>7.12</v>
      </c>
      <c r="M155" s="44"/>
      <c r="N155" s="44"/>
      <c r="O155" s="43">
        <v>0.95</v>
      </c>
    </row>
    <row r="156" spans="1:15" x14ac:dyDescent="0.2">
      <c r="A156" s="12"/>
      <c r="B156" s="14" t="s">
        <v>12</v>
      </c>
      <c r="C156" s="9" t="s">
        <v>22</v>
      </c>
      <c r="D156" s="45" t="s">
        <v>29</v>
      </c>
      <c r="E156" s="43" t="s">
        <v>40</v>
      </c>
      <c r="F156" s="45" t="s">
        <v>50</v>
      </c>
      <c r="G156" s="45" t="s">
        <v>60</v>
      </c>
      <c r="H156" s="43" t="s">
        <v>73</v>
      </c>
      <c r="I156" s="44"/>
      <c r="J156" s="44"/>
      <c r="K156" s="44"/>
      <c r="L156" s="45" t="s">
        <v>107</v>
      </c>
      <c r="M156" s="44"/>
      <c r="N156" s="44"/>
      <c r="O156" s="43" t="s">
        <v>133</v>
      </c>
    </row>
    <row r="157" spans="1:15" ht="24.75" customHeight="1" x14ac:dyDescent="0.2">
      <c r="A157" s="125" t="s">
        <v>433</v>
      </c>
      <c r="B157" s="126"/>
      <c r="C157" s="127"/>
      <c r="D157" s="47" t="s">
        <v>304</v>
      </c>
      <c r="E157" s="47" t="s">
        <v>361</v>
      </c>
      <c r="F157" s="47" t="s">
        <v>169</v>
      </c>
      <c r="G157" s="47" t="s">
        <v>440</v>
      </c>
      <c r="H157" s="47" t="s">
        <v>181</v>
      </c>
      <c r="I157" s="47" t="s">
        <v>270</v>
      </c>
      <c r="J157" s="47" t="s">
        <v>231</v>
      </c>
      <c r="K157" s="47" t="s">
        <v>107</v>
      </c>
      <c r="L157" s="47" t="s">
        <v>446</v>
      </c>
      <c r="M157" s="47" t="s">
        <v>450</v>
      </c>
      <c r="N157" s="47" t="s">
        <v>210</v>
      </c>
      <c r="O157" s="47" t="s">
        <v>107</v>
      </c>
    </row>
    <row r="158" spans="1:15" x14ac:dyDescent="0.2">
      <c r="A158" s="12"/>
      <c r="B158" s="21" t="s">
        <v>10</v>
      </c>
      <c r="C158" s="12"/>
      <c r="D158" s="45">
        <f>D159+D160+D161+D162</f>
        <v>9.129999999999999</v>
      </c>
      <c r="E158" s="45">
        <f t="shared" ref="E158:O158" si="24">E159+E160+E161+E162</f>
        <v>11.8</v>
      </c>
      <c r="F158" s="45">
        <f t="shared" si="24"/>
        <v>64.260000000000005</v>
      </c>
      <c r="G158" s="45">
        <f t="shared" si="24"/>
        <v>399.73</v>
      </c>
      <c r="H158" s="45">
        <f t="shared" si="24"/>
        <v>0.1</v>
      </c>
      <c r="I158" s="45">
        <f t="shared" si="24"/>
        <v>4.0999999999999996</v>
      </c>
      <c r="J158" s="45">
        <f t="shared" si="24"/>
        <v>51.08</v>
      </c>
      <c r="K158" s="45">
        <f t="shared" si="24"/>
        <v>0.80999999999999994</v>
      </c>
      <c r="L158" s="45">
        <f t="shared" si="24"/>
        <v>167</v>
      </c>
      <c r="M158" s="45">
        <f t="shared" si="24"/>
        <v>159.67999999999998</v>
      </c>
      <c r="N158" s="45">
        <f t="shared" si="24"/>
        <v>23.369999999999997</v>
      </c>
      <c r="O158" s="45">
        <f t="shared" si="24"/>
        <v>1.28</v>
      </c>
    </row>
    <row r="159" spans="1:15" x14ac:dyDescent="0.2">
      <c r="A159" s="64" t="s">
        <v>570</v>
      </c>
      <c r="B159" s="14" t="s">
        <v>571</v>
      </c>
      <c r="C159" s="15">
        <v>7</v>
      </c>
      <c r="D159" s="15">
        <v>0.1</v>
      </c>
      <c r="E159" s="15">
        <v>4.78</v>
      </c>
      <c r="F159" s="65">
        <v>0.13</v>
      </c>
      <c r="G159" s="15">
        <v>43.96</v>
      </c>
      <c r="H159" s="66"/>
      <c r="I159" s="66"/>
      <c r="J159" s="67">
        <v>31.08</v>
      </c>
      <c r="K159" s="15">
        <v>0.08</v>
      </c>
      <c r="L159" s="15">
        <v>2.25</v>
      </c>
      <c r="M159" s="15">
        <v>2.73</v>
      </c>
      <c r="N159" s="15">
        <v>0.08</v>
      </c>
      <c r="O159" s="68">
        <v>0.02</v>
      </c>
    </row>
    <row r="160" spans="1:15" ht="15.75" customHeight="1" x14ac:dyDescent="0.2">
      <c r="A160" s="64" t="s">
        <v>542</v>
      </c>
      <c r="B160" s="36" t="s">
        <v>674</v>
      </c>
      <c r="C160" s="9">
        <v>200</v>
      </c>
      <c r="D160" s="43" t="s">
        <v>228</v>
      </c>
      <c r="E160" s="43" t="s">
        <v>232</v>
      </c>
      <c r="F160" s="43" t="s">
        <v>236</v>
      </c>
      <c r="G160" s="43" t="s">
        <v>241</v>
      </c>
      <c r="H160" s="43" t="s">
        <v>177</v>
      </c>
      <c r="I160" s="43" t="s">
        <v>132</v>
      </c>
      <c r="J160" s="43" t="s">
        <v>92</v>
      </c>
      <c r="K160" s="43" t="s">
        <v>205</v>
      </c>
      <c r="L160" s="43" t="s">
        <v>254</v>
      </c>
      <c r="M160" s="43" t="s">
        <v>258</v>
      </c>
      <c r="N160" s="43" t="s">
        <v>261</v>
      </c>
      <c r="O160" s="43" t="s">
        <v>265</v>
      </c>
    </row>
    <row r="161" spans="1:15" x14ac:dyDescent="0.2">
      <c r="A161" s="25" t="s">
        <v>526</v>
      </c>
      <c r="B161" s="14" t="s">
        <v>143</v>
      </c>
      <c r="C161" s="15" t="s">
        <v>146</v>
      </c>
      <c r="D161" s="45" t="s">
        <v>150</v>
      </c>
      <c r="E161" s="44"/>
      <c r="F161" s="45" t="s">
        <v>164</v>
      </c>
      <c r="G161" s="45" t="s">
        <v>171</v>
      </c>
      <c r="H161" s="44"/>
      <c r="I161" s="45" t="s">
        <v>182</v>
      </c>
      <c r="J161" s="44"/>
      <c r="K161" s="45" t="s">
        <v>79</v>
      </c>
      <c r="L161" s="45" t="s">
        <v>195</v>
      </c>
      <c r="M161" s="45" t="s">
        <v>186</v>
      </c>
      <c r="N161" s="45" t="s">
        <v>207</v>
      </c>
      <c r="O161" s="45" t="s">
        <v>75</v>
      </c>
    </row>
    <row r="162" spans="1:15" x14ac:dyDescent="0.2">
      <c r="A162" s="12"/>
      <c r="B162" s="14" t="s">
        <v>12</v>
      </c>
      <c r="C162" s="9" t="s">
        <v>22</v>
      </c>
      <c r="D162" s="45" t="s">
        <v>29</v>
      </c>
      <c r="E162" s="43" t="s">
        <v>40</v>
      </c>
      <c r="F162" s="45" t="s">
        <v>50</v>
      </c>
      <c r="G162" s="45" t="s">
        <v>60</v>
      </c>
      <c r="H162" s="43" t="s">
        <v>73</v>
      </c>
      <c r="I162" s="44"/>
      <c r="J162" s="44"/>
      <c r="K162" s="44"/>
      <c r="L162" s="45" t="s">
        <v>107</v>
      </c>
      <c r="M162" s="44"/>
      <c r="N162" s="44"/>
      <c r="O162" s="43" t="s">
        <v>133</v>
      </c>
    </row>
    <row r="163" spans="1:15" x14ac:dyDescent="0.2">
      <c r="A163" s="12"/>
      <c r="B163" s="11" t="s">
        <v>13</v>
      </c>
      <c r="C163" s="12"/>
      <c r="D163" s="43">
        <f>D164+D165+D166+D167+D168</f>
        <v>13.77</v>
      </c>
      <c r="E163" s="43">
        <f t="shared" ref="E163:O163" si="25">E164+E165+E166+E167+E168</f>
        <v>20.95</v>
      </c>
      <c r="F163" s="43">
        <f t="shared" si="25"/>
        <v>82.26</v>
      </c>
      <c r="G163" s="43">
        <f t="shared" si="25"/>
        <v>572.33000000000004</v>
      </c>
      <c r="H163" s="43">
        <f t="shared" si="25"/>
        <v>0.4</v>
      </c>
      <c r="I163" s="43">
        <f t="shared" si="25"/>
        <v>28.49</v>
      </c>
      <c r="J163" s="43">
        <f t="shared" si="25"/>
        <v>20</v>
      </c>
      <c r="K163" s="43">
        <f t="shared" si="25"/>
        <v>3.26</v>
      </c>
      <c r="L163" s="43">
        <f t="shared" si="25"/>
        <v>101.42</v>
      </c>
      <c r="M163" s="43">
        <f t="shared" si="25"/>
        <v>109.39</v>
      </c>
      <c r="N163" s="43">
        <f t="shared" si="25"/>
        <v>34.46</v>
      </c>
      <c r="O163" s="43" t="e">
        <f t="shared" si="25"/>
        <v>#VALUE!</v>
      </c>
    </row>
    <row r="164" spans="1:15" x14ac:dyDescent="0.2">
      <c r="A164" s="105" t="s">
        <v>556</v>
      </c>
      <c r="B164" s="35" t="s">
        <v>671</v>
      </c>
      <c r="C164" s="15">
        <v>250</v>
      </c>
      <c r="D164" s="45" t="s">
        <v>435</v>
      </c>
      <c r="E164" s="45" t="s">
        <v>437</v>
      </c>
      <c r="F164" s="45" t="s">
        <v>438</v>
      </c>
      <c r="G164" s="45" t="s">
        <v>441</v>
      </c>
      <c r="H164" s="45" t="s">
        <v>139</v>
      </c>
      <c r="I164" s="45" t="s">
        <v>443</v>
      </c>
      <c r="J164" s="44"/>
      <c r="K164" s="45" t="s">
        <v>444</v>
      </c>
      <c r="L164" s="45" t="s">
        <v>447</v>
      </c>
      <c r="M164" s="45" t="s">
        <v>451</v>
      </c>
      <c r="N164" s="45" t="s">
        <v>453</v>
      </c>
      <c r="O164" s="45" t="s">
        <v>216</v>
      </c>
    </row>
    <row r="165" spans="1:15" x14ac:dyDescent="0.2">
      <c r="A165" s="94" t="s">
        <v>557</v>
      </c>
      <c r="B165" s="13" t="s">
        <v>565</v>
      </c>
      <c r="C165" s="9" t="s">
        <v>222</v>
      </c>
      <c r="D165" s="43">
        <v>2.91</v>
      </c>
      <c r="E165" s="43">
        <v>11</v>
      </c>
      <c r="F165" s="43">
        <v>1.06</v>
      </c>
      <c r="G165" s="43">
        <v>114.73</v>
      </c>
      <c r="H165" s="43">
        <v>0.14000000000000001</v>
      </c>
      <c r="I165" s="43">
        <v>0.56999999999999995</v>
      </c>
      <c r="J165" s="44"/>
      <c r="K165" s="43">
        <v>0.43</v>
      </c>
      <c r="L165" s="43">
        <v>3.28</v>
      </c>
      <c r="M165" s="43">
        <v>2.7</v>
      </c>
      <c r="N165" s="43">
        <v>0.6</v>
      </c>
      <c r="O165" s="43">
        <v>0.36</v>
      </c>
    </row>
    <row r="166" spans="1:15" x14ac:dyDescent="0.2">
      <c r="A166" s="106" t="s">
        <v>552</v>
      </c>
      <c r="B166" s="13" t="s">
        <v>14</v>
      </c>
      <c r="C166" s="9">
        <v>180</v>
      </c>
      <c r="D166" s="43" t="s">
        <v>28</v>
      </c>
      <c r="E166" s="43" t="s">
        <v>42</v>
      </c>
      <c r="F166" s="43" t="s">
        <v>598</v>
      </c>
      <c r="G166" s="43" t="s">
        <v>599</v>
      </c>
      <c r="H166" s="43" t="s">
        <v>75</v>
      </c>
      <c r="I166" s="44"/>
      <c r="J166" s="43" t="s">
        <v>92</v>
      </c>
      <c r="K166" s="43" t="s">
        <v>600</v>
      </c>
      <c r="L166" s="43" t="s">
        <v>658</v>
      </c>
      <c r="M166" s="43" t="s">
        <v>601</v>
      </c>
      <c r="N166" s="43" t="s">
        <v>602</v>
      </c>
      <c r="O166" s="43" t="s">
        <v>135</v>
      </c>
    </row>
    <row r="167" spans="1:15" ht="24" x14ac:dyDescent="0.2">
      <c r="A167" s="25" t="s">
        <v>530</v>
      </c>
      <c r="B167" s="35" t="s">
        <v>679</v>
      </c>
      <c r="C167" s="15" t="s">
        <v>21</v>
      </c>
      <c r="D167" s="45" t="s">
        <v>153</v>
      </c>
      <c r="E167" s="44"/>
      <c r="F167" s="45" t="s">
        <v>167</v>
      </c>
      <c r="G167" s="45" t="s">
        <v>174</v>
      </c>
      <c r="H167" s="45" t="s">
        <v>135</v>
      </c>
      <c r="I167" s="45" t="s">
        <v>185</v>
      </c>
      <c r="J167" s="44"/>
      <c r="K167" s="44"/>
      <c r="L167" s="45" t="s">
        <v>198</v>
      </c>
      <c r="M167" s="44"/>
      <c r="N167" s="44"/>
      <c r="O167" s="45" t="s">
        <v>215</v>
      </c>
    </row>
    <row r="168" spans="1:15" x14ac:dyDescent="0.2">
      <c r="A168" s="10"/>
      <c r="B168" s="14" t="s">
        <v>573</v>
      </c>
      <c r="C168" s="15" t="s">
        <v>22</v>
      </c>
      <c r="D168" s="45" t="s">
        <v>29</v>
      </c>
      <c r="E168" s="45" t="s">
        <v>40</v>
      </c>
      <c r="F168" s="45" t="s">
        <v>50</v>
      </c>
      <c r="G168" s="45">
        <v>46.88</v>
      </c>
      <c r="H168" s="45" t="s">
        <v>73</v>
      </c>
      <c r="I168" s="44"/>
      <c r="J168" s="44"/>
      <c r="K168" s="44"/>
      <c r="L168" s="45" t="s">
        <v>107</v>
      </c>
      <c r="M168" s="44"/>
      <c r="N168" s="44"/>
      <c r="O168" s="45" t="s">
        <v>415</v>
      </c>
    </row>
    <row r="169" spans="1:15" ht="22.5" customHeight="1" x14ac:dyDescent="0.2">
      <c r="A169" s="111" t="s">
        <v>434</v>
      </c>
      <c r="B169" s="112"/>
      <c r="C169" s="113"/>
      <c r="D169" s="42">
        <f t="shared" ref="D169:O169" si="26">D170+D175</f>
        <v>24.78</v>
      </c>
      <c r="E169" s="42">
        <f t="shared" si="26"/>
        <v>43.319999999999993</v>
      </c>
      <c r="F169" s="42">
        <f t="shared" si="26"/>
        <v>159.18</v>
      </c>
      <c r="G169" s="42">
        <f t="shared" si="26"/>
        <v>1125.4499999999998</v>
      </c>
      <c r="H169" s="42">
        <f t="shared" si="26"/>
        <v>0.5</v>
      </c>
      <c r="I169" s="42">
        <f t="shared" si="26"/>
        <v>51.14</v>
      </c>
      <c r="J169" s="42">
        <f t="shared" si="26"/>
        <v>86.6</v>
      </c>
      <c r="K169" s="42">
        <f t="shared" si="26"/>
        <v>7.6199999999999992</v>
      </c>
      <c r="L169" s="42">
        <f t="shared" si="26"/>
        <v>309.21000000000004</v>
      </c>
      <c r="M169" s="42">
        <f t="shared" si="26"/>
        <v>146.25</v>
      </c>
      <c r="N169" s="42">
        <f t="shared" si="26"/>
        <v>105.75</v>
      </c>
      <c r="O169" s="42">
        <f t="shared" si="26"/>
        <v>5.99</v>
      </c>
    </row>
    <row r="170" spans="1:15" x14ac:dyDescent="0.2">
      <c r="A170" s="12"/>
      <c r="B170" s="8" t="s">
        <v>10</v>
      </c>
      <c r="C170" s="12"/>
      <c r="D170" s="43">
        <f>D171+D172+D173+D174</f>
        <v>8.7799999999999994</v>
      </c>
      <c r="E170" s="43">
        <f t="shared" ref="E170:O170" si="27">E171+E172+E173+E174</f>
        <v>18.57</v>
      </c>
      <c r="F170" s="43">
        <f t="shared" si="27"/>
        <v>61.47</v>
      </c>
      <c r="G170" s="43">
        <f t="shared" si="27"/>
        <v>448.06</v>
      </c>
      <c r="H170" s="43">
        <f t="shared" si="27"/>
        <v>0.24</v>
      </c>
      <c r="I170" s="43">
        <f t="shared" si="27"/>
        <v>1.72</v>
      </c>
      <c r="J170" s="43">
        <f t="shared" si="27"/>
        <v>86.6</v>
      </c>
      <c r="K170" s="43">
        <f t="shared" si="27"/>
        <v>0.84000000000000008</v>
      </c>
      <c r="L170" s="43">
        <f t="shared" si="27"/>
        <v>194.9</v>
      </c>
      <c r="M170" s="43">
        <f t="shared" si="27"/>
        <v>8.99</v>
      </c>
      <c r="N170" s="43">
        <f t="shared" si="27"/>
        <v>49.89</v>
      </c>
      <c r="O170" s="43">
        <f t="shared" si="27"/>
        <v>1.9100000000000001</v>
      </c>
    </row>
    <row r="171" spans="1:15" x14ac:dyDescent="0.2">
      <c r="A171" s="64" t="s">
        <v>570</v>
      </c>
      <c r="B171" s="14" t="s">
        <v>571</v>
      </c>
      <c r="C171" s="15">
        <v>15</v>
      </c>
      <c r="D171" s="15">
        <v>0.21</v>
      </c>
      <c r="E171" s="15">
        <v>10.25</v>
      </c>
      <c r="F171" s="65">
        <v>0.28999999999999998</v>
      </c>
      <c r="G171" s="15">
        <v>94.2</v>
      </c>
      <c r="H171" s="66"/>
      <c r="I171" s="66"/>
      <c r="J171" s="67">
        <v>66.599999999999994</v>
      </c>
      <c r="K171" s="15">
        <v>0.17</v>
      </c>
      <c r="L171" s="15">
        <v>4.83</v>
      </c>
      <c r="M171" s="15">
        <v>5.85</v>
      </c>
      <c r="N171" s="15">
        <v>0.17</v>
      </c>
      <c r="O171" s="68">
        <v>0.05</v>
      </c>
    </row>
    <row r="172" spans="1:15" ht="24" x14ac:dyDescent="0.2">
      <c r="A172" s="70" t="s">
        <v>516</v>
      </c>
      <c r="B172" s="31" t="s">
        <v>515</v>
      </c>
      <c r="C172" s="30" t="s">
        <v>148</v>
      </c>
      <c r="D172" s="45" t="s">
        <v>436</v>
      </c>
      <c r="E172" s="45">
        <v>8.16</v>
      </c>
      <c r="F172" s="45" t="s">
        <v>439</v>
      </c>
      <c r="G172" s="45" t="s">
        <v>442</v>
      </c>
      <c r="H172" s="45" t="s">
        <v>133</v>
      </c>
      <c r="I172" s="45" t="s">
        <v>427</v>
      </c>
      <c r="J172" s="55" t="s">
        <v>92</v>
      </c>
      <c r="K172" s="45" t="s">
        <v>445</v>
      </c>
      <c r="L172" s="45" t="s">
        <v>449</v>
      </c>
      <c r="M172" s="45" t="s">
        <v>452</v>
      </c>
      <c r="N172" s="45" t="s">
        <v>454</v>
      </c>
      <c r="O172" s="55" t="s">
        <v>43</v>
      </c>
    </row>
    <row r="173" spans="1:15" x14ac:dyDescent="0.2">
      <c r="A173" s="85" t="s">
        <v>517</v>
      </c>
      <c r="B173" s="14" t="s">
        <v>11</v>
      </c>
      <c r="C173" s="15" t="s">
        <v>21</v>
      </c>
      <c r="D173" s="66"/>
      <c r="E173" s="66"/>
      <c r="F173" s="15">
        <v>13</v>
      </c>
      <c r="G173" s="15">
        <v>52.02</v>
      </c>
      <c r="H173" s="66"/>
      <c r="I173" s="66"/>
      <c r="J173" s="66"/>
      <c r="K173" s="66"/>
      <c r="L173" s="15">
        <v>0.45</v>
      </c>
      <c r="M173" s="66"/>
      <c r="N173" s="66"/>
      <c r="O173" s="15">
        <v>0.04</v>
      </c>
    </row>
    <row r="174" spans="1:15" x14ac:dyDescent="0.2">
      <c r="A174" s="12"/>
      <c r="B174" s="14" t="s">
        <v>12</v>
      </c>
      <c r="C174" s="9" t="s">
        <v>22</v>
      </c>
      <c r="D174" s="45" t="s">
        <v>29</v>
      </c>
      <c r="E174" s="54" t="s">
        <v>40</v>
      </c>
      <c r="F174" s="61" t="s">
        <v>50</v>
      </c>
      <c r="G174" s="45" t="s">
        <v>60</v>
      </c>
      <c r="H174" s="43" t="s">
        <v>73</v>
      </c>
      <c r="I174" s="44"/>
      <c r="J174" s="62"/>
      <c r="K174" s="44"/>
      <c r="L174" s="45" t="s">
        <v>107</v>
      </c>
      <c r="M174" s="44"/>
      <c r="N174" s="44"/>
      <c r="O174" s="43" t="s">
        <v>133</v>
      </c>
    </row>
    <row r="175" spans="1:15" x14ac:dyDescent="0.2">
      <c r="A175" s="12"/>
      <c r="B175" s="11" t="s">
        <v>13</v>
      </c>
      <c r="C175" s="12"/>
      <c r="D175" s="43">
        <f>D176+D177+D178+D179+D180</f>
        <v>16</v>
      </c>
      <c r="E175" s="43">
        <f t="shared" ref="E175:O175" si="28">E176+E177+E178+E179+E180</f>
        <v>24.749999999999996</v>
      </c>
      <c r="F175" s="43">
        <f t="shared" si="28"/>
        <v>97.710000000000008</v>
      </c>
      <c r="G175" s="43">
        <f t="shared" si="28"/>
        <v>677.38999999999987</v>
      </c>
      <c r="H175" s="43">
        <f t="shared" si="28"/>
        <v>0.26</v>
      </c>
      <c r="I175" s="43">
        <f t="shared" si="28"/>
        <v>49.42</v>
      </c>
      <c r="J175" s="43">
        <f t="shared" si="28"/>
        <v>0</v>
      </c>
      <c r="K175" s="43">
        <f t="shared" si="28"/>
        <v>6.7799999999999994</v>
      </c>
      <c r="L175" s="43">
        <f t="shared" si="28"/>
        <v>114.31000000000002</v>
      </c>
      <c r="M175" s="43">
        <f t="shared" si="28"/>
        <v>137.26</v>
      </c>
      <c r="N175" s="43">
        <f t="shared" si="28"/>
        <v>55.86</v>
      </c>
      <c r="O175" s="43">
        <f t="shared" si="28"/>
        <v>4.08</v>
      </c>
    </row>
    <row r="176" spans="1:15" x14ac:dyDescent="0.2">
      <c r="A176" s="97" t="s">
        <v>550</v>
      </c>
      <c r="B176" s="13" t="s">
        <v>587</v>
      </c>
      <c r="C176" s="9">
        <v>250</v>
      </c>
      <c r="D176" s="43" t="s">
        <v>275</v>
      </c>
      <c r="E176" s="43" t="s">
        <v>281</v>
      </c>
      <c r="F176" s="43" t="s">
        <v>291</v>
      </c>
      <c r="G176" s="43" t="s">
        <v>302</v>
      </c>
      <c r="H176" s="43" t="s">
        <v>177</v>
      </c>
      <c r="I176" s="43" t="s">
        <v>310</v>
      </c>
      <c r="J176" s="44"/>
      <c r="K176" s="43" t="s">
        <v>319</v>
      </c>
      <c r="L176" s="43" t="s">
        <v>330</v>
      </c>
      <c r="M176" s="43" t="s">
        <v>339</v>
      </c>
      <c r="N176" s="43" t="s">
        <v>348</v>
      </c>
      <c r="O176" s="43" t="s">
        <v>188</v>
      </c>
    </row>
    <row r="177" spans="1:15" x14ac:dyDescent="0.2">
      <c r="A177" s="85" t="s">
        <v>543</v>
      </c>
      <c r="B177" s="14" t="s">
        <v>584</v>
      </c>
      <c r="C177" s="15">
        <v>100</v>
      </c>
      <c r="D177" s="45">
        <v>8.1300000000000008</v>
      </c>
      <c r="E177" s="45">
        <v>11.37</v>
      </c>
      <c r="F177" s="45">
        <v>11.2</v>
      </c>
      <c r="G177" s="45">
        <v>179.5</v>
      </c>
      <c r="H177" s="45" t="s">
        <v>73</v>
      </c>
      <c r="I177" s="44"/>
      <c r="J177" s="44"/>
      <c r="K177" s="45" t="s">
        <v>186</v>
      </c>
      <c r="L177" s="45" t="s">
        <v>42</v>
      </c>
      <c r="M177" s="45" t="s">
        <v>179</v>
      </c>
      <c r="N177" s="44"/>
      <c r="O177" s="45" t="s">
        <v>77</v>
      </c>
    </row>
    <row r="178" spans="1:15" x14ac:dyDescent="0.2">
      <c r="A178" s="83" t="s">
        <v>549</v>
      </c>
      <c r="B178" s="13" t="s">
        <v>548</v>
      </c>
      <c r="C178" s="9">
        <v>180</v>
      </c>
      <c r="D178" s="9">
        <v>2.44</v>
      </c>
      <c r="E178" s="9">
        <v>6.22</v>
      </c>
      <c r="F178" s="9">
        <v>14.39</v>
      </c>
      <c r="G178" s="9" t="s">
        <v>299</v>
      </c>
      <c r="H178" s="9" t="s">
        <v>177</v>
      </c>
      <c r="I178" s="9" t="s">
        <v>307</v>
      </c>
      <c r="J178" s="66"/>
      <c r="K178" s="9" t="s">
        <v>317</v>
      </c>
      <c r="L178" s="9" t="s">
        <v>327</v>
      </c>
      <c r="M178" s="9" t="s">
        <v>336</v>
      </c>
      <c r="N178" s="9" t="s">
        <v>345</v>
      </c>
      <c r="O178" s="9" t="s">
        <v>353</v>
      </c>
    </row>
    <row r="179" spans="1:15" ht="24" x14ac:dyDescent="0.2">
      <c r="A179" s="84" t="s">
        <v>537</v>
      </c>
      <c r="B179" s="35" t="s">
        <v>682</v>
      </c>
      <c r="C179" s="15" t="s">
        <v>21</v>
      </c>
      <c r="D179" s="45" t="s">
        <v>31</v>
      </c>
      <c r="E179" s="45" t="s">
        <v>40</v>
      </c>
      <c r="F179" s="45" t="s">
        <v>52</v>
      </c>
      <c r="G179" s="45" t="s">
        <v>62</v>
      </c>
      <c r="H179" s="45" t="s">
        <v>76</v>
      </c>
      <c r="I179" s="44"/>
      <c r="J179" s="44"/>
      <c r="K179" s="45" t="s">
        <v>40</v>
      </c>
      <c r="L179" s="45" t="s">
        <v>109</v>
      </c>
      <c r="M179" s="45" t="s">
        <v>118</v>
      </c>
      <c r="N179" s="45" t="s">
        <v>126</v>
      </c>
      <c r="O179" s="45" t="s">
        <v>136</v>
      </c>
    </row>
    <row r="180" spans="1:15" x14ac:dyDescent="0.2">
      <c r="A180" s="12"/>
      <c r="B180" s="14" t="s">
        <v>12</v>
      </c>
      <c r="C180" s="9">
        <v>30</v>
      </c>
      <c r="D180" s="45">
        <v>2.2799999999999998</v>
      </c>
      <c r="E180" s="43">
        <v>0.24</v>
      </c>
      <c r="F180" s="45">
        <v>14.76</v>
      </c>
      <c r="G180" s="45">
        <v>70.319999999999993</v>
      </c>
      <c r="H180" s="43">
        <v>0.03</v>
      </c>
      <c r="I180" s="44"/>
      <c r="J180" s="44"/>
      <c r="K180" s="44"/>
      <c r="L180" s="45">
        <v>6</v>
      </c>
      <c r="M180" s="44"/>
      <c r="N180" s="44"/>
      <c r="O180" s="43">
        <v>0.33</v>
      </c>
    </row>
    <row r="181" spans="1:15" ht="22.5" customHeight="1" x14ac:dyDescent="0.2">
      <c r="A181" s="111" t="s">
        <v>456</v>
      </c>
      <c r="B181" s="112"/>
      <c r="C181" s="113"/>
      <c r="D181" s="42" t="s">
        <v>458</v>
      </c>
      <c r="E181" s="42" t="s">
        <v>461</v>
      </c>
      <c r="F181" s="42" t="s">
        <v>463</v>
      </c>
      <c r="G181" s="42" t="s">
        <v>466</v>
      </c>
      <c r="H181" s="42" t="s">
        <v>70</v>
      </c>
      <c r="I181" s="42" t="s">
        <v>469</v>
      </c>
      <c r="J181" s="42" t="s">
        <v>472</v>
      </c>
      <c r="K181" s="42" t="s">
        <v>101</v>
      </c>
      <c r="L181" s="42" t="s">
        <v>476</v>
      </c>
      <c r="M181" s="42" t="s">
        <v>448</v>
      </c>
      <c r="N181" s="42" t="s">
        <v>482</v>
      </c>
      <c r="O181" s="42" t="s">
        <v>485</v>
      </c>
    </row>
    <row r="182" spans="1:15" x14ac:dyDescent="0.2">
      <c r="A182" s="12"/>
      <c r="B182" s="18" t="s">
        <v>10</v>
      </c>
      <c r="C182" s="12"/>
      <c r="D182" s="49">
        <f>D183+D184+D185+D186</f>
        <v>13.45</v>
      </c>
      <c r="E182" s="49">
        <f t="shared" ref="E182:O182" si="29">E183+E184+E185+E186</f>
        <v>13.19</v>
      </c>
      <c r="F182" s="49">
        <f t="shared" si="29"/>
        <v>70.38</v>
      </c>
      <c r="G182" s="49">
        <f t="shared" si="29"/>
        <v>454.05999999999995</v>
      </c>
      <c r="H182" s="49">
        <f t="shared" si="29"/>
        <v>0.14000000000000001</v>
      </c>
      <c r="I182" s="49">
        <f t="shared" si="29"/>
        <v>2.31</v>
      </c>
      <c r="J182" s="49">
        <f t="shared" si="29"/>
        <v>32</v>
      </c>
      <c r="K182" s="49">
        <f t="shared" si="29"/>
        <v>0.55000000000000004</v>
      </c>
      <c r="L182" s="49">
        <f t="shared" si="29"/>
        <v>307.85000000000002</v>
      </c>
      <c r="M182" s="49">
        <f t="shared" si="29"/>
        <v>29.15</v>
      </c>
      <c r="N182" s="49">
        <f t="shared" si="29"/>
        <v>5.66</v>
      </c>
      <c r="O182" s="49">
        <f t="shared" si="29"/>
        <v>1.1099999999999999</v>
      </c>
    </row>
    <row r="183" spans="1:15" x14ac:dyDescent="0.2">
      <c r="A183" s="64" t="s">
        <v>574</v>
      </c>
      <c r="B183" s="14" t="s">
        <v>575</v>
      </c>
      <c r="C183" s="15">
        <v>10</v>
      </c>
      <c r="D183" s="15">
        <v>2.6</v>
      </c>
      <c r="E183" s="15">
        <v>2.65</v>
      </c>
      <c r="F183" s="15">
        <v>0.35</v>
      </c>
      <c r="G183" s="15">
        <v>35.65</v>
      </c>
      <c r="H183" s="66"/>
      <c r="I183" s="15">
        <v>0.28000000000000003</v>
      </c>
      <c r="J183" s="66"/>
      <c r="K183" s="66"/>
      <c r="L183" s="15">
        <v>100.5</v>
      </c>
      <c r="M183" s="66"/>
      <c r="N183" s="66"/>
      <c r="O183" s="15">
        <v>0.09</v>
      </c>
    </row>
    <row r="184" spans="1:15" ht="24" x14ac:dyDescent="0.2">
      <c r="A184" s="25" t="s">
        <v>525</v>
      </c>
      <c r="B184" s="31" t="s">
        <v>524</v>
      </c>
      <c r="C184" s="15" t="s">
        <v>148</v>
      </c>
      <c r="D184" s="45" t="s">
        <v>459</v>
      </c>
      <c r="E184" s="45" t="s">
        <v>462</v>
      </c>
      <c r="F184" s="45" t="s">
        <v>464</v>
      </c>
      <c r="G184" s="45" t="s">
        <v>467</v>
      </c>
      <c r="H184" s="45" t="s">
        <v>177</v>
      </c>
      <c r="I184" s="45" t="s">
        <v>82</v>
      </c>
      <c r="J184" s="45" t="s">
        <v>473</v>
      </c>
      <c r="K184" s="45" t="s">
        <v>96</v>
      </c>
      <c r="L184" s="45">
        <v>138.84</v>
      </c>
      <c r="M184" s="45" t="s">
        <v>479</v>
      </c>
      <c r="N184" s="45" t="s">
        <v>262</v>
      </c>
      <c r="O184" s="45" t="s">
        <v>212</v>
      </c>
    </row>
    <row r="185" spans="1:15" x14ac:dyDescent="0.2">
      <c r="A185" s="25" t="s">
        <v>520</v>
      </c>
      <c r="B185" s="14" t="s">
        <v>16</v>
      </c>
      <c r="C185" s="15" t="s">
        <v>21</v>
      </c>
      <c r="D185" s="45" t="s">
        <v>32</v>
      </c>
      <c r="E185" s="45" t="s">
        <v>43</v>
      </c>
      <c r="F185" s="45" t="s">
        <v>53</v>
      </c>
      <c r="G185" s="45" t="s">
        <v>63</v>
      </c>
      <c r="H185" s="45" t="s">
        <v>73</v>
      </c>
      <c r="I185" s="45">
        <v>0.65</v>
      </c>
      <c r="J185" s="44"/>
      <c r="K185" s="44"/>
      <c r="L185" s="45" t="s">
        <v>110</v>
      </c>
      <c r="M185" s="44"/>
      <c r="N185" s="44"/>
      <c r="O185" s="45" t="s">
        <v>78</v>
      </c>
    </row>
    <row r="186" spans="1:15" x14ac:dyDescent="0.2">
      <c r="A186" s="12"/>
      <c r="B186" s="14" t="s">
        <v>12</v>
      </c>
      <c r="C186" s="9">
        <v>40</v>
      </c>
      <c r="D186" s="45">
        <v>3.04</v>
      </c>
      <c r="E186" s="43">
        <v>0.32</v>
      </c>
      <c r="F186" s="45">
        <v>19.68</v>
      </c>
      <c r="G186" s="45">
        <v>93.76</v>
      </c>
      <c r="H186" s="43">
        <v>0.04</v>
      </c>
      <c r="I186" s="44"/>
      <c r="J186" s="44"/>
      <c r="K186" s="44"/>
      <c r="L186" s="45">
        <v>8</v>
      </c>
      <c r="M186" s="44"/>
      <c r="N186" s="44"/>
      <c r="O186" s="43">
        <v>0.44</v>
      </c>
    </row>
    <row r="187" spans="1:15" x14ac:dyDescent="0.2">
      <c r="A187" s="12"/>
      <c r="B187" s="16" t="s">
        <v>13</v>
      </c>
      <c r="C187" s="12"/>
      <c r="D187" s="45">
        <f>D188+D189+D190+D191+D192</f>
        <v>18.07</v>
      </c>
      <c r="E187" s="45">
        <f t="shared" ref="E187:O187" si="30">E188+E189+E190+E191+E192</f>
        <v>24.64</v>
      </c>
      <c r="F187" s="45">
        <f t="shared" si="30"/>
        <v>116.64000000000001</v>
      </c>
      <c r="G187" s="45">
        <f t="shared" si="30"/>
        <v>760.40999999999985</v>
      </c>
      <c r="H187" s="45">
        <f t="shared" si="30"/>
        <v>0.28000000000000003</v>
      </c>
      <c r="I187" s="45">
        <f t="shared" si="30"/>
        <v>23.41</v>
      </c>
      <c r="J187" s="45">
        <f t="shared" si="30"/>
        <v>32.4</v>
      </c>
      <c r="K187" s="45">
        <f t="shared" si="30"/>
        <v>6.43</v>
      </c>
      <c r="L187" s="45">
        <f t="shared" si="30"/>
        <v>64.919999999999987</v>
      </c>
      <c r="M187" s="45">
        <f t="shared" si="30"/>
        <v>246.62</v>
      </c>
      <c r="N187" s="45">
        <f t="shared" si="30"/>
        <v>80.75</v>
      </c>
      <c r="O187" s="45" t="e">
        <f t="shared" si="30"/>
        <v>#VALUE!</v>
      </c>
    </row>
    <row r="188" spans="1:15" x14ac:dyDescent="0.2">
      <c r="A188" s="97" t="s">
        <v>518</v>
      </c>
      <c r="B188" s="35" t="s">
        <v>588</v>
      </c>
      <c r="C188" s="15">
        <v>250</v>
      </c>
      <c r="D188" s="45" t="s">
        <v>30</v>
      </c>
      <c r="E188" s="45" t="s">
        <v>41</v>
      </c>
      <c r="F188" s="45" t="s">
        <v>51</v>
      </c>
      <c r="G188" s="45" t="s">
        <v>61</v>
      </c>
      <c r="H188" s="45" t="s">
        <v>74</v>
      </c>
      <c r="I188" s="45" t="s">
        <v>34</v>
      </c>
      <c r="J188" s="44"/>
      <c r="K188" s="45" t="s">
        <v>97</v>
      </c>
      <c r="L188" s="45" t="s">
        <v>108</v>
      </c>
      <c r="M188" s="45" t="s">
        <v>117</v>
      </c>
      <c r="N188" s="45" t="s">
        <v>125</v>
      </c>
      <c r="O188" s="45" t="s">
        <v>659</v>
      </c>
    </row>
    <row r="189" spans="1:15" ht="24" x14ac:dyDescent="0.2">
      <c r="A189" s="78" t="s">
        <v>589</v>
      </c>
      <c r="B189" s="35" t="s">
        <v>590</v>
      </c>
      <c r="C189" s="15" t="s">
        <v>422</v>
      </c>
      <c r="D189" s="15">
        <v>8.2799999999999994</v>
      </c>
      <c r="E189" s="15">
        <v>12.45</v>
      </c>
      <c r="F189" s="15">
        <v>7.41</v>
      </c>
      <c r="G189" s="15">
        <v>174.81</v>
      </c>
      <c r="H189" s="15" t="s">
        <v>76</v>
      </c>
      <c r="I189" s="15" t="s">
        <v>471</v>
      </c>
      <c r="J189" s="66"/>
      <c r="K189" s="15" t="s">
        <v>475</v>
      </c>
      <c r="L189" s="15" t="s">
        <v>478</v>
      </c>
      <c r="M189" s="15" t="s">
        <v>481</v>
      </c>
      <c r="N189" s="15" t="s">
        <v>484</v>
      </c>
      <c r="O189" s="15" t="s">
        <v>32</v>
      </c>
    </row>
    <row r="190" spans="1:15" x14ac:dyDescent="0.2">
      <c r="A190" s="86" t="s">
        <v>585</v>
      </c>
      <c r="B190" s="14" t="s">
        <v>586</v>
      </c>
      <c r="C190" s="15">
        <v>180</v>
      </c>
      <c r="D190" s="15">
        <v>4.6399999999999997</v>
      </c>
      <c r="E190" s="15">
        <v>5.63</v>
      </c>
      <c r="F190" s="15">
        <v>48.1</v>
      </c>
      <c r="G190" s="15">
        <v>261.58999999999997</v>
      </c>
      <c r="H190" s="6">
        <v>0.05</v>
      </c>
      <c r="I190" s="15"/>
      <c r="J190" s="6">
        <v>32.4</v>
      </c>
      <c r="K190" s="6">
        <v>0.35</v>
      </c>
      <c r="L190" s="15">
        <v>7.54</v>
      </c>
      <c r="M190" s="6">
        <v>100</v>
      </c>
      <c r="N190" s="6">
        <v>32.479999999999997</v>
      </c>
      <c r="O190" s="15">
        <v>0.67</v>
      </c>
    </row>
    <row r="191" spans="1:15" x14ac:dyDescent="0.2">
      <c r="A191" s="85" t="s">
        <v>675</v>
      </c>
      <c r="B191" s="14" t="s">
        <v>676</v>
      </c>
      <c r="C191" s="101">
        <v>200</v>
      </c>
      <c r="D191" s="45">
        <v>0.16</v>
      </c>
      <c r="E191" s="43"/>
      <c r="F191" s="45">
        <v>27.87</v>
      </c>
      <c r="G191" s="45">
        <v>112.13</v>
      </c>
      <c r="H191" s="43">
        <v>0.01</v>
      </c>
      <c r="I191" s="44">
        <v>4</v>
      </c>
      <c r="J191" s="44"/>
      <c r="K191" s="44"/>
      <c r="L191" s="45">
        <v>7.12</v>
      </c>
      <c r="M191" s="44"/>
      <c r="N191" s="44"/>
      <c r="O191" s="43">
        <v>0.95</v>
      </c>
    </row>
    <row r="192" spans="1:15" x14ac:dyDescent="0.2">
      <c r="A192" s="10"/>
      <c r="B192" s="14" t="s">
        <v>573</v>
      </c>
      <c r="C192" s="9">
        <v>40</v>
      </c>
      <c r="D192" s="45">
        <v>2.44</v>
      </c>
      <c r="E192" s="43">
        <v>0.48</v>
      </c>
      <c r="F192" s="45">
        <v>15.96</v>
      </c>
      <c r="G192" s="45">
        <v>77.92</v>
      </c>
      <c r="H192" s="43">
        <v>0.06</v>
      </c>
      <c r="I192" s="44"/>
      <c r="J192" s="44"/>
      <c r="K192" s="44"/>
      <c r="L192" s="45">
        <v>11.6</v>
      </c>
      <c r="M192" s="44">
        <v>52</v>
      </c>
      <c r="N192" s="44">
        <v>16.8</v>
      </c>
      <c r="O192" s="43">
        <v>1.44</v>
      </c>
    </row>
    <row r="193" spans="1:15" ht="23.25" customHeight="1" x14ac:dyDescent="0.2">
      <c r="A193" s="111" t="s">
        <v>457</v>
      </c>
      <c r="B193" s="112"/>
      <c r="C193" s="113"/>
      <c r="D193" s="42" t="s">
        <v>460</v>
      </c>
      <c r="E193" s="42" t="s">
        <v>35</v>
      </c>
      <c r="F193" s="42" t="s">
        <v>465</v>
      </c>
      <c r="G193" s="42" t="s">
        <v>468</v>
      </c>
      <c r="H193" s="44"/>
      <c r="I193" s="42" t="s">
        <v>470</v>
      </c>
      <c r="J193" s="42" t="s">
        <v>91</v>
      </c>
      <c r="K193" s="42" t="s">
        <v>474</v>
      </c>
      <c r="L193" s="42" t="s">
        <v>477</v>
      </c>
      <c r="M193" s="42" t="s">
        <v>480</v>
      </c>
      <c r="N193" s="42" t="s">
        <v>483</v>
      </c>
      <c r="O193" s="42" t="s">
        <v>474</v>
      </c>
    </row>
    <row r="194" spans="1:15" x14ac:dyDescent="0.2">
      <c r="A194" s="12"/>
      <c r="B194" s="18" t="s">
        <v>10</v>
      </c>
      <c r="C194" s="12"/>
      <c r="D194" s="49">
        <f>D195+D196+D197</f>
        <v>9.83</v>
      </c>
      <c r="E194" s="49">
        <f t="shared" ref="E194:O194" si="31">E195+E196+E197</f>
        <v>8.65</v>
      </c>
      <c r="F194" s="49">
        <f t="shared" si="31"/>
        <v>68.95</v>
      </c>
      <c r="G194" s="49">
        <f t="shared" si="31"/>
        <v>392.88</v>
      </c>
      <c r="H194" s="49">
        <f t="shared" si="31"/>
        <v>0.13999999999999999</v>
      </c>
      <c r="I194" s="49">
        <f t="shared" si="31"/>
        <v>1.96</v>
      </c>
      <c r="J194" s="49">
        <f t="shared" si="31"/>
        <v>20</v>
      </c>
      <c r="K194" s="49">
        <f t="shared" si="31"/>
        <v>0.05</v>
      </c>
      <c r="L194" s="49">
        <f t="shared" si="31"/>
        <v>202.79</v>
      </c>
      <c r="M194" s="49">
        <f t="shared" si="31"/>
        <v>1.75</v>
      </c>
      <c r="N194" s="49">
        <f t="shared" si="31"/>
        <v>0.05</v>
      </c>
      <c r="O194" s="49">
        <f t="shared" si="31"/>
        <v>1.86</v>
      </c>
    </row>
    <row r="195" spans="1:15" ht="24" x14ac:dyDescent="0.2">
      <c r="A195" s="70" t="s">
        <v>539</v>
      </c>
      <c r="B195" s="34" t="s">
        <v>538</v>
      </c>
      <c r="C195" s="95" t="s">
        <v>148</v>
      </c>
      <c r="D195" s="49" t="s">
        <v>226</v>
      </c>
      <c r="E195" s="49" t="s">
        <v>230</v>
      </c>
      <c r="F195" s="49" t="s">
        <v>235</v>
      </c>
      <c r="G195" s="49" t="s">
        <v>240</v>
      </c>
      <c r="H195" s="49" t="s">
        <v>75</v>
      </c>
      <c r="I195" s="49" t="s">
        <v>84</v>
      </c>
      <c r="J195" s="43" t="s">
        <v>92</v>
      </c>
      <c r="K195" s="49" t="s">
        <v>76</v>
      </c>
      <c r="L195" s="49" t="s">
        <v>253</v>
      </c>
      <c r="M195" s="49" t="s">
        <v>257</v>
      </c>
      <c r="N195" s="49" t="s">
        <v>76</v>
      </c>
      <c r="O195" s="49" t="s">
        <v>137</v>
      </c>
    </row>
    <row r="196" spans="1:15" x14ac:dyDescent="0.2">
      <c r="A196" s="64" t="s">
        <v>546</v>
      </c>
      <c r="B196" s="13" t="s">
        <v>268</v>
      </c>
      <c r="C196" s="9" t="s">
        <v>21</v>
      </c>
      <c r="D196" s="9" t="s">
        <v>250</v>
      </c>
      <c r="E196" s="9" t="s">
        <v>278</v>
      </c>
      <c r="F196" s="9">
        <v>19.88</v>
      </c>
      <c r="G196" s="9">
        <v>102.78</v>
      </c>
      <c r="H196" s="9" t="s">
        <v>135</v>
      </c>
      <c r="I196" s="9" t="s">
        <v>85</v>
      </c>
      <c r="J196" s="66"/>
      <c r="K196" s="66"/>
      <c r="L196" s="9">
        <v>64.28</v>
      </c>
      <c r="M196" s="66"/>
      <c r="N196" s="66"/>
      <c r="O196" s="9">
        <v>0.39</v>
      </c>
    </row>
    <row r="197" spans="1:15" x14ac:dyDescent="0.2">
      <c r="A197" s="22"/>
      <c r="B197" s="14" t="s">
        <v>12</v>
      </c>
      <c r="C197" s="9" t="s">
        <v>22</v>
      </c>
      <c r="D197" s="45" t="s">
        <v>29</v>
      </c>
      <c r="E197" s="43" t="s">
        <v>40</v>
      </c>
      <c r="F197" s="45" t="s">
        <v>50</v>
      </c>
      <c r="G197" s="51" t="s">
        <v>60</v>
      </c>
      <c r="H197" s="43" t="s">
        <v>73</v>
      </c>
      <c r="I197" s="44"/>
      <c r="J197" s="44"/>
      <c r="K197" s="44"/>
      <c r="L197" s="45">
        <v>4</v>
      </c>
      <c r="M197" s="44"/>
      <c r="N197" s="44"/>
      <c r="O197" s="43" t="s">
        <v>133</v>
      </c>
    </row>
    <row r="198" spans="1:15" x14ac:dyDescent="0.2">
      <c r="A198" s="12"/>
      <c r="B198" s="18" t="s">
        <v>13</v>
      </c>
      <c r="C198" s="12"/>
      <c r="D198" s="49">
        <f>D199+D200+D201+D202</f>
        <v>17.09</v>
      </c>
      <c r="E198" s="49">
        <f t="shared" ref="E198:O198" si="32">E199+E200+E201+E202</f>
        <v>18.929999999999996</v>
      </c>
      <c r="F198" s="49">
        <f t="shared" si="32"/>
        <v>57.61</v>
      </c>
      <c r="G198" s="49">
        <f t="shared" si="32"/>
        <v>469.09999999999997</v>
      </c>
      <c r="H198" s="49">
        <f t="shared" si="32"/>
        <v>0.33999999999999997</v>
      </c>
      <c r="I198" s="49">
        <f t="shared" si="32"/>
        <v>59.839999999999996</v>
      </c>
      <c r="J198" s="49">
        <f t="shared" si="32"/>
        <v>0</v>
      </c>
      <c r="K198" s="49">
        <f t="shared" si="32"/>
        <v>4.79</v>
      </c>
      <c r="L198" s="49">
        <f t="shared" si="32"/>
        <v>80.84</v>
      </c>
      <c r="M198" s="49">
        <f t="shared" si="32"/>
        <v>124.98</v>
      </c>
      <c r="N198" s="49">
        <f t="shared" si="32"/>
        <v>51.9</v>
      </c>
      <c r="O198" s="49">
        <f t="shared" si="32"/>
        <v>3.7800000000000002</v>
      </c>
    </row>
    <row r="199" spans="1:15" ht="36" x14ac:dyDescent="0.2">
      <c r="A199" s="64" t="s">
        <v>536</v>
      </c>
      <c r="B199" s="35" t="s">
        <v>660</v>
      </c>
      <c r="C199" s="15" t="s">
        <v>657</v>
      </c>
      <c r="D199" s="45" t="s">
        <v>224</v>
      </c>
      <c r="E199" s="45" t="s">
        <v>158</v>
      </c>
      <c r="F199" s="45" t="s">
        <v>234</v>
      </c>
      <c r="G199" s="45" t="s">
        <v>238</v>
      </c>
      <c r="H199" s="45" t="s">
        <v>177</v>
      </c>
      <c r="I199" s="45" t="s">
        <v>245</v>
      </c>
      <c r="J199" s="44"/>
      <c r="K199" s="45" t="s">
        <v>250</v>
      </c>
      <c r="L199" s="45" t="s">
        <v>252</v>
      </c>
      <c r="M199" s="45" t="s">
        <v>256</v>
      </c>
      <c r="N199" s="45" t="s">
        <v>260</v>
      </c>
      <c r="O199" s="45" t="s">
        <v>263</v>
      </c>
    </row>
    <row r="200" spans="1:15" ht="24" x14ac:dyDescent="0.2">
      <c r="A200" s="93" t="s">
        <v>558</v>
      </c>
      <c r="B200" s="35" t="s">
        <v>582</v>
      </c>
      <c r="C200" s="15">
        <v>250</v>
      </c>
      <c r="D200" s="15">
        <v>12.63</v>
      </c>
      <c r="E200" s="15">
        <v>12.79</v>
      </c>
      <c r="F200" s="15">
        <v>22.02</v>
      </c>
      <c r="G200" s="15">
        <v>253.71</v>
      </c>
      <c r="H200" s="15">
        <v>0.22</v>
      </c>
      <c r="I200" s="15">
        <v>27.88</v>
      </c>
      <c r="J200" s="15"/>
      <c r="K200" s="15">
        <v>2.8</v>
      </c>
      <c r="L200" s="15">
        <v>29.14</v>
      </c>
      <c r="M200" s="15">
        <v>79.98</v>
      </c>
      <c r="N200" s="15">
        <v>31.56</v>
      </c>
      <c r="O200" s="15">
        <v>2.3199999999999998</v>
      </c>
    </row>
    <row r="201" spans="1:15" ht="36" x14ac:dyDescent="0.2">
      <c r="A201" s="96" t="s">
        <v>533</v>
      </c>
      <c r="B201" s="89" t="s">
        <v>683</v>
      </c>
      <c r="C201" s="15" t="s">
        <v>21</v>
      </c>
      <c r="D201" s="45" t="s">
        <v>74</v>
      </c>
      <c r="E201" s="44"/>
      <c r="F201" s="45" t="s">
        <v>168</v>
      </c>
      <c r="G201" s="45" t="s">
        <v>175</v>
      </c>
      <c r="H201" s="45" t="s">
        <v>79</v>
      </c>
      <c r="I201" s="45" t="s">
        <v>189</v>
      </c>
      <c r="J201" s="44"/>
      <c r="K201" s="44"/>
      <c r="L201" s="45" t="s">
        <v>200</v>
      </c>
      <c r="M201" s="45" t="s">
        <v>205</v>
      </c>
      <c r="N201" s="45" t="s">
        <v>180</v>
      </c>
      <c r="O201" s="45" t="s">
        <v>217</v>
      </c>
    </row>
    <row r="202" spans="1:15" x14ac:dyDescent="0.2">
      <c r="A202" s="12"/>
      <c r="B202" s="14" t="s">
        <v>12</v>
      </c>
      <c r="C202" s="9">
        <v>30</v>
      </c>
      <c r="D202" s="45">
        <v>2.2799999999999998</v>
      </c>
      <c r="E202" s="43">
        <v>0.24</v>
      </c>
      <c r="F202" s="45">
        <v>14.76</v>
      </c>
      <c r="G202" s="45">
        <v>70.319999999999993</v>
      </c>
      <c r="H202" s="43">
        <v>0.03</v>
      </c>
      <c r="I202" s="44"/>
      <c r="J202" s="44"/>
      <c r="K202" s="44"/>
      <c r="L202" s="45">
        <v>6</v>
      </c>
      <c r="M202" s="44"/>
      <c r="N202" s="44"/>
      <c r="O202" s="43">
        <v>0.33</v>
      </c>
    </row>
    <row r="203" spans="1:15" ht="23.25" customHeight="1" x14ac:dyDescent="0.2">
      <c r="A203" s="111" t="s">
        <v>486</v>
      </c>
      <c r="B203" s="112"/>
      <c r="C203" s="113"/>
      <c r="D203" s="42" t="s">
        <v>488</v>
      </c>
      <c r="E203" s="42" t="s">
        <v>490</v>
      </c>
      <c r="F203" s="42" t="s">
        <v>492</v>
      </c>
      <c r="G203" s="42" t="s">
        <v>495</v>
      </c>
      <c r="H203" s="42" t="s">
        <v>70</v>
      </c>
      <c r="I203" s="42" t="s">
        <v>498</v>
      </c>
      <c r="J203" s="42" t="s">
        <v>93</v>
      </c>
      <c r="K203" s="42" t="s">
        <v>101</v>
      </c>
      <c r="L203" s="42" t="s">
        <v>502</v>
      </c>
      <c r="M203" s="42" t="s">
        <v>505</v>
      </c>
      <c r="N203" s="42" t="s">
        <v>508</v>
      </c>
      <c r="O203" s="42" t="s">
        <v>474</v>
      </c>
    </row>
    <row r="204" spans="1:15" x14ac:dyDescent="0.2">
      <c r="A204" s="12"/>
      <c r="B204" s="16" t="s">
        <v>10</v>
      </c>
      <c r="C204" s="12"/>
      <c r="D204" s="45">
        <f>D205+D206+D207+D208</f>
        <v>6.92</v>
      </c>
      <c r="E204" s="45">
        <f t="shared" ref="E204:O204" si="33">E205+E206+E207+E208</f>
        <v>8.64</v>
      </c>
      <c r="F204" s="45">
        <f t="shared" si="33"/>
        <v>59.09</v>
      </c>
      <c r="G204" s="45">
        <f t="shared" si="33"/>
        <v>341.86</v>
      </c>
      <c r="H204" s="45">
        <f t="shared" si="33"/>
        <v>0.08</v>
      </c>
      <c r="I204" s="45">
        <f t="shared" si="33"/>
        <v>4.18</v>
      </c>
      <c r="J204" s="45">
        <f t="shared" si="33"/>
        <v>31.08</v>
      </c>
      <c r="K204" s="45">
        <f t="shared" si="33"/>
        <v>0.21000000000000002</v>
      </c>
      <c r="L204" s="45">
        <f t="shared" si="33"/>
        <v>143.1</v>
      </c>
      <c r="M204" s="45">
        <f t="shared" si="33"/>
        <v>50.769999999999996</v>
      </c>
      <c r="N204" s="45">
        <f t="shared" si="33"/>
        <v>16.420000000000002</v>
      </c>
      <c r="O204" s="45">
        <f t="shared" si="33"/>
        <v>0.79999999999999993</v>
      </c>
    </row>
    <row r="205" spans="1:15" x14ac:dyDescent="0.2">
      <c r="A205" s="64" t="s">
        <v>570</v>
      </c>
      <c r="B205" s="14" t="s">
        <v>571</v>
      </c>
      <c r="C205" s="15">
        <v>7</v>
      </c>
      <c r="D205" s="15">
        <v>0.1</v>
      </c>
      <c r="E205" s="15">
        <v>4.78</v>
      </c>
      <c r="F205" s="65">
        <v>0.13</v>
      </c>
      <c r="G205" s="15">
        <v>43.96</v>
      </c>
      <c r="H205" s="66"/>
      <c r="I205" s="66"/>
      <c r="J205" s="67">
        <v>31.08</v>
      </c>
      <c r="K205" s="15">
        <v>0.08</v>
      </c>
      <c r="L205" s="15">
        <v>2.25</v>
      </c>
      <c r="M205" s="15">
        <v>2.73</v>
      </c>
      <c r="N205" s="15">
        <v>0.08</v>
      </c>
      <c r="O205" s="68">
        <v>0.02</v>
      </c>
    </row>
    <row r="206" spans="1:15" ht="24" x14ac:dyDescent="0.2">
      <c r="A206" s="33" t="s">
        <v>519</v>
      </c>
      <c r="B206" s="36" t="s">
        <v>673</v>
      </c>
      <c r="C206" s="9">
        <v>200</v>
      </c>
      <c r="D206" s="43" t="s">
        <v>272</v>
      </c>
      <c r="E206" s="43" t="s">
        <v>134</v>
      </c>
      <c r="F206" s="43" t="s">
        <v>285</v>
      </c>
      <c r="G206" s="43" t="s">
        <v>295</v>
      </c>
      <c r="H206" s="43" t="s">
        <v>150</v>
      </c>
      <c r="I206" s="43" t="s">
        <v>82</v>
      </c>
      <c r="J206" s="44"/>
      <c r="K206" s="43" t="s">
        <v>139</v>
      </c>
      <c r="L206" s="43" t="s">
        <v>323</v>
      </c>
      <c r="M206" s="43" t="s">
        <v>333</v>
      </c>
      <c r="N206" s="43" t="s">
        <v>342</v>
      </c>
      <c r="O206" s="43" t="s">
        <v>178</v>
      </c>
    </row>
    <row r="207" spans="1:15" x14ac:dyDescent="0.2">
      <c r="A207" s="26" t="s">
        <v>526</v>
      </c>
      <c r="B207" s="14" t="s">
        <v>143</v>
      </c>
      <c r="C207" s="15" t="s">
        <v>146</v>
      </c>
      <c r="D207" s="45" t="s">
        <v>150</v>
      </c>
      <c r="E207" s="44"/>
      <c r="F207" s="45" t="s">
        <v>164</v>
      </c>
      <c r="G207" s="45" t="s">
        <v>171</v>
      </c>
      <c r="H207" s="44"/>
      <c r="I207" s="45" t="s">
        <v>182</v>
      </c>
      <c r="J207" s="44"/>
      <c r="K207" s="45" t="s">
        <v>79</v>
      </c>
      <c r="L207" s="45" t="s">
        <v>195</v>
      </c>
      <c r="M207" s="45" t="s">
        <v>186</v>
      </c>
      <c r="N207" s="45" t="s">
        <v>207</v>
      </c>
      <c r="O207" s="45" t="s">
        <v>75</v>
      </c>
    </row>
    <row r="208" spans="1:15" x14ac:dyDescent="0.2">
      <c r="A208" s="22"/>
      <c r="B208" s="14" t="s">
        <v>12</v>
      </c>
      <c r="C208" s="9" t="s">
        <v>22</v>
      </c>
      <c r="D208" s="45" t="s">
        <v>29</v>
      </c>
      <c r="E208" s="43" t="s">
        <v>40</v>
      </c>
      <c r="F208" s="45" t="s">
        <v>50</v>
      </c>
      <c r="G208" s="51" t="s">
        <v>60</v>
      </c>
      <c r="H208" s="43" t="s">
        <v>73</v>
      </c>
      <c r="I208" s="44"/>
      <c r="J208" s="44"/>
      <c r="K208" s="44"/>
      <c r="L208" s="45">
        <v>4</v>
      </c>
      <c r="M208" s="44"/>
      <c r="N208" s="44"/>
      <c r="O208" s="43" t="s">
        <v>133</v>
      </c>
    </row>
    <row r="209" spans="1:15" x14ac:dyDescent="0.2">
      <c r="A209" s="12"/>
      <c r="B209" s="11" t="s">
        <v>13</v>
      </c>
      <c r="C209" s="12"/>
      <c r="D209" s="43">
        <f>D210+D211+D212+D213+D214</f>
        <v>19.809999999999999</v>
      </c>
      <c r="E209" s="43">
        <f t="shared" ref="E209:O209" si="34">E210+E211+E212+E213+E214</f>
        <v>21.35</v>
      </c>
      <c r="F209" s="43">
        <f t="shared" si="34"/>
        <v>89.460000000000008</v>
      </c>
      <c r="G209" s="43" t="e">
        <f t="shared" si="34"/>
        <v>#VALUE!</v>
      </c>
      <c r="H209" s="43">
        <f t="shared" si="34"/>
        <v>0.67</v>
      </c>
      <c r="I209" s="43">
        <f t="shared" si="34"/>
        <v>13.7</v>
      </c>
      <c r="J209" s="43">
        <f t="shared" si="34"/>
        <v>20</v>
      </c>
      <c r="K209" s="43">
        <f t="shared" si="34"/>
        <v>2.99</v>
      </c>
      <c r="L209" s="43">
        <f t="shared" si="34"/>
        <v>111.18</v>
      </c>
      <c r="M209" s="43">
        <f t="shared" si="34"/>
        <v>250.45000000000002</v>
      </c>
      <c r="N209" s="43">
        <f t="shared" si="34"/>
        <v>155.35000000000002</v>
      </c>
      <c r="O209" s="43" t="e">
        <f t="shared" si="34"/>
        <v>#VALUE!</v>
      </c>
    </row>
    <row r="210" spans="1:15" x14ac:dyDescent="0.2">
      <c r="A210" s="103" t="s">
        <v>553</v>
      </c>
      <c r="B210" s="13" t="s">
        <v>358</v>
      </c>
      <c r="C210" s="9" t="s">
        <v>149</v>
      </c>
      <c r="D210" s="43" t="s">
        <v>363</v>
      </c>
      <c r="E210" s="43" t="s">
        <v>368</v>
      </c>
      <c r="F210" s="43" t="s">
        <v>372</v>
      </c>
      <c r="G210" s="43" t="s">
        <v>378</v>
      </c>
      <c r="H210" s="43" t="s">
        <v>72</v>
      </c>
      <c r="I210" s="43" t="s">
        <v>384</v>
      </c>
      <c r="J210" s="44"/>
      <c r="K210" s="43" t="s">
        <v>83</v>
      </c>
      <c r="L210" s="43" t="s">
        <v>239</v>
      </c>
      <c r="M210" s="43" t="s">
        <v>402</v>
      </c>
      <c r="N210" s="43" t="s">
        <v>409</v>
      </c>
      <c r="O210" s="43" t="s">
        <v>417</v>
      </c>
    </row>
    <row r="211" spans="1:15" x14ac:dyDescent="0.2">
      <c r="A211" s="94" t="s">
        <v>557</v>
      </c>
      <c r="B211" s="13" t="s">
        <v>565</v>
      </c>
      <c r="C211" s="9" t="s">
        <v>222</v>
      </c>
      <c r="D211" s="43">
        <v>2.91</v>
      </c>
      <c r="E211" s="43">
        <v>11</v>
      </c>
      <c r="F211" s="43">
        <v>1.06</v>
      </c>
      <c r="G211" s="43">
        <v>114.73</v>
      </c>
      <c r="H211" s="43">
        <v>0.14000000000000001</v>
      </c>
      <c r="I211" s="43">
        <v>0.56999999999999995</v>
      </c>
      <c r="J211" s="44"/>
      <c r="K211" s="43">
        <v>0.43</v>
      </c>
      <c r="L211" s="43">
        <v>3.28</v>
      </c>
      <c r="M211" s="43">
        <v>2.7</v>
      </c>
      <c r="N211" s="43">
        <v>0.6</v>
      </c>
      <c r="O211" s="43">
        <v>0.36</v>
      </c>
    </row>
    <row r="212" spans="1:15" x14ac:dyDescent="0.2">
      <c r="A212" s="103" t="s">
        <v>529</v>
      </c>
      <c r="B212" s="13" t="s">
        <v>144</v>
      </c>
      <c r="C212" s="9">
        <v>180</v>
      </c>
      <c r="D212" s="43" t="s">
        <v>607</v>
      </c>
      <c r="E212" s="43" t="s">
        <v>160</v>
      </c>
      <c r="F212" s="43" t="s">
        <v>608</v>
      </c>
      <c r="G212" s="43" t="s">
        <v>609</v>
      </c>
      <c r="H212" s="43" t="s">
        <v>610</v>
      </c>
      <c r="I212" s="44"/>
      <c r="J212" s="43" t="s">
        <v>92</v>
      </c>
      <c r="K212" s="43" t="s">
        <v>611</v>
      </c>
      <c r="L212" s="43" t="s">
        <v>612</v>
      </c>
      <c r="M212" s="43" t="s">
        <v>613</v>
      </c>
      <c r="N212" s="43" t="s">
        <v>614</v>
      </c>
      <c r="O212" s="43" t="s">
        <v>644</v>
      </c>
    </row>
    <row r="213" spans="1:15" ht="24" x14ac:dyDescent="0.2">
      <c r="A213" s="107" t="s">
        <v>530</v>
      </c>
      <c r="B213" s="35" t="s">
        <v>679</v>
      </c>
      <c r="C213" s="15" t="s">
        <v>21</v>
      </c>
      <c r="D213" s="45" t="s">
        <v>153</v>
      </c>
      <c r="E213" s="44"/>
      <c r="F213" s="45" t="s">
        <v>167</v>
      </c>
      <c r="G213" s="45" t="s">
        <v>174</v>
      </c>
      <c r="H213" s="45" t="s">
        <v>135</v>
      </c>
      <c r="I213" s="45" t="s">
        <v>185</v>
      </c>
      <c r="J213" s="44"/>
      <c r="K213" s="44"/>
      <c r="L213" s="45" t="s">
        <v>198</v>
      </c>
      <c r="M213" s="44"/>
      <c r="N213" s="44"/>
      <c r="O213" s="45" t="s">
        <v>511</v>
      </c>
    </row>
    <row r="214" spans="1:15" x14ac:dyDescent="0.2">
      <c r="A214" s="10"/>
      <c r="B214" s="14" t="s">
        <v>573</v>
      </c>
      <c r="C214" s="15" t="s">
        <v>22</v>
      </c>
      <c r="D214" s="45" t="s">
        <v>29</v>
      </c>
      <c r="E214" s="45" t="s">
        <v>40</v>
      </c>
      <c r="F214" s="45" t="s">
        <v>50</v>
      </c>
      <c r="G214" s="45" t="s">
        <v>425</v>
      </c>
      <c r="H214" s="45" t="s">
        <v>73</v>
      </c>
      <c r="I214" s="44"/>
      <c r="J214" s="44"/>
      <c r="K214" s="44"/>
      <c r="L214" s="45" t="s">
        <v>107</v>
      </c>
      <c r="M214" s="44"/>
      <c r="N214" s="44"/>
      <c r="O214" s="45" t="s">
        <v>415</v>
      </c>
    </row>
    <row r="215" spans="1:15" ht="21.75" customHeight="1" x14ac:dyDescent="0.2">
      <c r="A215" s="111" t="s">
        <v>487</v>
      </c>
      <c r="B215" s="112"/>
      <c r="C215" s="113"/>
      <c r="D215" s="42">
        <f>D216+D221</f>
        <v>24.509999999999998</v>
      </c>
      <c r="E215" s="42">
        <f t="shared" ref="E215:O215" si="35">E216+E221</f>
        <v>31.570000000000004</v>
      </c>
      <c r="F215" s="42">
        <f t="shared" si="35"/>
        <v>155.63</v>
      </c>
      <c r="G215" s="42">
        <f t="shared" si="35"/>
        <v>1004.56</v>
      </c>
      <c r="H215" s="42">
        <f t="shared" si="35"/>
        <v>0.5</v>
      </c>
      <c r="I215" s="42">
        <f t="shared" si="35"/>
        <v>28.7</v>
      </c>
      <c r="J215" s="42">
        <f t="shared" si="35"/>
        <v>51.08</v>
      </c>
      <c r="K215" s="42">
        <f t="shared" si="35"/>
        <v>5.32</v>
      </c>
      <c r="L215" s="42">
        <f t="shared" si="35"/>
        <v>241.34999999999997</v>
      </c>
      <c r="M215" s="42">
        <f t="shared" si="35"/>
        <v>291.94</v>
      </c>
      <c r="N215" s="42">
        <f t="shared" si="35"/>
        <v>109.88</v>
      </c>
      <c r="O215" s="42">
        <f t="shared" si="35"/>
        <v>5.2200000000000006</v>
      </c>
    </row>
    <row r="216" spans="1:15" x14ac:dyDescent="0.2">
      <c r="A216" s="12"/>
      <c r="B216" s="11" t="s">
        <v>10</v>
      </c>
      <c r="C216" s="12"/>
      <c r="D216" s="43">
        <f>D217+D218+D219+D220</f>
        <v>8.57</v>
      </c>
      <c r="E216" s="43">
        <f t="shared" ref="E216:O216" si="36">E217+E218+E219+E220</f>
        <v>13.330000000000002</v>
      </c>
      <c r="F216" s="43">
        <f t="shared" si="36"/>
        <v>53.19</v>
      </c>
      <c r="G216" s="43">
        <f t="shared" si="36"/>
        <v>367.02</v>
      </c>
      <c r="H216" s="43">
        <f t="shared" si="36"/>
        <v>0.19999999999999998</v>
      </c>
      <c r="I216" s="43">
        <f t="shared" si="36"/>
        <v>1.38</v>
      </c>
      <c r="J216" s="43">
        <f t="shared" si="36"/>
        <v>51.08</v>
      </c>
      <c r="K216" s="43">
        <f t="shared" si="36"/>
        <v>0.63</v>
      </c>
      <c r="L216" s="43">
        <f t="shared" si="36"/>
        <v>155.32999999999998</v>
      </c>
      <c r="M216" s="43">
        <f t="shared" si="36"/>
        <v>106.16000000000001</v>
      </c>
      <c r="N216" s="43">
        <f t="shared" si="36"/>
        <v>40.119999999999997</v>
      </c>
      <c r="O216" s="43">
        <f t="shared" si="36"/>
        <v>1.58</v>
      </c>
    </row>
    <row r="217" spans="1:15" x14ac:dyDescent="0.2">
      <c r="A217" s="64" t="s">
        <v>570</v>
      </c>
      <c r="B217" s="14" t="s">
        <v>571</v>
      </c>
      <c r="C217" s="15">
        <v>7</v>
      </c>
      <c r="D217" s="15">
        <v>0.1</v>
      </c>
      <c r="E217" s="15">
        <v>4.78</v>
      </c>
      <c r="F217" s="65">
        <v>0.13</v>
      </c>
      <c r="G217" s="15">
        <v>43.96</v>
      </c>
      <c r="H217" s="66"/>
      <c r="I217" s="66"/>
      <c r="J217" s="67">
        <v>31.08</v>
      </c>
      <c r="K217" s="15">
        <v>0.08</v>
      </c>
      <c r="L217" s="15">
        <v>2.25</v>
      </c>
      <c r="M217" s="15">
        <v>2.73</v>
      </c>
      <c r="N217" s="15">
        <v>0.08</v>
      </c>
      <c r="O217" s="68">
        <v>0.02</v>
      </c>
    </row>
    <row r="218" spans="1:15" ht="24" x14ac:dyDescent="0.2">
      <c r="A218" s="24" t="s">
        <v>519</v>
      </c>
      <c r="B218" s="32" t="s">
        <v>534</v>
      </c>
      <c r="C218" s="9" t="s">
        <v>148</v>
      </c>
      <c r="D218" s="43" t="s">
        <v>156</v>
      </c>
      <c r="E218" s="43" t="s">
        <v>163</v>
      </c>
      <c r="F218" s="43" t="s">
        <v>170</v>
      </c>
      <c r="G218" s="43" t="s">
        <v>176</v>
      </c>
      <c r="H218" s="43" t="s">
        <v>72</v>
      </c>
      <c r="I218" s="43" t="s">
        <v>82</v>
      </c>
      <c r="J218" s="43" t="s">
        <v>92</v>
      </c>
      <c r="K218" s="43" t="s">
        <v>96</v>
      </c>
      <c r="L218" s="43" t="s">
        <v>201</v>
      </c>
      <c r="M218" s="43" t="s">
        <v>206</v>
      </c>
      <c r="N218" s="43" t="s">
        <v>124</v>
      </c>
      <c r="O218" s="43" t="s">
        <v>132</v>
      </c>
    </row>
    <row r="219" spans="1:15" x14ac:dyDescent="0.2">
      <c r="A219" s="85" t="s">
        <v>517</v>
      </c>
      <c r="B219" s="14" t="s">
        <v>11</v>
      </c>
      <c r="C219" s="15" t="s">
        <v>21</v>
      </c>
      <c r="D219" s="66"/>
      <c r="E219" s="66"/>
      <c r="F219" s="15">
        <v>13</v>
      </c>
      <c r="G219" s="15">
        <v>52.02</v>
      </c>
      <c r="H219" s="66"/>
      <c r="I219" s="66"/>
      <c r="J219" s="66"/>
      <c r="K219" s="66"/>
      <c r="L219" s="15">
        <v>0.45</v>
      </c>
      <c r="M219" s="66"/>
      <c r="N219" s="66"/>
      <c r="O219" s="15">
        <v>0.04</v>
      </c>
    </row>
    <row r="220" spans="1:15" x14ac:dyDescent="0.2">
      <c r="A220" s="12"/>
      <c r="B220" s="14" t="s">
        <v>12</v>
      </c>
      <c r="C220" s="15" t="s">
        <v>22</v>
      </c>
      <c r="D220" s="45" t="s">
        <v>29</v>
      </c>
      <c r="E220" s="45" t="s">
        <v>40</v>
      </c>
      <c r="F220" s="45" t="s">
        <v>50</v>
      </c>
      <c r="G220" s="45" t="s">
        <v>60</v>
      </c>
      <c r="H220" s="45" t="s">
        <v>73</v>
      </c>
      <c r="I220" s="44"/>
      <c r="J220" s="44"/>
      <c r="K220" s="44"/>
      <c r="L220" s="45" t="s">
        <v>107</v>
      </c>
      <c r="M220" s="44"/>
      <c r="N220" s="44"/>
      <c r="O220" s="45">
        <v>0.22</v>
      </c>
    </row>
    <row r="221" spans="1:15" x14ac:dyDescent="0.2">
      <c r="A221" s="12"/>
      <c r="B221" s="11" t="s">
        <v>13</v>
      </c>
      <c r="C221" s="12"/>
      <c r="D221" s="53">
        <f>D222+D223+D224+D225</f>
        <v>15.94</v>
      </c>
      <c r="E221" s="53">
        <f t="shared" ref="E221:O221" si="37">E222+E223+E224+E225</f>
        <v>18.240000000000002</v>
      </c>
      <c r="F221" s="53">
        <f t="shared" si="37"/>
        <v>102.44000000000001</v>
      </c>
      <c r="G221" s="53">
        <f t="shared" si="37"/>
        <v>637.54</v>
      </c>
      <c r="H221" s="53">
        <f t="shared" si="37"/>
        <v>0.30000000000000004</v>
      </c>
      <c r="I221" s="53">
        <f t="shared" si="37"/>
        <v>27.32</v>
      </c>
      <c r="J221" s="53">
        <f t="shared" si="37"/>
        <v>0</v>
      </c>
      <c r="K221" s="53">
        <f t="shared" si="37"/>
        <v>4.6900000000000004</v>
      </c>
      <c r="L221" s="53">
        <f t="shared" si="37"/>
        <v>86.02</v>
      </c>
      <c r="M221" s="53">
        <f t="shared" si="37"/>
        <v>185.78</v>
      </c>
      <c r="N221" s="53">
        <f t="shared" si="37"/>
        <v>69.759999999999991</v>
      </c>
      <c r="O221" s="53">
        <f t="shared" si="37"/>
        <v>3.64</v>
      </c>
    </row>
    <row r="222" spans="1:15" x14ac:dyDescent="0.2">
      <c r="A222" s="108" t="s">
        <v>521</v>
      </c>
      <c r="B222" s="35" t="s">
        <v>672</v>
      </c>
      <c r="C222" s="15">
        <v>250</v>
      </c>
      <c r="D222" s="45" t="s">
        <v>33</v>
      </c>
      <c r="E222" s="45" t="s">
        <v>44</v>
      </c>
      <c r="F222" s="45" t="s">
        <v>54</v>
      </c>
      <c r="G222" s="45" t="s">
        <v>64</v>
      </c>
      <c r="H222" s="45" t="s">
        <v>78</v>
      </c>
      <c r="I222" s="92" t="s">
        <v>86</v>
      </c>
      <c r="J222" s="44"/>
      <c r="K222" s="45" t="s">
        <v>100</v>
      </c>
      <c r="L222" s="45" t="s">
        <v>111</v>
      </c>
      <c r="M222" s="45" t="s">
        <v>119</v>
      </c>
      <c r="N222" s="45" t="s">
        <v>127</v>
      </c>
      <c r="O222" s="51" t="s">
        <v>138</v>
      </c>
    </row>
    <row r="223" spans="1:15" x14ac:dyDescent="0.2">
      <c r="A223" s="10" t="s">
        <v>522</v>
      </c>
      <c r="B223" s="14" t="s">
        <v>577</v>
      </c>
      <c r="C223" s="15">
        <v>250</v>
      </c>
      <c r="D223" s="15">
        <v>11.43</v>
      </c>
      <c r="E223" s="15">
        <v>11.92</v>
      </c>
      <c r="F223" s="15">
        <v>36.81</v>
      </c>
      <c r="G223" s="15">
        <v>300.24</v>
      </c>
      <c r="H223" s="15">
        <v>0.12</v>
      </c>
      <c r="I223" s="15">
        <v>5.98</v>
      </c>
      <c r="J223" s="66"/>
      <c r="K223" s="15">
        <v>2.5</v>
      </c>
      <c r="L223" s="15">
        <v>21.02</v>
      </c>
      <c r="M223" s="15">
        <v>86.51</v>
      </c>
      <c r="N223" s="15">
        <v>32.64</v>
      </c>
      <c r="O223" s="15">
        <v>1.45</v>
      </c>
    </row>
    <row r="224" spans="1:15" ht="24" x14ac:dyDescent="0.2">
      <c r="A224" s="109" t="s">
        <v>537</v>
      </c>
      <c r="B224" s="36" t="s">
        <v>682</v>
      </c>
      <c r="C224" s="9" t="s">
        <v>21</v>
      </c>
      <c r="D224" s="43" t="s">
        <v>489</v>
      </c>
      <c r="E224" s="43" t="s">
        <v>491</v>
      </c>
      <c r="F224" s="43" t="s">
        <v>493</v>
      </c>
      <c r="G224" s="43" t="s">
        <v>496</v>
      </c>
      <c r="H224" s="43" t="s">
        <v>150</v>
      </c>
      <c r="I224" s="44"/>
      <c r="J224" s="44"/>
      <c r="K224" s="43" t="s">
        <v>491</v>
      </c>
      <c r="L224" s="43" t="s">
        <v>503</v>
      </c>
      <c r="M224" s="43" t="s">
        <v>506</v>
      </c>
      <c r="N224" s="43" t="s">
        <v>509</v>
      </c>
      <c r="O224" s="43" t="s">
        <v>420</v>
      </c>
    </row>
    <row r="225" spans="1:15" x14ac:dyDescent="0.2">
      <c r="A225" s="12"/>
      <c r="B225" s="14" t="s">
        <v>12</v>
      </c>
      <c r="C225" s="9" t="s">
        <v>22</v>
      </c>
      <c r="D225" s="45" t="s">
        <v>29</v>
      </c>
      <c r="E225" s="43" t="s">
        <v>40</v>
      </c>
      <c r="F225" s="45" t="s">
        <v>50</v>
      </c>
      <c r="G225" s="45" t="s">
        <v>60</v>
      </c>
      <c r="H225" s="43" t="s">
        <v>73</v>
      </c>
      <c r="I225" s="44"/>
      <c r="J225" s="44"/>
      <c r="K225" s="44"/>
      <c r="L225" s="45" t="s">
        <v>107</v>
      </c>
      <c r="M225" s="44"/>
      <c r="N225" s="44"/>
      <c r="O225" s="43">
        <v>0.22</v>
      </c>
    </row>
    <row r="226" spans="1:15" ht="20.25" customHeight="1" x14ac:dyDescent="0.2">
      <c r="A226" s="117" t="s">
        <v>560</v>
      </c>
      <c r="B226" s="117"/>
      <c r="C226" s="117"/>
      <c r="D226" s="42" t="s">
        <v>45</v>
      </c>
      <c r="E226" s="42" t="s">
        <v>469</v>
      </c>
      <c r="F226" s="42" t="s">
        <v>494</v>
      </c>
      <c r="G226" s="42" t="s">
        <v>497</v>
      </c>
      <c r="H226" s="42" t="s">
        <v>70</v>
      </c>
      <c r="I226" s="42" t="s">
        <v>499</v>
      </c>
      <c r="J226" s="42" t="s">
        <v>500</v>
      </c>
      <c r="K226" s="42" t="s">
        <v>501</v>
      </c>
      <c r="L226" s="42" t="s">
        <v>504</v>
      </c>
      <c r="M226" s="42" t="s">
        <v>507</v>
      </c>
      <c r="N226" s="42" t="s">
        <v>510</v>
      </c>
      <c r="O226" s="42" t="s">
        <v>101</v>
      </c>
    </row>
    <row r="227" spans="1:15" x14ac:dyDescent="0.2">
      <c r="A227" s="12"/>
      <c r="B227" s="11" t="s">
        <v>10</v>
      </c>
      <c r="C227" s="12"/>
      <c r="D227" s="43">
        <f>D228+D229+D230</f>
        <v>30.84</v>
      </c>
      <c r="E227" s="43">
        <f t="shared" ref="E227:O227" si="38">E228+E229+E230</f>
        <v>13.7</v>
      </c>
      <c r="F227" s="43">
        <f t="shared" si="38"/>
        <v>72.52</v>
      </c>
      <c r="G227" s="43">
        <f t="shared" si="38"/>
        <v>536.38</v>
      </c>
      <c r="H227" s="43">
        <f t="shared" si="38"/>
        <v>0.08</v>
      </c>
      <c r="I227" s="43">
        <f t="shared" si="38"/>
        <v>0.89</v>
      </c>
      <c r="J227" s="43">
        <f t="shared" si="38"/>
        <v>6</v>
      </c>
      <c r="K227" s="43">
        <f t="shared" si="38"/>
        <v>0.1</v>
      </c>
      <c r="L227" s="43">
        <f t="shared" si="38"/>
        <v>149.80000000000001</v>
      </c>
      <c r="M227" s="43">
        <f t="shared" si="38"/>
        <v>10.38</v>
      </c>
      <c r="N227" s="43">
        <f t="shared" si="38"/>
        <v>2.84</v>
      </c>
      <c r="O227" s="43">
        <f t="shared" si="38"/>
        <v>0.78</v>
      </c>
    </row>
    <row r="228" spans="1:15" ht="36" x14ac:dyDescent="0.2">
      <c r="A228" s="64" t="s">
        <v>562</v>
      </c>
      <c r="B228" s="35" t="s">
        <v>569</v>
      </c>
      <c r="C228" s="15" t="s">
        <v>687</v>
      </c>
      <c r="D228" s="45">
        <v>27.87</v>
      </c>
      <c r="E228" s="45">
        <v>11.94</v>
      </c>
      <c r="F228" s="45">
        <v>45.33</v>
      </c>
      <c r="G228" s="45">
        <v>399.9</v>
      </c>
      <c r="H228" s="45">
        <v>0.04</v>
      </c>
      <c r="I228" s="45">
        <v>0.24</v>
      </c>
      <c r="J228" s="50">
        <v>6</v>
      </c>
      <c r="K228" s="50">
        <v>0.1</v>
      </c>
      <c r="L228" s="45">
        <v>85.29</v>
      </c>
      <c r="M228" s="50">
        <v>10.38</v>
      </c>
      <c r="N228" s="50">
        <v>2.84</v>
      </c>
      <c r="O228" s="45">
        <v>0.46</v>
      </c>
    </row>
    <row r="229" spans="1:15" x14ac:dyDescent="0.2">
      <c r="A229" s="26" t="s">
        <v>520</v>
      </c>
      <c r="B229" s="14" t="s">
        <v>16</v>
      </c>
      <c r="C229" s="9" t="s">
        <v>21</v>
      </c>
      <c r="D229" s="45" t="s">
        <v>32</v>
      </c>
      <c r="E229" s="43" t="s">
        <v>43</v>
      </c>
      <c r="F229" s="45" t="s">
        <v>53</v>
      </c>
      <c r="G229" s="45" t="s">
        <v>63</v>
      </c>
      <c r="H229" s="43" t="s">
        <v>73</v>
      </c>
      <c r="I229" s="45" t="s">
        <v>85</v>
      </c>
      <c r="J229" s="44"/>
      <c r="K229" s="44"/>
      <c r="L229" s="45" t="s">
        <v>110</v>
      </c>
      <c r="M229" s="44"/>
      <c r="N229" s="44"/>
      <c r="O229" s="43" t="s">
        <v>78</v>
      </c>
    </row>
    <row r="230" spans="1:15" x14ac:dyDescent="0.2">
      <c r="A230" s="10"/>
      <c r="B230" s="14" t="s">
        <v>12</v>
      </c>
      <c r="C230" s="15" t="s">
        <v>22</v>
      </c>
      <c r="D230" s="45" t="s">
        <v>29</v>
      </c>
      <c r="E230" s="43" t="s">
        <v>40</v>
      </c>
      <c r="F230" s="45" t="s">
        <v>50</v>
      </c>
      <c r="G230" s="45" t="s">
        <v>60</v>
      </c>
      <c r="H230" s="43" t="s">
        <v>73</v>
      </c>
      <c r="I230" s="44"/>
      <c r="J230" s="44"/>
      <c r="K230" s="44"/>
      <c r="L230" s="45" t="s">
        <v>107</v>
      </c>
      <c r="M230" s="44"/>
      <c r="N230" s="44"/>
      <c r="O230" s="43" t="s">
        <v>133</v>
      </c>
    </row>
    <row r="231" spans="1:15" x14ac:dyDescent="0.2">
      <c r="A231" s="10"/>
      <c r="B231" s="11" t="s">
        <v>13</v>
      </c>
      <c r="C231" s="10"/>
      <c r="D231" s="43">
        <f>D232+D233+D234+D235+D236</f>
        <v>18.060000000000002</v>
      </c>
      <c r="E231" s="43">
        <f t="shared" ref="E231:O231" si="39">E232+E233+E234+E235+E236</f>
        <v>15.76</v>
      </c>
      <c r="F231" s="43">
        <f t="shared" si="39"/>
        <v>93.61</v>
      </c>
      <c r="G231" s="43">
        <f t="shared" si="39"/>
        <v>588.31000000000006</v>
      </c>
      <c r="H231" s="43">
        <f t="shared" si="39"/>
        <v>0.39</v>
      </c>
      <c r="I231" s="43">
        <f t="shared" si="39"/>
        <v>47.54</v>
      </c>
      <c r="J231" s="43">
        <f t="shared" si="39"/>
        <v>109.6</v>
      </c>
      <c r="K231" s="43">
        <f t="shared" si="39"/>
        <v>2.57</v>
      </c>
      <c r="L231" s="43">
        <f t="shared" si="39"/>
        <v>107.45000000000002</v>
      </c>
      <c r="M231" s="43">
        <f t="shared" si="39"/>
        <v>286.11</v>
      </c>
      <c r="N231" s="43">
        <f t="shared" si="39"/>
        <v>89.14</v>
      </c>
      <c r="O231" s="43" t="e">
        <f t="shared" si="39"/>
        <v>#VALUE!</v>
      </c>
    </row>
    <row r="232" spans="1:15" ht="24" x14ac:dyDescent="0.2">
      <c r="A232" s="24" t="s">
        <v>547</v>
      </c>
      <c r="B232" s="32" t="s">
        <v>545</v>
      </c>
      <c r="C232" s="9">
        <v>250</v>
      </c>
      <c r="D232" s="43">
        <v>2.87</v>
      </c>
      <c r="E232" s="43">
        <v>2.96</v>
      </c>
      <c r="F232" s="43">
        <v>20.79</v>
      </c>
      <c r="G232" s="53">
        <v>121.24</v>
      </c>
      <c r="H232" s="43">
        <v>0.13</v>
      </c>
      <c r="I232" s="43">
        <v>16.5</v>
      </c>
      <c r="J232" s="44"/>
      <c r="K232" s="43">
        <v>1.39</v>
      </c>
      <c r="L232" s="43">
        <v>15.2</v>
      </c>
      <c r="M232" s="43">
        <v>63.45</v>
      </c>
      <c r="N232" s="43">
        <v>24.05</v>
      </c>
      <c r="O232" s="43">
        <v>0.83</v>
      </c>
    </row>
    <row r="233" spans="1:15" x14ac:dyDescent="0.2">
      <c r="A233" s="98" t="s">
        <v>559</v>
      </c>
      <c r="B233" s="13" t="s">
        <v>566</v>
      </c>
      <c r="C233" s="9">
        <v>100</v>
      </c>
      <c r="D233" s="43" t="s">
        <v>661</v>
      </c>
      <c r="E233" s="43" t="s">
        <v>662</v>
      </c>
      <c r="F233" s="43" t="s">
        <v>663</v>
      </c>
      <c r="G233" s="52" t="s">
        <v>664</v>
      </c>
      <c r="H233" s="43" t="s">
        <v>179</v>
      </c>
      <c r="I233" s="43" t="s">
        <v>624</v>
      </c>
      <c r="J233" s="43" t="s">
        <v>63</v>
      </c>
      <c r="K233" s="43" t="s">
        <v>70</v>
      </c>
      <c r="L233" s="43" t="s">
        <v>665</v>
      </c>
      <c r="M233" s="43" t="s">
        <v>666</v>
      </c>
      <c r="N233" s="43" t="s">
        <v>667</v>
      </c>
      <c r="O233" s="43" t="s">
        <v>352</v>
      </c>
    </row>
    <row r="234" spans="1:15" x14ac:dyDescent="0.2">
      <c r="A234" s="110" t="s">
        <v>668</v>
      </c>
      <c r="B234" s="14" t="s">
        <v>359</v>
      </c>
      <c r="C234" s="15">
        <v>180</v>
      </c>
      <c r="D234" s="45" t="s">
        <v>645</v>
      </c>
      <c r="E234" s="45" t="s">
        <v>636</v>
      </c>
      <c r="F234" s="45" t="s">
        <v>646</v>
      </c>
      <c r="G234" s="45" t="s">
        <v>647</v>
      </c>
      <c r="H234" s="45" t="s">
        <v>40</v>
      </c>
      <c r="I234" s="45" t="s">
        <v>108</v>
      </c>
      <c r="J234" s="45" t="s">
        <v>92</v>
      </c>
      <c r="K234" s="45" t="s">
        <v>72</v>
      </c>
      <c r="L234" s="45" t="s">
        <v>648</v>
      </c>
      <c r="M234" s="45" t="s">
        <v>649</v>
      </c>
      <c r="N234" s="45" t="s">
        <v>650</v>
      </c>
      <c r="O234" s="45" t="s">
        <v>651</v>
      </c>
    </row>
    <row r="235" spans="1:15" x14ac:dyDescent="0.2">
      <c r="A235" s="85" t="s">
        <v>675</v>
      </c>
      <c r="B235" s="14" t="s">
        <v>676</v>
      </c>
      <c r="C235" s="101">
        <v>200</v>
      </c>
      <c r="D235" s="45">
        <v>0.16</v>
      </c>
      <c r="E235" s="43"/>
      <c r="F235" s="45">
        <v>27.87</v>
      </c>
      <c r="G235" s="45">
        <v>112.13</v>
      </c>
      <c r="H235" s="43">
        <v>0.01</v>
      </c>
      <c r="I235" s="44">
        <v>4</v>
      </c>
      <c r="J235" s="44"/>
      <c r="K235" s="44"/>
      <c r="L235" s="45">
        <v>7.12</v>
      </c>
      <c r="M235" s="44"/>
      <c r="N235" s="44"/>
      <c r="O235" s="43">
        <v>0.95</v>
      </c>
    </row>
    <row r="236" spans="1:15" x14ac:dyDescent="0.2">
      <c r="A236" s="10"/>
      <c r="B236" s="14" t="s">
        <v>573</v>
      </c>
      <c r="C236" s="15" t="s">
        <v>22</v>
      </c>
      <c r="D236" s="45" t="s">
        <v>29</v>
      </c>
      <c r="E236" s="45" t="s">
        <v>40</v>
      </c>
      <c r="F236" s="45" t="s">
        <v>50</v>
      </c>
      <c r="G236" s="45">
        <v>46.88</v>
      </c>
      <c r="H236" s="45" t="s">
        <v>73</v>
      </c>
      <c r="I236" s="44"/>
      <c r="J236" s="44"/>
      <c r="K236" s="44"/>
      <c r="L236" s="45" t="s">
        <v>107</v>
      </c>
      <c r="M236" s="44"/>
      <c r="N236" s="44"/>
      <c r="O236" s="45" t="s">
        <v>415</v>
      </c>
    </row>
    <row r="237" spans="1:15" ht="19.5" customHeight="1" x14ac:dyDescent="0.2">
      <c r="A237" s="111" t="s">
        <v>512</v>
      </c>
      <c r="B237" s="112"/>
      <c r="C237" s="113"/>
      <c r="D237" s="42">
        <f>D4+D17+D29+D40+D52+D65+D77+D88+D99+D111+D124+D136+D146+D157+D169+D181+D193+D203+D215+D226</f>
        <v>590.89</v>
      </c>
      <c r="E237" s="42">
        <f>E4+E17+E29+E40+E52+E65+E77+E88+E99+E111+E124+E136+E146+E157+E169+E181+E193+E203+E215+E226</f>
        <v>662.55000000000007</v>
      </c>
      <c r="F237" s="42">
        <f>F4+F17+F29+F40+F52+F65+F77+F88+F99+F111+F124+F136+F146+F157+F169+F181+F193+F203+F215+F226</f>
        <v>2978.09</v>
      </c>
      <c r="G237" s="42">
        <f>G4+G17+G29+G40+G52+G65+G77+G88+G99+G111+G124+G136+G146+G157+G169+G181+G193+G203+G215+G226</f>
        <v>20330.149999999998</v>
      </c>
      <c r="H237" s="42">
        <f>H4+H17+H29+H40+H52+H65+H77+H88+H99+H111+H124+H136+H146+H157+H169+H181+H193+H203+H215+H226</f>
        <v>11.89</v>
      </c>
      <c r="I237" s="42">
        <f>I4+I17+I29+I40+I52+I65+I77+I88+I99+I111+I124+I136+I146+I157+I169+I181+I193+I203+I215+I226</f>
        <v>1233.98</v>
      </c>
      <c r="J237" s="42">
        <f>J4+J17+J29+J40+J52+J65+J77+J88+J99+J111+J124+J136+J146+J157+J169+J181+J193+J203+J215+J226</f>
        <v>1593.58</v>
      </c>
      <c r="K237" s="42">
        <f>K4+K17+K29+K40+K52+K65+K77+K88+K99+K111+K124+K136+K146+K157+K169+K181+K193+K203+K215+K226</f>
        <v>104.28</v>
      </c>
      <c r="L237" s="42">
        <f>L4+L17+L29+L40+L52+L65+L77+L88+L99+L111+L124+L136+L146+L157+L169+L181+L193+L203+L215+L226</f>
        <v>5530.38</v>
      </c>
      <c r="M237" s="42">
        <f>M4+M17+M29+M40+M52+M65+M77+M88+M99+M111+M124+M136+M146+M157+M169+M181+M193+M203+M215+M226</f>
        <v>4961.3099999999995</v>
      </c>
      <c r="N237" s="42">
        <f>N4+N17+N29+N40+N52+N65+N77+N88+N99+N111+N124+N136+N146+N157+N169+N181+N193+N203+N215+N226</f>
        <v>1884.4499999999998</v>
      </c>
      <c r="O237" s="42">
        <f>O4+O17+O29+O40+O52+O65+O77+O88+O99+O111+O124+O136+O146+O157+O169+O181+O193+O203+O215+O226</f>
        <v>129.85999999999999</v>
      </c>
    </row>
    <row r="238" spans="1:15" x14ac:dyDescent="0.2">
      <c r="A238" s="114"/>
      <c r="B238" s="115"/>
      <c r="C238" s="116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</row>
    <row r="239" spans="1:15" ht="21" customHeight="1" x14ac:dyDescent="0.2">
      <c r="A239" s="111" t="s">
        <v>513</v>
      </c>
      <c r="B239" s="112"/>
      <c r="C239" s="113"/>
      <c r="D239" s="42">
        <f>D237/20</f>
        <v>29.544499999999999</v>
      </c>
      <c r="E239" s="42">
        <f t="shared" ref="E239:O239" si="40">E237/20</f>
        <v>33.127500000000005</v>
      </c>
      <c r="F239" s="42">
        <f t="shared" si="40"/>
        <v>148.90450000000001</v>
      </c>
      <c r="G239" s="42">
        <f t="shared" si="40"/>
        <v>1016.5074999999999</v>
      </c>
      <c r="H239" s="42">
        <f t="shared" si="40"/>
        <v>0.59450000000000003</v>
      </c>
      <c r="I239" s="42">
        <f t="shared" si="40"/>
        <v>61.698999999999998</v>
      </c>
      <c r="J239" s="42">
        <f t="shared" si="40"/>
        <v>79.679000000000002</v>
      </c>
      <c r="K239" s="42">
        <f t="shared" si="40"/>
        <v>5.2140000000000004</v>
      </c>
      <c r="L239" s="42">
        <f t="shared" si="40"/>
        <v>276.51900000000001</v>
      </c>
      <c r="M239" s="42">
        <f t="shared" si="40"/>
        <v>248.06549999999999</v>
      </c>
      <c r="N239" s="42">
        <f t="shared" si="40"/>
        <v>94.222499999999997</v>
      </c>
      <c r="O239" s="42">
        <f t="shared" si="40"/>
        <v>6.4929999999999994</v>
      </c>
    </row>
    <row r="240" spans="1:15" ht="3" customHeight="1" x14ac:dyDescent="0.2">
      <c r="A240" s="114"/>
      <c r="B240" s="115"/>
      <c r="C240" s="116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</row>
    <row r="241" spans="1:15" ht="24" customHeight="1" x14ac:dyDescent="0.2">
      <c r="A241" s="111" t="s">
        <v>514</v>
      </c>
      <c r="B241" s="112"/>
      <c r="C241" s="113"/>
      <c r="D241" s="42">
        <v>1</v>
      </c>
      <c r="E241" s="42">
        <v>1</v>
      </c>
      <c r="F241" s="42">
        <v>4</v>
      </c>
      <c r="G241" s="44"/>
      <c r="H241" s="44"/>
      <c r="I241" s="44"/>
      <c r="J241" s="44"/>
      <c r="K241" s="44"/>
      <c r="L241" s="44"/>
      <c r="M241" s="44"/>
      <c r="N241" s="44"/>
      <c r="O241" s="44"/>
    </row>
  </sheetData>
  <mergeCells count="30">
    <mergeCell ref="D1:F1"/>
    <mergeCell ref="G1:G2"/>
    <mergeCell ref="H1:K1"/>
    <mergeCell ref="L1:O1"/>
    <mergeCell ref="B40:C40"/>
    <mergeCell ref="B52:C52"/>
    <mergeCell ref="B4:C4"/>
    <mergeCell ref="B17:C17"/>
    <mergeCell ref="B29:C29"/>
    <mergeCell ref="B65:C65"/>
    <mergeCell ref="B77:C77"/>
    <mergeCell ref="A111:C111"/>
    <mergeCell ref="B124:C124"/>
    <mergeCell ref="B88:C88"/>
    <mergeCell ref="B99:C99"/>
    <mergeCell ref="A147:B147"/>
    <mergeCell ref="A136:C136"/>
    <mergeCell ref="A146:C146"/>
    <mergeCell ref="A157:C157"/>
    <mergeCell ref="A169:C169"/>
    <mergeCell ref="A203:C203"/>
    <mergeCell ref="A215:C215"/>
    <mergeCell ref="A181:C181"/>
    <mergeCell ref="A193:C193"/>
    <mergeCell ref="A226:C226"/>
    <mergeCell ref="A241:C241"/>
    <mergeCell ref="A237:C237"/>
    <mergeCell ref="A238:C238"/>
    <mergeCell ref="A239:C239"/>
    <mergeCell ref="A240:C240"/>
  </mergeCells>
  <phoneticPr fontId="0" type="noConversion"/>
  <pageMargins left="0.74803149606299213" right="0.74803149606299213" top="0.39370078740157483" bottom="0.19685039370078741" header="0.51181102362204722" footer="0.51181102362204722"/>
  <pageSetup paperSize="9" scale="9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135,48</vt:lpstr>
      <vt:lpstr>'135,48'!Область_печати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Овсянникова Оксана</dc:creator>
  <cp:keywords/>
  <dc:description/>
  <cp:lastModifiedBy>Наталья</cp:lastModifiedBy>
  <cp:lastPrinted>2022-03-29T11:03:01Z</cp:lastPrinted>
  <dcterms:created xsi:type="dcterms:W3CDTF">2018-10-04T05:32:37Z</dcterms:created>
  <dcterms:modified xsi:type="dcterms:W3CDTF">2022-03-29T11:03:41Z</dcterms:modified>
  <cp:category/>
</cp:coreProperties>
</file>