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5480" windowHeight="8940"/>
  </bookViews>
  <sheets>
    <sheet name="Лист1" sheetId="5" r:id="rId1"/>
  </sheets>
  <definedNames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Titles_1">#REF!</definedName>
    <definedName name="__xlnm.Print_Titles_2">#REF!</definedName>
    <definedName name="__xlnm.Print_Titles_3">#REF!</definedName>
    <definedName name="__xlnm.Print_Titles_4">#REF!</definedName>
    <definedName name="_1Excel_BuiltIn_Print_Area_1_1">#REF!</definedName>
    <definedName name="_2Excel_BuiltIn_Print_Titles_1_1">#REF!</definedName>
    <definedName name="Excel_BuiltIn_Print_Area_2">#REF!</definedName>
    <definedName name="Excel_BuiltIn_Print_Area_3">#REF!</definedName>
    <definedName name="Excel_BuiltIn_Print_Area_4">#REF!</definedName>
    <definedName name="Excel_BuiltIn_Print_Titles_2">#REF!</definedName>
    <definedName name="Excel_BuiltIn_Print_Titles_3">#REF!</definedName>
    <definedName name="Excel_BuiltIn_Print_Titles_4">#REF!</definedName>
    <definedName name="А1">#REF!</definedName>
    <definedName name="АА">#REF!</definedName>
    <definedName name="_xlnm.Print_Area" localSheetId="0">Лист1!$A$1:$P$32</definedName>
  </definedNames>
  <calcPr calcId="145621"/>
</workbook>
</file>

<file path=xl/calcChain.xml><?xml version="1.0" encoding="utf-8"?>
<calcChain xmlns="http://schemas.openxmlformats.org/spreadsheetml/2006/main">
  <c r="D29" i="5" l="1"/>
  <c r="I12" i="5" l="1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11" i="5"/>
  <c r="J9" i="5"/>
  <c r="J10" i="5"/>
  <c r="J8" i="5" l="1"/>
  <c r="O9" i="5"/>
  <c r="P9" i="5"/>
  <c r="N9" i="5"/>
  <c r="L9" i="5"/>
  <c r="K9" i="5"/>
  <c r="F9" i="5"/>
  <c r="F8" i="5" s="1"/>
  <c r="G9" i="5"/>
  <c r="H9" i="5"/>
  <c r="E9" i="5"/>
  <c r="O10" i="5"/>
  <c r="P10" i="5"/>
  <c r="N10" i="5"/>
  <c r="M10" i="5" s="1"/>
  <c r="L10" i="5"/>
  <c r="K10" i="5"/>
  <c r="G10" i="5"/>
  <c r="H10" i="5"/>
  <c r="F10" i="5"/>
  <c r="E10" i="5"/>
  <c r="D32" i="5"/>
  <c r="M32" i="5"/>
  <c r="N8" i="5" l="1"/>
  <c r="I10" i="5"/>
  <c r="E8" i="5"/>
  <c r="K8" i="5"/>
  <c r="O8" i="5"/>
  <c r="P8" i="5"/>
  <c r="L8" i="5"/>
  <c r="I8" i="5"/>
  <c r="I9" i="5"/>
  <c r="H8" i="5"/>
  <c r="G8" i="5"/>
  <c r="M9" i="5"/>
  <c r="D9" i="5"/>
  <c r="D10" i="5"/>
  <c r="D16" i="5" l="1"/>
  <c r="D17" i="5"/>
  <c r="D31" i="5" l="1"/>
  <c r="M31" i="5"/>
  <c r="D30" i="5" l="1"/>
  <c r="M30" i="5" l="1"/>
  <c r="D8" i="5" l="1"/>
  <c r="M8" i="5"/>
  <c r="D28" i="5"/>
  <c r="D20" i="5"/>
  <c r="D11" i="5"/>
  <c r="D25" i="5" l="1"/>
  <c r="D12" i="5"/>
  <c r="D18" i="5"/>
  <c r="D26" i="5"/>
  <c r="D27" i="5"/>
  <c r="D19" i="5"/>
  <c r="D22" i="5"/>
  <c r="D23" i="5"/>
  <c r="D24" i="5"/>
  <c r="D14" i="5"/>
  <c r="D13" i="5"/>
  <c r="D15" i="5"/>
  <c r="M20" i="5" l="1"/>
  <c r="M25" i="5"/>
  <c r="M11" i="5"/>
  <c r="M12" i="5"/>
  <c r="M18" i="5"/>
  <c r="M26" i="5"/>
  <c r="M28" i="5"/>
  <c r="M27" i="5"/>
  <c r="M19" i="5"/>
  <c r="M21" i="5"/>
  <c r="M14" i="5"/>
  <c r="M13" i="5"/>
  <c r="M15" i="5"/>
  <c r="M17" i="5"/>
  <c r="M29" i="5"/>
  <c r="M16" i="5"/>
  <c r="D21" i="5" l="1"/>
</calcChain>
</file>

<file path=xl/sharedStrings.xml><?xml version="1.0" encoding="utf-8"?>
<sst xmlns="http://schemas.openxmlformats.org/spreadsheetml/2006/main" count="86" uniqueCount="76">
  <si>
    <t>ВСЕГО</t>
  </si>
  <si>
    <t>Координатор программы (подпрограммы)</t>
  </si>
  <si>
    <t>краевой бюджет</t>
  </si>
  <si>
    <t>местный бюджет</t>
  </si>
  <si>
    <t>2</t>
  </si>
  <si>
    <t>6</t>
  </si>
  <si>
    <t>13</t>
  </si>
  <si>
    <t>14</t>
  </si>
  <si>
    <t>№  п/п</t>
  </si>
  <si>
    <t>тыс. рублей</t>
  </si>
  <si>
    <t>Наименование муниципальной программы, подпрограммы,  ведомственной целевой программы</t>
  </si>
  <si>
    <t>9</t>
  </si>
  <si>
    <t>10</t>
  </si>
  <si>
    <t>11</t>
  </si>
  <si>
    <t>12</t>
  </si>
  <si>
    <t>15</t>
  </si>
  <si>
    <r>
      <t>Профинансировано в отчетном периоде</t>
    </r>
    <r>
      <rPr>
        <vertAlign val="superscript"/>
        <sz val="10"/>
        <color indexed="8"/>
        <rFont val="Times New Roman"/>
        <family val="1"/>
        <charset val="204"/>
      </rPr>
      <t xml:space="preserve">                                                       </t>
    </r>
  </si>
  <si>
    <t>Объем финансирования, предусмотренный  бюджетной росписью на отчетную дату</t>
  </si>
  <si>
    <t>управление образования администрации муниципального образования Ленинградский район</t>
  </si>
  <si>
    <t>«Развитие здравоохранения в муниципальном образовании Ленинградский район»</t>
  </si>
  <si>
    <t>«Развитие культуры Ленинградского района»</t>
  </si>
  <si>
    <t>заместитель главы муниципального образования Ленинградский район (курирующий деятельность социальной сферы)</t>
  </si>
  <si>
    <t>отдел культуры администрации муниципального образования Ленинградский район</t>
  </si>
  <si>
    <t xml:space="preserve"> «Молодежь Ленинградского района»</t>
  </si>
  <si>
    <t>отдел молодежи администрации муниципального образования Ленинградский район</t>
  </si>
  <si>
    <t>«Дети Ленинградского района»</t>
  </si>
  <si>
    <t>отдел по вопросам семьи и детства администрации муниципального образования Ленинградский район</t>
  </si>
  <si>
    <t>«Развитие физической культуры и спорта в муниципальном образовании Ленинградский район»</t>
  </si>
  <si>
    <t>отдел физической культуры и спорта администрации муниципального образования Ленинградский район</t>
  </si>
  <si>
    <t>управление архитектуры и градостроительства администрации муниципального образования Ленинградский район</t>
  </si>
  <si>
    <t>«Обеспечение безопасности населения муниципального образования Ленинградский район»</t>
  </si>
  <si>
    <t>«Комплексное и устойчивое развитие муниципального образования Ленинградский район в сфере строительства, архитектуры и дорожного хозяйства»</t>
  </si>
  <si>
    <t xml:space="preserve"> «Поддержка малого и среднего предпринимательства в муниципальном образовании Ленинградский район»</t>
  </si>
  <si>
    <t>«Развитие сельского хозяйства в муниципальном образовании Ленинградский район»</t>
  </si>
  <si>
    <t>управление сельского хозяйства и продовольствия администрации муниципального образования Ленинградский район</t>
  </si>
  <si>
    <t>подпрограмма «Развитие малых форм хозяйствования в агропромышленном комплексе Ленинградского района»</t>
  </si>
  <si>
    <t>подпрограмма «Обеспечение эпизоотического благополучия в Ленинградском районе»</t>
  </si>
  <si>
    <t>ОБЩИЙ ОБЪЕМ</t>
  </si>
  <si>
    <t>Объем финансирования, предусмотренный программой на отчетный год</t>
  </si>
  <si>
    <t>отдел по организационной работе администрации муниципального образования Ленинградский район</t>
  </si>
  <si>
    <t>отдел ГО и ЧС администрации муниципального образования Ленинградский район</t>
  </si>
  <si>
    <t>16</t>
  </si>
  <si>
    <t>федеральный бюджет</t>
  </si>
  <si>
    <t>«Обеспечение жильем молодых семей в муниципальном образовании Ленинградский район»</t>
  </si>
  <si>
    <t>«Противодействие коррупции в Ленинградском районе на 2016-2018 годы»</t>
  </si>
  <si>
    <t>«Содействие занятости населения муниципального образования Ленинградский район на 2016-2018 годы»</t>
  </si>
  <si>
    <t>внебюджетные средства</t>
  </si>
  <si>
    <t>подпрограмма «Разработка и апробация эле-ментов органического земледелия, энерго- и ресурсосберегающих технологий выращивания озимой пшеницы и сахарной свеклы в сельско-хозяйственных организациях и крестьянских (фермерских) хозяйствах Ленинградского района»</t>
  </si>
  <si>
    <t>отдел жилищно-коммунального хозяй-ства администрации муниципального образования Ленинградский район</t>
  </si>
  <si>
    <t>управление экономического развития, потребительской сферы и ИТ администрации муниципального образования Ленинградский район</t>
  </si>
  <si>
    <t>управление экономического развития, потребительской сферы и ИТ админи-страции муниципального образования Ленинградский район</t>
  </si>
  <si>
    <t>заместитель главы муниципального образования Ленинградский район (курирующий деятельность соц. сферы)</t>
  </si>
  <si>
    <t>1</t>
  </si>
  <si>
    <t>3</t>
  </si>
  <si>
    <t>4</t>
  </si>
  <si>
    <t>5</t>
  </si>
  <si>
    <t>7</t>
  </si>
  <si>
    <t>8</t>
  </si>
  <si>
    <t>«Комплексные меры по профилактике правонарушений, укреплению правопорядка и противодействию незаконному обороту наркотиков на территории муниципального образования Ленинградский район»</t>
  </si>
  <si>
    <t>Развитие архивного дела в муниципальном образовании Ленинградский район</t>
  </si>
  <si>
    <t>архивный отдел муниципального образования Ленинградский район</t>
  </si>
  <si>
    <t>Доступная среда в муниципальном образовании Ленинградский район</t>
  </si>
  <si>
    <t>«Гармонизация межнациональных отношений и развитие национальных культур в муниципальном образовании Ленинградский район»</t>
  </si>
  <si>
    <t>«Развитие образования в муниципальном образовании Ленинградский район»</t>
  </si>
  <si>
    <t>17</t>
  </si>
  <si>
    <t>18</t>
  </si>
  <si>
    <t>ВЕДОМСТВЕННАЯ ПРОГРАММА "Муниципальное имущество муниципального образования Ленинградский район"</t>
  </si>
  <si>
    <t>отдел имущественных отношений администрации муниципального образования Ленинградский район</t>
  </si>
  <si>
    <t>19</t>
  </si>
  <si>
    <t>МУНИЦИПАЛЬНЫЕ</t>
  </si>
  <si>
    <t>ВЕДОМСТВЕННЫЕ</t>
  </si>
  <si>
    <t>«Поддержка социально ориентированных некоммерческих организаций, осуществляющих свою деятельность в муниципальном образовании Ленинградский район»</t>
  </si>
  <si>
    <t>Информация о финансировании муниципальных  и ведомственных программ                                                                                                                                                                                муниципального образования Ленинградский район                                                                                                                                                                                на 31 декабря 2018 года</t>
  </si>
  <si>
    <t>отдел по взаимодействию с правоохранительными органами администрации муниципального образования Ленинградский район</t>
  </si>
  <si>
    <t>18 программ</t>
  </si>
  <si>
    <t>1 программа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</si>
</sst>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(* #,##0_);_(* \(#,##0\);_(* &quot;-&quot;_);_(@_)"/>
    <numFmt numFmtId="166" formatCode="_(&quot;$&quot;* #,##0_);_(&quot;$&quot;* \(#,##0\);_(&quot;$&quot;* &quot;-&quot;_);_(@_)"/>
    <numFmt numFmtId="167" formatCode="_(* #,##0.00_);_(* \(#,##0.00\);_(* &quot;-&quot;??_);_(@_)"/>
    <numFmt numFmtId="168" formatCode="0.0"/>
    <numFmt numFmtId="169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6.6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</font>
    <font>
      <sz val="10"/>
      <name val="Arial Cy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5" fillId="0" borderId="0"/>
    <xf numFmtId="0" fontId="4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" fillId="0" borderId="0"/>
    <xf numFmtId="0" fontId="9" fillId="0" borderId="0"/>
    <xf numFmtId="0" fontId="8" fillId="0" borderId="0"/>
    <xf numFmtId="0" fontId="5" fillId="0" borderId="0"/>
    <xf numFmtId="0" fontId="10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9" fillId="0" borderId="0"/>
    <xf numFmtId="0" fontId="12" fillId="0" borderId="0"/>
    <xf numFmtId="0" fontId="11" fillId="0" borderId="0"/>
    <xf numFmtId="0" fontId="8" fillId="0" borderId="0"/>
    <xf numFmtId="0" fontId="10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13" fillId="0" borderId="0"/>
    <xf numFmtId="0" fontId="2" fillId="0" borderId="0"/>
    <xf numFmtId="0" fontId="5" fillId="2" borderId="3" applyNumberFormat="0" applyFont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  <xf numFmtId="38" fontId="15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0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36">
    <xf numFmtId="0" fontId="0" fillId="0" borderId="0" xfId="0"/>
    <xf numFmtId="168" fontId="20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0" fontId="16" fillId="0" borderId="0" xfId="0" applyFont="1" applyFill="1" applyAlignment="1">
      <alignment horizontal="right" vertical="top"/>
    </xf>
    <xf numFmtId="0" fontId="0" fillId="3" borderId="0" xfId="0" applyFill="1"/>
    <xf numFmtId="49" fontId="21" fillId="0" borderId="2" xfId="0" applyNumberFormat="1" applyFont="1" applyFill="1" applyBorder="1" applyAlignment="1">
      <alignment horizontal="center" vertical="top" wrapText="1"/>
    </xf>
    <xf numFmtId="169" fontId="21" fillId="0" borderId="2" xfId="0" applyNumberFormat="1" applyFont="1" applyFill="1" applyBorder="1" applyAlignment="1">
      <alignment horizontal="center" vertical="top"/>
    </xf>
    <xf numFmtId="169" fontId="23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3" fillId="0" borderId="1" xfId="0" applyFont="1" applyFill="1" applyBorder="1" applyAlignment="1">
      <alignment horizontal="center"/>
    </xf>
    <xf numFmtId="0" fontId="21" fillId="0" borderId="2" xfId="0" applyFont="1" applyFill="1" applyBorder="1" applyAlignment="1" applyProtection="1">
      <alignment horizontal="center" vertical="top" wrapText="1"/>
      <protection locked="0"/>
    </xf>
    <xf numFmtId="0" fontId="22" fillId="0" borderId="0" xfId="0" applyFont="1" applyFill="1" applyAlignment="1"/>
    <xf numFmtId="169" fontId="21" fillId="0" borderId="2" xfId="0" applyNumberFormat="1" applyFont="1" applyFill="1" applyBorder="1" applyAlignment="1">
      <alignment horizontal="center" vertical="top" wrapText="1"/>
    </xf>
    <xf numFmtId="0" fontId="17" fillId="0" borderId="7" xfId="0" applyFont="1" applyFill="1" applyBorder="1" applyAlignment="1">
      <alignment horizontal="center" vertical="top" wrapText="1"/>
    </xf>
    <xf numFmtId="0" fontId="23" fillId="0" borderId="2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 wrapText="1"/>
    </xf>
    <xf numFmtId="0" fontId="21" fillId="0" borderId="2" xfId="0" applyFont="1" applyFill="1" applyBorder="1" applyAlignment="1">
      <alignment horizontal="left" vertical="top" wrapText="1"/>
    </xf>
    <xf numFmtId="169" fontId="18" fillId="0" borderId="2" xfId="0" applyNumberFormat="1" applyFont="1" applyFill="1" applyBorder="1" applyAlignment="1">
      <alignment horizontal="center" vertical="top"/>
    </xf>
    <xf numFmtId="169" fontId="21" fillId="0" borderId="5" xfId="0" applyNumberFormat="1" applyFont="1" applyFill="1" applyBorder="1" applyAlignment="1">
      <alignment horizontal="center" vertical="top" wrapText="1"/>
    </xf>
    <xf numFmtId="169" fontId="21" fillId="0" borderId="5" xfId="0" applyNumberFormat="1" applyFont="1" applyFill="1" applyBorder="1" applyAlignment="1">
      <alignment horizontal="center" vertical="top"/>
    </xf>
    <xf numFmtId="169" fontId="23" fillId="0" borderId="5" xfId="0" applyNumberFormat="1" applyFont="1" applyFill="1" applyBorder="1" applyAlignment="1">
      <alignment horizontal="center" vertical="top" wrapText="1"/>
    </xf>
    <xf numFmtId="169" fontId="18" fillId="0" borderId="5" xfId="0" applyNumberFormat="1" applyFont="1" applyFill="1" applyBorder="1" applyAlignment="1">
      <alignment horizontal="center" vertical="top"/>
    </xf>
    <xf numFmtId="0" fontId="21" fillId="0" borderId="9" xfId="0" applyFont="1" applyFill="1" applyBorder="1" applyAlignment="1">
      <alignment horizontal="left" vertical="top" wrapText="1"/>
    </xf>
    <xf numFmtId="0" fontId="18" fillId="0" borderId="9" xfId="0" applyFont="1" applyFill="1" applyBorder="1" applyAlignment="1">
      <alignment horizontal="left" vertical="top" wrapText="1"/>
    </xf>
    <xf numFmtId="0" fontId="22" fillId="0" borderId="0" xfId="0" applyFont="1" applyFill="1" applyAlignment="1">
      <alignment horizontal="center" vertical="center" wrapText="1"/>
    </xf>
    <xf numFmtId="168" fontId="18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8" fillId="0" borderId="6" xfId="0" applyNumberFormat="1" applyFont="1" applyFill="1" applyBorder="1" applyAlignment="1" applyProtection="1">
      <alignment horizontal="center" vertical="top" wrapText="1"/>
      <protection locked="0"/>
    </xf>
    <xf numFmtId="0" fontId="17" fillId="0" borderId="5" xfId="0" applyFont="1" applyFill="1" applyBorder="1" applyAlignment="1">
      <alignment horizontal="center" vertical="top" wrapText="1"/>
    </xf>
    <xf numFmtId="0" fontId="17" fillId="0" borderId="7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 applyProtection="1">
      <alignment horizontal="left" vertical="top" wrapText="1"/>
      <protection locked="0"/>
    </xf>
    <xf numFmtId="0" fontId="18" fillId="0" borderId="5" xfId="0" applyFont="1" applyFill="1" applyBorder="1" applyAlignment="1" applyProtection="1">
      <alignment horizontal="center" vertical="top" wrapText="1"/>
      <protection locked="0"/>
    </xf>
    <xf numFmtId="0" fontId="18" fillId="0" borderId="7" xfId="0" applyFont="1" applyFill="1" applyBorder="1" applyAlignment="1" applyProtection="1">
      <alignment horizontal="center" vertical="top" wrapText="1"/>
      <protection locked="0"/>
    </xf>
    <xf numFmtId="168" fontId="18" fillId="0" borderId="8" xfId="0" applyNumberFormat="1" applyFont="1" applyFill="1" applyBorder="1" applyAlignment="1" applyProtection="1">
      <alignment horizontal="center" vertical="top" wrapText="1"/>
      <protection locked="0"/>
    </xf>
    <xf numFmtId="49" fontId="23" fillId="0" borderId="2" xfId="0" applyNumberFormat="1" applyFont="1" applyFill="1" applyBorder="1" applyAlignment="1">
      <alignment horizontal="center" vertical="top" wrapText="1"/>
    </xf>
    <xf numFmtId="0" fontId="24" fillId="0" borderId="2" xfId="0" applyFont="1" applyFill="1" applyBorder="1" applyAlignment="1">
      <alignment horizontal="left" vertical="top" wrapText="1"/>
    </xf>
    <xf numFmtId="169" fontId="23" fillId="0" borderId="2" xfId="0" applyNumberFormat="1" applyFont="1" applyFill="1" applyBorder="1" applyAlignment="1">
      <alignment horizontal="center" vertical="top"/>
    </xf>
    <xf numFmtId="0" fontId="25" fillId="0" borderId="0" xfId="0" applyFont="1" applyFill="1"/>
  </cellXfs>
  <cellStyles count="55">
    <cellStyle name="Comma [0]" xfId="1"/>
    <cellStyle name="Currency [0]" xfId="2"/>
    <cellStyle name="Excel Built-in Normal" xfId="3"/>
    <cellStyle name="Normal_Sheet1" xfId="4"/>
    <cellStyle name="Гиперссылка 2" xfId="5"/>
    <cellStyle name="Гиперссылка 3" xfId="6"/>
    <cellStyle name="Обычный" xfId="0" builtinId="0"/>
    <cellStyle name="Обычный 10" xfId="7"/>
    <cellStyle name="Обычный 11" xfId="8"/>
    <cellStyle name="Обычный 12" xfId="9"/>
    <cellStyle name="Обычный 2" xfId="10"/>
    <cellStyle name="Обычный 2 2" xfId="11"/>
    <cellStyle name="Обычный 2 2 2" xfId="12"/>
    <cellStyle name="Обычный 2 2 3" xfId="13"/>
    <cellStyle name="Обычный 2 3" xfId="14"/>
    <cellStyle name="Обычный 2 3 2" xfId="15"/>
    <cellStyle name="Обычный 2 3 3" xfId="16"/>
    <cellStyle name="Обычный 2 4" xfId="17"/>
    <cellStyle name="Обычный 2 5" xfId="18"/>
    <cellStyle name="Обычный 2 6" xfId="19"/>
    <cellStyle name="Обычный 2 7" xfId="20"/>
    <cellStyle name="Обычный 2 8" xfId="21"/>
    <cellStyle name="Обычный 3" xfId="22"/>
    <cellStyle name="Обычный 3 2" xfId="23"/>
    <cellStyle name="Обычный 3 3" xfId="24"/>
    <cellStyle name="Обычный 3 4" xfId="25"/>
    <cellStyle name="Обычный 4" xfId="26"/>
    <cellStyle name="Обычный 4 2" xfId="27"/>
    <cellStyle name="Обычный 5" xfId="28"/>
    <cellStyle name="Обычный 5 2" xfId="29"/>
    <cellStyle name="Обычный 5 3" xfId="30"/>
    <cellStyle name="Обычный 6" xfId="31"/>
    <cellStyle name="Обычный 7" xfId="32"/>
    <cellStyle name="Обычный 8" xfId="33"/>
    <cellStyle name="Обычный 9" xfId="34"/>
    <cellStyle name="Примечание 2" xfId="35"/>
    <cellStyle name="Процентный 2" xfId="36"/>
    <cellStyle name="Процентный 3" xfId="37"/>
    <cellStyle name="Стиль 1" xfId="38"/>
    <cellStyle name="Тысячи [0]_молодежная практика" xfId="39"/>
    <cellStyle name="Тысячи_Код меню" xfId="40"/>
    <cellStyle name="Финансовый 2" xfId="41"/>
    <cellStyle name="Финансовый 2 2" xfId="42"/>
    <cellStyle name="Финансовый 3" xfId="43"/>
    <cellStyle name="Финансовый 3 2" xfId="44"/>
    <cellStyle name="Финансовый 3 3" xfId="45"/>
    <cellStyle name="Финансовый 3 4" xfId="46"/>
    <cellStyle name="Финансовый 3 5" xfId="47"/>
    <cellStyle name="Финансовый 3 6" xfId="48"/>
    <cellStyle name="Финансовый 3 7" xfId="49"/>
    <cellStyle name="Финансовый 4" xfId="50"/>
    <cellStyle name="Финансовый 4 2" xfId="51"/>
    <cellStyle name="Финансовый 5" xfId="52"/>
    <cellStyle name="Финансовый 6" xfId="53"/>
    <cellStyle name="Финансовый 7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abSelected="1" view="pageBreakPreview" topLeftCell="B4" zoomScale="85" zoomScaleNormal="70" zoomScaleSheetLayoutView="85" workbookViewId="0">
      <pane ySplit="7" topLeftCell="A11" activePane="bottomLeft" state="frozenSplit"/>
      <selection activeCell="A4" sqref="A4"/>
      <selection pane="bottomLeft" activeCell="O39" sqref="O39"/>
    </sheetView>
  </sheetViews>
  <sheetFormatPr defaultRowHeight="15" x14ac:dyDescent="0.25"/>
  <cols>
    <col min="1" max="1" width="3.7109375" style="7" customWidth="1"/>
    <col min="2" max="2" width="37.5703125" style="7" customWidth="1"/>
    <col min="3" max="3" width="30.140625" style="7" customWidth="1"/>
    <col min="4" max="4" width="11.5703125" style="7" customWidth="1"/>
    <col min="5" max="5" width="7.85546875" style="7" customWidth="1"/>
    <col min="6" max="8" width="9.5703125" style="7" customWidth="1"/>
    <col min="9" max="9" width="11" style="7" customWidth="1"/>
    <col min="10" max="10" width="9.28515625" style="7" customWidth="1"/>
    <col min="11" max="12" width="9.5703125" style="7" customWidth="1"/>
    <col min="13" max="13" width="10.7109375" style="7" customWidth="1"/>
    <col min="14" max="14" width="9" style="7" customWidth="1"/>
    <col min="15" max="15" width="10.42578125" style="7" customWidth="1"/>
    <col min="16" max="16" width="9.7109375" style="7" customWidth="1"/>
    <col min="17" max="16384" width="9.140625" style="7"/>
  </cols>
  <sheetData>
    <row r="1" spans="1:16" ht="15.75" x14ac:dyDescent="0.25">
      <c r="P1" s="2"/>
    </row>
    <row r="2" spans="1:16" ht="15.75" x14ac:dyDescent="0.25">
      <c r="P2" s="2"/>
    </row>
    <row r="3" spans="1:16" x14ac:dyDescent="0.25">
      <c r="B3" s="23" t="s">
        <v>72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6" ht="81" customHeight="1" x14ac:dyDescent="0.35"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10"/>
    </row>
    <row r="5" spans="1:16" x14ac:dyDescent="0.25">
      <c r="P5" s="8" t="s">
        <v>9</v>
      </c>
    </row>
    <row r="6" spans="1:16" ht="45.75" customHeight="1" x14ac:dyDescent="0.25">
      <c r="A6" s="26" t="s">
        <v>8</v>
      </c>
      <c r="B6" s="28" t="s">
        <v>10</v>
      </c>
      <c r="C6" s="29" t="s">
        <v>1</v>
      </c>
      <c r="D6" s="24" t="s">
        <v>38</v>
      </c>
      <c r="E6" s="25"/>
      <c r="F6" s="25"/>
      <c r="G6" s="25"/>
      <c r="H6" s="31"/>
      <c r="I6" s="24" t="s">
        <v>17</v>
      </c>
      <c r="J6" s="25"/>
      <c r="K6" s="25"/>
      <c r="L6" s="25"/>
      <c r="M6" s="24" t="s">
        <v>16</v>
      </c>
      <c r="N6" s="25"/>
      <c r="O6" s="25"/>
      <c r="P6" s="25"/>
    </row>
    <row r="7" spans="1:16" ht="69" x14ac:dyDescent="0.25">
      <c r="A7" s="27"/>
      <c r="B7" s="28"/>
      <c r="C7" s="30"/>
      <c r="D7" s="1" t="s">
        <v>37</v>
      </c>
      <c r="E7" s="1" t="s">
        <v>42</v>
      </c>
      <c r="F7" s="1" t="s">
        <v>2</v>
      </c>
      <c r="G7" s="1" t="s">
        <v>3</v>
      </c>
      <c r="H7" s="1" t="s">
        <v>46</v>
      </c>
      <c r="I7" s="1" t="s">
        <v>37</v>
      </c>
      <c r="J7" s="1" t="s">
        <v>42</v>
      </c>
      <c r="K7" s="1" t="s">
        <v>2</v>
      </c>
      <c r="L7" s="1" t="s">
        <v>3</v>
      </c>
      <c r="M7" s="1" t="s">
        <v>37</v>
      </c>
      <c r="N7" s="1" t="s">
        <v>42</v>
      </c>
      <c r="O7" s="1" t="s">
        <v>2</v>
      </c>
      <c r="P7" s="1" t="s">
        <v>3</v>
      </c>
    </row>
    <row r="8" spans="1:16" x14ac:dyDescent="0.25">
      <c r="A8" s="12"/>
      <c r="B8" s="9" t="s">
        <v>0</v>
      </c>
      <c r="C8" s="9"/>
      <c r="D8" s="5">
        <f>E8+F8+G8+H8</f>
        <v>1187386.3360000001</v>
      </c>
      <c r="E8" s="5">
        <f t="shared" ref="E8:G8" si="0">E9+E10</f>
        <v>11391.8</v>
      </c>
      <c r="F8" s="5">
        <f t="shared" si="0"/>
        <v>723012.9</v>
      </c>
      <c r="G8" s="5">
        <f t="shared" si="0"/>
        <v>447832.03600000002</v>
      </c>
      <c r="H8" s="5">
        <f>H9+H10</f>
        <v>5149.6000000000004</v>
      </c>
      <c r="I8" s="5">
        <f>K8+L8+J8</f>
        <v>1193904.8</v>
      </c>
      <c r="J8" s="5">
        <f>J9+J10</f>
        <v>12310.8</v>
      </c>
      <c r="K8" s="5">
        <f>K9+K10</f>
        <v>732066.50000000012</v>
      </c>
      <c r="L8" s="5">
        <f>L9+L10</f>
        <v>449527.5</v>
      </c>
      <c r="M8" s="5">
        <f>N8+O8+P8</f>
        <v>1187770.8</v>
      </c>
      <c r="N8" s="5">
        <f t="shared" ref="N8:O8" si="1">N9+N10</f>
        <v>12310.7</v>
      </c>
      <c r="O8" s="5">
        <f t="shared" si="1"/>
        <v>731877.60000000009</v>
      </c>
      <c r="P8" s="5">
        <f>P9+P10</f>
        <v>443582.49999999994</v>
      </c>
    </row>
    <row r="9" spans="1:16" x14ac:dyDescent="0.25">
      <c r="A9" s="12"/>
      <c r="B9" s="9" t="s">
        <v>69</v>
      </c>
      <c r="C9" s="9" t="s">
        <v>74</v>
      </c>
      <c r="D9" s="5">
        <f>E9+F9+G9+H9</f>
        <v>1187186.3360000001</v>
      </c>
      <c r="E9" s="5">
        <f>E11+E12+E13+E14+E15+E16+E17+E18+E19+E20+E21+E25+E26+E27+E28+E29+E30+E31</f>
        <v>11391.8</v>
      </c>
      <c r="F9" s="5">
        <f t="shared" ref="F9:H9" si="2">F11+F12+F13+F14+F15+F16+F17+F18+F19+F20+F21+F25+F26+F27+F28+F29+F30+F31</f>
        <v>723012.9</v>
      </c>
      <c r="G9" s="5">
        <f t="shared" si="2"/>
        <v>447632.03600000002</v>
      </c>
      <c r="H9" s="5">
        <f t="shared" si="2"/>
        <v>5149.6000000000004</v>
      </c>
      <c r="I9" s="5">
        <f t="shared" ref="I9:I10" si="3">K9+L9+J9</f>
        <v>1193704.8</v>
      </c>
      <c r="J9" s="5">
        <f>J11+J12+J13+J14+J15+J16+J17+J18+J19+J20+J21+J25+J26+J27+J28+J29+J30+J31</f>
        <v>12310.8</v>
      </c>
      <c r="K9" s="5">
        <f>K11+K12+K13+K14+K15+K16+K17+K18+K19+K20+K21+K25+K26+K27+K28+K29+K30+K31</f>
        <v>732066.50000000012</v>
      </c>
      <c r="L9" s="5">
        <f>L11+L12+L13+L14+L15+L16+L17+L18+L19+L20+L21+L25+L26+L27+L28+L29+L30+L31</f>
        <v>449327.5</v>
      </c>
      <c r="M9" s="5">
        <f>N9+O9+P9</f>
        <v>1187733.2</v>
      </c>
      <c r="N9" s="5">
        <f>N11+N12+N13+N14+N15+N16+N17+N18+N19+N20+N21+N25+N26+N27+N28+N29+N30+N31</f>
        <v>12310.7</v>
      </c>
      <c r="O9" s="5">
        <f t="shared" ref="O9:P9" si="4">O11+O12+O13+O14+O15+O16+O17+O18+O19+O20+O21+O25+O26+O27+O28+O29+O30+O31</f>
        <v>731877.60000000009</v>
      </c>
      <c r="P9" s="5">
        <f t="shared" si="4"/>
        <v>443544.89999999997</v>
      </c>
    </row>
    <row r="10" spans="1:16" x14ac:dyDescent="0.25">
      <c r="A10" s="12"/>
      <c r="B10" s="9" t="s">
        <v>70</v>
      </c>
      <c r="C10" s="9" t="s">
        <v>75</v>
      </c>
      <c r="D10" s="5">
        <f>E10+F10+G10+H10</f>
        <v>200</v>
      </c>
      <c r="E10" s="5">
        <f>E32</f>
        <v>0</v>
      </c>
      <c r="F10" s="5">
        <f>F32</f>
        <v>0</v>
      </c>
      <c r="G10" s="5">
        <f t="shared" ref="G10:H10" si="5">G32</f>
        <v>200</v>
      </c>
      <c r="H10" s="5">
        <f t="shared" si="5"/>
        <v>0</v>
      </c>
      <c r="I10" s="5">
        <f t="shared" si="3"/>
        <v>200</v>
      </c>
      <c r="J10" s="5">
        <f>J32</f>
        <v>0</v>
      </c>
      <c r="K10" s="5">
        <f>K32</f>
        <v>0</v>
      </c>
      <c r="L10" s="5">
        <f>L32</f>
        <v>200</v>
      </c>
      <c r="M10" s="5">
        <f>N10+O10+P10</f>
        <v>37.6</v>
      </c>
      <c r="N10" s="5">
        <f>N32</f>
        <v>0</v>
      </c>
      <c r="O10" s="5">
        <f t="shared" ref="O10:P10" si="6">O32</f>
        <v>0</v>
      </c>
      <c r="P10" s="5">
        <f t="shared" si="6"/>
        <v>37.6</v>
      </c>
    </row>
    <row r="11" spans="1:16" s="3" customFormat="1" ht="38.25" x14ac:dyDescent="0.25">
      <c r="A11" s="4" t="s">
        <v>52</v>
      </c>
      <c r="B11" s="13" t="s">
        <v>20</v>
      </c>
      <c r="C11" s="14" t="s">
        <v>22</v>
      </c>
      <c r="D11" s="11">
        <f t="shared" ref="D11:D30" si="7">SUM(E11:H11)</f>
        <v>81313.400000000009</v>
      </c>
      <c r="E11" s="11">
        <v>35.6</v>
      </c>
      <c r="F11" s="5">
        <v>14290.5</v>
      </c>
      <c r="G11" s="5">
        <v>66987.3</v>
      </c>
      <c r="H11" s="5"/>
      <c r="I11" s="6">
        <f>SUM(J11:L11)</f>
        <v>81005.600000000006</v>
      </c>
      <c r="J11" s="6">
        <v>46.8</v>
      </c>
      <c r="K11" s="5">
        <v>14279.3</v>
      </c>
      <c r="L11" s="5">
        <v>66679.5</v>
      </c>
      <c r="M11" s="6">
        <f>O11+P11+N11</f>
        <v>80905.200000000012</v>
      </c>
      <c r="N11" s="6">
        <v>46.8</v>
      </c>
      <c r="O11" s="5">
        <v>14279.3</v>
      </c>
      <c r="P11" s="5">
        <v>66579.100000000006</v>
      </c>
    </row>
    <row r="12" spans="1:16" ht="38.25" x14ac:dyDescent="0.25">
      <c r="A12" s="4" t="s">
        <v>4</v>
      </c>
      <c r="B12" s="15" t="s">
        <v>23</v>
      </c>
      <c r="C12" s="14" t="s">
        <v>24</v>
      </c>
      <c r="D12" s="11">
        <f t="shared" si="7"/>
        <v>7107.1</v>
      </c>
      <c r="E12" s="11">
        <v>0</v>
      </c>
      <c r="F12" s="5">
        <v>0</v>
      </c>
      <c r="G12" s="5">
        <v>7107.1</v>
      </c>
      <c r="H12" s="5"/>
      <c r="I12" s="6">
        <f t="shared" ref="I12:I32" si="8">SUM(J12:L12)</f>
        <v>7007.1</v>
      </c>
      <c r="J12" s="6">
        <v>0</v>
      </c>
      <c r="K12" s="5">
        <v>0</v>
      </c>
      <c r="L12" s="5">
        <v>7007.1</v>
      </c>
      <c r="M12" s="6">
        <f t="shared" ref="M12:M20" si="9">O12+P12+N12</f>
        <v>6836.3</v>
      </c>
      <c r="N12" s="6"/>
      <c r="O12" s="5">
        <v>0</v>
      </c>
      <c r="P12" s="5">
        <v>6836.3</v>
      </c>
    </row>
    <row r="13" spans="1:16" s="35" customFormat="1" ht="76.5" x14ac:dyDescent="0.25">
      <c r="A13" s="32" t="s">
        <v>53</v>
      </c>
      <c r="B13" s="13" t="s">
        <v>58</v>
      </c>
      <c r="C13" s="33" t="s">
        <v>73</v>
      </c>
      <c r="D13" s="6">
        <f t="shared" si="7"/>
        <v>0</v>
      </c>
      <c r="E13" s="6">
        <v>0</v>
      </c>
      <c r="F13" s="34">
        <v>0</v>
      </c>
      <c r="G13" s="34">
        <v>0</v>
      </c>
      <c r="H13" s="34"/>
      <c r="I13" s="6">
        <f t="shared" si="8"/>
        <v>0</v>
      </c>
      <c r="J13" s="6">
        <v>0</v>
      </c>
      <c r="K13" s="34">
        <v>0</v>
      </c>
      <c r="L13" s="34">
        <v>0</v>
      </c>
      <c r="M13" s="6">
        <f t="shared" si="9"/>
        <v>0</v>
      </c>
      <c r="N13" s="6"/>
      <c r="O13" s="34">
        <v>0</v>
      </c>
      <c r="P13" s="34">
        <v>0</v>
      </c>
    </row>
    <row r="14" spans="1:16" ht="51" x14ac:dyDescent="0.25">
      <c r="A14" s="4" t="s">
        <v>54</v>
      </c>
      <c r="B14" s="15" t="s">
        <v>62</v>
      </c>
      <c r="C14" s="14" t="s">
        <v>39</v>
      </c>
      <c r="D14" s="11">
        <f t="shared" si="7"/>
        <v>30</v>
      </c>
      <c r="E14" s="11">
        <v>0</v>
      </c>
      <c r="F14" s="5">
        <v>0</v>
      </c>
      <c r="G14" s="5">
        <v>30</v>
      </c>
      <c r="H14" s="5"/>
      <c r="I14" s="6">
        <f t="shared" si="8"/>
        <v>30</v>
      </c>
      <c r="J14" s="6">
        <v>0</v>
      </c>
      <c r="K14" s="5">
        <v>0</v>
      </c>
      <c r="L14" s="5">
        <v>30</v>
      </c>
      <c r="M14" s="6">
        <f t="shared" si="9"/>
        <v>29.9</v>
      </c>
      <c r="N14" s="6"/>
      <c r="O14" s="5">
        <v>0</v>
      </c>
      <c r="P14" s="5">
        <v>29.9</v>
      </c>
    </row>
    <row r="15" spans="1:16" ht="63.75" x14ac:dyDescent="0.25">
      <c r="A15" s="4" t="s">
        <v>55</v>
      </c>
      <c r="B15" s="15" t="s">
        <v>71</v>
      </c>
      <c r="C15" s="14" t="s">
        <v>39</v>
      </c>
      <c r="D15" s="11">
        <f t="shared" si="7"/>
        <v>250</v>
      </c>
      <c r="E15" s="17">
        <v>0</v>
      </c>
      <c r="F15" s="18">
        <v>0</v>
      </c>
      <c r="G15" s="18">
        <v>250</v>
      </c>
      <c r="H15" s="18"/>
      <c r="I15" s="6">
        <f t="shared" si="8"/>
        <v>250</v>
      </c>
      <c r="J15" s="19">
        <v>0</v>
      </c>
      <c r="K15" s="20">
        <v>0</v>
      </c>
      <c r="L15" s="18">
        <v>250</v>
      </c>
      <c r="M15" s="6">
        <f t="shared" si="9"/>
        <v>250</v>
      </c>
      <c r="N15" s="19"/>
      <c r="O15" s="18">
        <v>0</v>
      </c>
      <c r="P15" s="18">
        <v>250</v>
      </c>
    </row>
    <row r="16" spans="1:16" ht="51" x14ac:dyDescent="0.25">
      <c r="A16" s="4" t="s">
        <v>5</v>
      </c>
      <c r="B16" s="15" t="s">
        <v>43</v>
      </c>
      <c r="C16" s="14" t="s">
        <v>48</v>
      </c>
      <c r="D16" s="11">
        <f>SUM(E16:G16)</f>
        <v>2794.8999999999996</v>
      </c>
      <c r="E16" s="17">
        <v>325.39999999999998</v>
      </c>
      <c r="F16" s="18">
        <v>907.7</v>
      </c>
      <c r="G16" s="18">
        <v>1561.8</v>
      </c>
      <c r="H16" s="18">
        <v>1277</v>
      </c>
      <c r="I16" s="6">
        <f t="shared" si="8"/>
        <v>2795</v>
      </c>
      <c r="J16" s="19">
        <v>1233.2</v>
      </c>
      <c r="K16" s="5">
        <v>0</v>
      </c>
      <c r="L16" s="18">
        <v>1561.8</v>
      </c>
      <c r="M16" s="6">
        <f t="shared" si="9"/>
        <v>2794.8999999999996</v>
      </c>
      <c r="N16" s="6">
        <v>1233.0999999999999</v>
      </c>
      <c r="O16" s="5">
        <v>0</v>
      </c>
      <c r="P16" s="18">
        <v>1561.8</v>
      </c>
    </row>
    <row r="17" spans="1:16" ht="63.75" x14ac:dyDescent="0.25">
      <c r="A17" s="4" t="s">
        <v>56</v>
      </c>
      <c r="B17" s="15" t="s">
        <v>44</v>
      </c>
      <c r="C17" s="14" t="s">
        <v>49</v>
      </c>
      <c r="D17" s="11">
        <f>SUM(E17:G17)</f>
        <v>0</v>
      </c>
      <c r="E17" s="17">
        <v>0</v>
      </c>
      <c r="F17" s="18">
        <v>0</v>
      </c>
      <c r="G17" s="18">
        <v>0</v>
      </c>
      <c r="H17" s="18">
        <v>0</v>
      </c>
      <c r="I17" s="6">
        <f t="shared" si="8"/>
        <v>0</v>
      </c>
      <c r="J17" s="19">
        <v>0</v>
      </c>
      <c r="K17" s="5">
        <v>0</v>
      </c>
      <c r="L17" s="18">
        <v>0</v>
      </c>
      <c r="M17" s="6">
        <f t="shared" si="9"/>
        <v>0</v>
      </c>
      <c r="N17" s="6"/>
      <c r="O17" s="5">
        <v>0</v>
      </c>
      <c r="P17" s="18">
        <v>0</v>
      </c>
    </row>
    <row r="18" spans="1:16" ht="38.25" x14ac:dyDescent="0.25">
      <c r="A18" s="4" t="s">
        <v>57</v>
      </c>
      <c r="B18" s="15" t="s">
        <v>25</v>
      </c>
      <c r="C18" s="14" t="s">
        <v>26</v>
      </c>
      <c r="D18" s="11">
        <f t="shared" si="7"/>
        <v>6006.3</v>
      </c>
      <c r="E18" s="11">
        <v>0</v>
      </c>
      <c r="F18" s="11">
        <v>2264</v>
      </c>
      <c r="G18" s="11">
        <v>3742.3</v>
      </c>
      <c r="H18" s="11"/>
      <c r="I18" s="6">
        <f t="shared" si="8"/>
        <v>6006.3</v>
      </c>
      <c r="J18" s="6">
        <v>0</v>
      </c>
      <c r="K18" s="5">
        <v>2264</v>
      </c>
      <c r="L18" s="5">
        <v>3742.3</v>
      </c>
      <c r="M18" s="6">
        <f t="shared" si="9"/>
        <v>6004.7</v>
      </c>
      <c r="N18" s="6"/>
      <c r="O18" s="5">
        <v>2264</v>
      </c>
      <c r="P18" s="5">
        <v>3740.7</v>
      </c>
    </row>
    <row r="19" spans="1:16" ht="63.75" x14ac:dyDescent="0.25">
      <c r="A19" s="4" t="s">
        <v>11</v>
      </c>
      <c r="B19" s="15" t="s">
        <v>32</v>
      </c>
      <c r="C19" s="14" t="s">
        <v>50</v>
      </c>
      <c r="D19" s="11">
        <f t="shared" si="7"/>
        <v>750.1</v>
      </c>
      <c r="E19" s="11">
        <v>0</v>
      </c>
      <c r="F19" s="5">
        <v>0</v>
      </c>
      <c r="G19" s="5">
        <v>750.1</v>
      </c>
      <c r="H19" s="5"/>
      <c r="I19" s="6">
        <f t="shared" si="8"/>
        <v>750</v>
      </c>
      <c r="J19" s="6">
        <v>0</v>
      </c>
      <c r="K19" s="5">
        <v>0</v>
      </c>
      <c r="L19" s="5">
        <v>750</v>
      </c>
      <c r="M19" s="6">
        <f t="shared" si="9"/>
        <v>750</v>
      </c>
      <c r="N19" s="6"/>
      <c r="O19" s="5">
        <v>0</v>
      </c>
      <c r="P19" s="5">
        <v>750</v>
      </c>
    </row>
    <row r="20" spans="1:16" s="3" customFormat="1" ht="38.25" x14ac:dyDescent="0.25">
      <c r="A20" s="4" t="s">
        <v>12</v>
      </c>
      <c r="B20" s="15" t="s">
        <v>63</v>
      </c>
      <c r="C20" s="14" t="s">
        <v>18</v>
      </c>
      <c r="D20" s="11">
        <f t="shared" si="7"/>
        <v>844423.5</v>
      </c>
      <c r="E20" s="6">
        <v>0</v>
      </c>
      <c r="F20" s="6">
        <v>562844.30000000005</v>
      </c>
      <c r="G20" s="6">
        <v>281579.2</v>
      </c>
      <c r="H20" s="6"/>
      <c r="I20" s="6">
        <f t="shared" si="8"/>
        <v>852400.20000000007</v>
      </c>
      <c r="J20" s="6">
        <v>0</v>
      </c>
      <c r="K20" s="5">
        <v>572796.80000000005</v>
      </c>
      <c r="L20" s="6">
        <v>279603.40000000002</v>
      </c>
      <c r="M20" s="6">
        <f t="shared" si="9"/>
        <v>847995.60000000009</v>
      </c>
      <c r="N20" s="6"/>
      <c r="O20" s="5">
        <v>572796.80000000005</v>
      </c>
      <c r="P20" s="5">
        <v>275198.8</v>
      </c>
    </row>
    <row r="21" spans="1:16" s="3" customFormat="1" ht="51" x14ac:dyDescent="0.25">
      <c r="A21" s="4" t="s">
        <v>13</v>
      </c>
      <c r="B21" s="15" t="s">
        <v>33</v>
      </c>
      <c r="C21" s="14" t="s">
        <v>34</v>
      </c>
      <c r="D21" s="11">
        <f t="shared" si="7"/>
        <v>11732.5</v>
      </c>
      <c r="E21" s="5">
        <v>0</v>
      </c>
      <c r="F21" s="5">
        <v>11134.5</v>
      </c>
      <c r="G21" s="5">
        <v>598</v>
      </c>
      <c r="H21" s="5"/>
      <c r="I21" s="6">
        <f t="shared" si="8"/>
        <v>11732.5</v>
      </c>
      <c r="J21" s="6">
        <v>0</v>
      </c>
      <c r="K21" s="5">
        <v>11134.5</v>
      </c>
      <c r="L21" s="5">
        <v>598</v>
      </c>
      <c r="M21" s="6">
        <f>O21+P21+N21</f>
        <v>11365.800000000001</v>
      </c>
      <c r="N21" s="6"/>
      <c r="O21" s="5">
        <v>10945.6</v>
      </c>
      <c r="P21" s="5">
        <v>420.2</v>
      </c>
    </row>
    <row r="22" spans="1:16" ht="89.25" x14ac:dyDescent="0.25">
      <c r="A22" s="4"/>
      <c r="B22" s="14" t="s">
        <v>47</v>
      </c>
      <c r="C22" s="14"/>
      <c r="D22" s="11">
        <f t="shared" si="7"/>
        <v>398</v>
      </c>
      <c r="E22" s="11"/>
      <c r="F22" s="16"/>
      <c r="G22" s="16">
        <v>398</v>
      </c>
      <c r="H22" s="16"/>
      <c r="I22" s="6">
        <f t="shared" si="8"/>
        <v>0</v>
      </c>
      <c r="J22" s="6"/>
      <c r="K22" s="16"/>
      <c r="L22" s="16"/>
      <c r="M22" s="6"/>
      <c r="N22" s="6"/>
      <c r="O22" s="16"/>
      <c r="P22" s="16"/>
    </row>
    <row r="23" spans="1:16" ht="38.25" x14ac:dyDescent="0.25">
      <c r="A23" s="4"/>
      <c r="B23" s="14" t="s">
        <v>35</v>
      </c>
      <c r="C23" s="14"/>
      <c r="D23" s="11">
        <f t="shared" si="7"/>
        <v>9769.2999999999993</v>
      </c>
      <c r="E23" s="11"/>
      <c r="F23" s="16">
        <v>9769.2999999999993</v>
      </c>
      <c r="G23" s="16"/>
      <c r="H23" s="16"/>
      <c r="I23" s="6">
        <f t="shared" si="8"/>
        <v>0</v>
      </c>
      <c r="J23" s="6"/>
      <c r="K23" s="16"/>
      <c r="L23" s="16"/>
      <c r="M23" s="6"/>
      <c r="N23" s="6"/>
      <c r="O23" s="16"/>
      <c r="P23" s="16"/>
    </row>
    <row r="24" spans="1:16" ht="38.25" customHeight="1" x14ac:dyDescent="0.25">
      <c r="A24" s="4"/>
      <c r="B24" s="14" t="s">
        <v>36</v>
      </c>
      <c r="C24" s="14"/>
      <c r="D24" s="11">
        <f t="shared" si="7"/>
        <v>370.5</v>
      </c>
      <c r="E24" s="11"/>
      <c r="F24" s="16">
        <v>187.8</v>
      </c>
      <c r="G24" s="16">
        <v>182.7</v>
      </c>
      <c r="H24" s="16"/>
      <c r="I24" s="6">
        <f t="shared" si="8"/>
        <v>0</v>
      </c>
      <c r="J24" s="6"/>
      <c r="K24" s="16"/>
      <c r="L24" s="16"/>
      <c r="M24" s="6"/>
      <c r="N24" s="6"/>
      <c r="O24" s="16"/>
      <c r="P24" s="16"/>
    </row>
    <row r="25" spans="1:16" ht="63.75" x14ac:dyDescent="0.25">
      <c r="A25" s="4" t="s">
        <v>14</v>
      </c>
      <c r="B25" s="15" t="s">
        <v>19</v>
      </c>
      <c r="C25" s="14" t="s">
        <v>21</v>
      </c>
      <c r="D25" s="11">
        <f t="shared" si="7"/>
        <v>122780.4</v>
      </c>
      <c r="E25" s="11">
        <v>0</v>
      </c>
      <c r="F25" s="5">
        <v>118961.9</v>
      </c>
      <c r="G25" s="5">
        <v>3818.5</v>
      </c>
      <c r="H25" s="5"/>
      <c r="I25" s="6">
        <f t="shared" si="8"/>
        <v>122611.5</v>
      </c>
      <c r="J25" s="6">
        <v>0</v>
      </c>
      <c r="K25" s="5">
        <v>118961.9</v>
      </c>
      <c r="L25" s="5">
        <v>3649.6</v>
      </c>
      <c r="M25" s="6">
        <f t="shared" ref="M25:M29" si="10">O25+P25+N25</f>
        <v>122563.5</v>
      </c>
      <c r="N25" s="6"/>
      <c r="O25" s="5">
        <v>118961.9</v>
      </c>
      <c r="P25" s="5">
        <v>3601.6</v>
      </c>
    </row>
    <row r="26" spans="1:16" ht="51" x14ac:dyDescent="0.25">
      <c r="A26" s="4" t="s">
        <v>6</v>
      </c>
      <c r="B26" s="15" t="s">
        <v>27</v>
      </c>
      <c r="C26" s="14" t="s">
        <v>28</v>
      </c>
      <c r="D26" s="11">
        <f t="shared" si="7"/>
        <v>53002.6</v>
      </c>
      <c r="E26" s="11">
        <v>0</v>
      </c>
      <c r="F26" s="5">
        <v>1144.5999999999999</v>
      </c>
      <c r="G26" s="5">
        <v>51858</v>
      </c>
      <c r="H26" s="5"/>
      <c r="I26" s="6">
        <f t="shared" si="8"/>
        <v>56396.6</v>
      </c>
      <c r="J26" s="6">
        <v>0</v>
      </c>
      <c r="K26" s="5">
        <v>1164.5999999999999</v>
      </c>
      <c r="L26" s="5">
        <v>55232</v>
      </c>
      <c r="M26" s="6">
        <f t="shared" si="10"/>
        <v>56337.799999999996</v>
      </c>
      <c r="N26" s="6"/>
      <c r="O26" s="5">
        <v>1164.5999999999999</v>
      </c>
      <c r="P26" s="5">
        <v>55173.2</v>
      </c>
    </row>
    <row r="27" spans="1:16" ht="63.75" x14ac:dyDescent="0.25">
      <c r="A27" s="4" t="s">
        <v>7</v>
      </c>
      <c r="B27" s="15" t="s">
        <v>31</v>
      </c>
      <c r="C27" s="14" t="s">
        <v>29</v>
      </c>
      <c r="D27" s="11">
        <f t="shared" si="7"/>
        <v>28653.39</v>
      </c>
      <c r="E27" s="11">
        <v>6802.1</v>
      </c>
      <c r="F27" s="5">
        <v>9716.4</v>
      </c>
      <c r="G27" s="5">
        <v>12134.89</v>
      </c>
      <c r="H27" s="5"/>
      <c r="I27" s="6">
        <f t="shared" si="8"/>
        <v>29169</v>
      </c>
      <c r="J27" s="6">
        <v>6802.1</v>
      </c>
      <c r="K27" s="5">
        <v>9716.4</v>
      </c>
      <c r="L27" s="5">
        <v>12650.5</v>
      </c>
      <c r="M27" s="6">
        <f t="shared" si="10"/>
        <v>28653.4</v>
      </c>
      <c r="N27" s="6">
        <v>6802.1</v>
      </c>
      <c r="O27" s="5">
        <v>9716.4</v>
      </c>
      <c r="P27" s="5">
        <v>12134.9</v>
      </c>
    </row>
    <row r="28" spans="1:16" s="3" customFormat="1" ht="38.25" x14ac:dyDescent="0.25">
      <c r="A28" s="4" t="s">
        <v>15</v>
      </c>
      <c r="B28" s="15" t="s">
        <v>30</v>
      </c>
      <c r="C28" s="14" t="s">
        <v>40</v>
      </c>
      <c r="D28" s="11">
        <f t="shared" si="7"/>
        <v>14987.046</v>
      </c>
      <c r="E28" s="5">
        <v>0</v>
      </c>
      <c r="F28" s="5">
        <v>1749</v>
      </c>
      <c r="G28" s="5">
        <v>13238.046</v>
      </c>
      <c r="H28" s="5"/>
      <c r="I28" s="6">
        <f t="shared" si="8"/>
        <v>15273.7</v>
      </c>
      <c r="J28" s="6">
        <v>0</v>
      </c>
      <c r="K28" s="5">
        <v>1749</v>
      </c>
      <c r="L28" s="5">
        <v>13524.7</v>
      </c>
      <c r="M28" s="6">
        <f t="shared" si="10"/>
        <v>15089.6</v>
      </c>
      <c r="N28" s="6"/>
      <c r="O28" s="5">
        <v>1749</v>
      </c>
      <c r="P28" s="5">
        <v>13340.6</v>
      </c>
    </row>
    <row r="29" spans="1:16" ht="40.5" customHeight="1" x14ac:dyDescent="0.25">
      <c r="A29" s="4" t="s">
        <v>41</v>
      </c>
      <c r="B29" s="15" t="s">
        <v>45</v>
      </c>
      <c r="C29" s="14" t="s">
        <v>51</v>
      </c>
      <c r="D29" s="11">
        <f>SUM(E29:G29)</f>
        <v>0</v>
      </c>
      <c r="E29" s="11">
        <v>0</v>
      </c>
      <c r="F29" s="5">
        <v>0</v>
      </c>
      <c r="G29" s="5">
        <v>0</v>
      </c>
      <c r="H29" s="5">
        <v>3872.6</v>
      </c>
      <c r="I29" s="6">
        <f t="shared" si="8"/>
        <v>0</v>
      </c>
      <c r="J29" s="19">
        <v>0</v>
      </c>
      <c r="K29" s="5">
        <v>0</v>
      </c>
      <c r="L29" s="5">
        <v>0</v>
      </c>
      <c r="M29" s="6">
        <f t="shared" si="10"/>
        <v>0</v>
      </c>
      <c r="N29" s="6"/>
      <c r="O29" s="5">
        <v>0</v>
      </c>
      <c r="P29" s="5">
        <v>0</v>
      </c>
    </row>
    <row r="30" spans="1:16" ht="39.75" customHeight="1" x14ac:dyDescent="0.25">
      <c r="A30" s="4" t="s">
        <v>64</v>
      </c>
      <c r="B30" s="15" t="s">
        <v>59</v>
      </c>
      <c r="C30" s="14" t="s">
        <v>60</v>
      </c>
      <c r="D30" s="11">
        <f t="shared" si="7"/>
        <v>3656.8</v>
      </c>
      <c r="E30" s="11">
        <v>0</v>
      </c>
      <c r="F30" s="5">
        <v>0</v>
      </c>
      <c r="G30" s="5">
        <v>3656.8</v>
      </c>
      <c r="H30" s="5"/>
      <c r="I30" s="6">
        <f t="shared" si="8"/>
        <v>3728.6</v>
      </c>
      <c r="J30" s="6">
        <v>0</v>
      </c>
      <c r="K30" s="5">
        <v>0</v>
      </c>
      <c r="L30" s="5">
        <v>3728.6</v>
      </c>
      <c r="M30" s="6">
        <f t="shared" ref="M30" si="11">O30+P30+N30</f>
        <v>3607.8</v>
      </c>
      <c r="N30" s="5"/>
      <c r="O30" s="5">
        <v>0</v>
      </c>
      <c r="P30" s="5">
        <v>3607.8</v>
      </c>
    </row>
    <row r="31" spans="1:16" s="3" customFormat="1" ht="38.25" x14ac:dyDescent="0.25">
      <c r="A31" s="4" t="s">
        <v>65</v>
      </c>
      <c r="B31" s="15" t="s">
        <v>61</v>
      </c>
      <c r="C31" s="14" t="s">
        <v>18</v>
      </c>
      <c r="D31" s="11">
        <f t="shared" ref="D31" si="12">SUM(E31:H31)</f>
        <v>4548.7</v>
      </c>
      <c r="E31" s="11">
        <v>4228.7</v>
      </c>
      <c r="F31" s="5"/>
      <c r="G31" s="5">
        <v>320</v>
      </c>
      <c r="H31" s="5"/>
      <c r="I31" s="6">
        <f t="shared" si="8"/>
        <v>4548.7</v>
      </c>
      <c r="J31" s="6">
        <v>4228.7</v>
      </c>
      <c r="K31" s="5">
        <v>0</v>
      </c>
      <c r="L31" s="5">
        <v>320</v>
      </c>
      <c r="M31" s="6">
        <f t="shared" ref="M31" si="13">O31+P31+N31</f>
        <v>4548.7</v>
      </c>
      <c r="N31" s="5">
        <v>4228.7</v>
      </c>
      <c r="O31" s="5">
        <v>0</v>
      </c>
      <c r="P31" s="5">
        <v>320</v>
      </c>
    </row>
    <row r="32" spans="1:16" ht="51" x14ac:dyDescent="0.25">
      <c r="A32" s="4" t="s">
        <v>68</v>
      </c>
      <c r="B32" s="21" t="s">
        <v>66</v>
      </c>
      <c r="C32" s="22" t="s">
        <v>67</v>
      </c>
      <c r="D32" s="11">
        <f t="shared" ref="D32" si="14">SUM(E32:H32)</f>
        <v>200</v>
      </c>
      <c r="E32" s="11">
        <v>0</v>
      </c>
      <c r="F32" s="5">
        <v>0</v>
      </c>
      <c r="G32" s="5">
        <v>200</v>
      </c>
      <c r="H32" s="5"/>
      <c r="I32" s="6">
        <f t="shared" si="8"/>
        <v>200</v>
      </c>
      <c r="J32" s="6"/>
      <c r="K32" s="5"/>
      <c r="L32" s="5">
        <v>200</v>
      </c>
      <c r="M32" s="6">
        <f t="shared" ref="M32" si="15">O32+P32+N32</f>
        <v>37.6</v>
      </c>
      <c r="N32" s="5"/>
      <c r="O32" s="5">
        <v>0</v>
      </c>
      <c r="P32" s="5">
        <v>37.6</v>
      </c>
    </row>
  </sheetData>
  <mergeCells count="7">
    <mergeCell ref="B3:O4"/>
    <mergeCell ref="I6:L6"/>
    <mergeCell ref="M6:P6"/>
    <mergeCell ref="A6:A7"/>
    <mergeCell ref="B6:B7"/>
    <mergeCell ref="C6:C7"/>
    <mergeCell ref="D6:H6"/>
  </mergeCells>
  <pageMargins left="0.31496062992125984" right="0.31496062992125984" top="0.15748031496062992" bottom="0.15748031496062992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EMedyanik</dc:creator>
  <cp:lastModifiedBy>Администрация МО</cp:lastModifiedBy>
  <cp:lastPrinted>2018-10-24T12:27:20Z</cp:lastPrinted>
  <dcterms:created xsi:type="dcterms:W3CDTF">2015-05-06T10:52:02Z</dcterms:created>
  <dcterms:modified xsi:type="dcterms:W3CDTF">2019-03-20T07:10:24Z</dcterms:modified>
</cp:coreProperties>
</file>