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№ 22 Стоимость услуг по погребению на 2026 г_\"/>
    </mc:Choice>
  </mc:AlternateContent>
  <xr:revisionPtr revIDLastSave="0" documentId="13_ncr:1_{7171CBFE-41CE-457A-9DD8-2C722288F699}" xr6:coauthVersionLast="47" xr6:coauthVersionMax="47" xr10:uidLastSave="{00000000-0000-0000-0000-000000000000}"/>
  <bookViews>
    <workbookView xWindow="105" yWindow="0" windowWidth="28695" windowHeight="15600" xr2:uid="{00000000-000D-0000-FFFF-FFFF00000000}"/>
  </bookViews>
  <sheets>
    <sheet name="прейскурант-1" sheetId="1" r:id="rId1"/>
    <sheet name="прейскурант-2" sheetId="2" r:id="rId2"/>
    <sheet name="экскаватор" sheetId="3" state="hidden" r:id="rId3"/>
    <sheet name="Доставка" sheetId="4" state="hidden" r:id="rId4"/>
  </sheets>
  <calcPr calcId="191029"/>
</workbook>
</file>

<file path=xl/calcChain.xml><?xml version="1.0" encoding="utf-8"?>
<calcChain xmlns="http://schemas.openxmlformats.org/spreadsheetml/2006/main">
  <c r="I15" i="4" l="1"/>
  <c r="I8" i="4"/>
  <c r="I7" i="4"/>
  <c r="I16" i="4" s="1"/>
  <c r="I11" i="3"/>
  <c r="I10" i="3"/>
  <c r="I9" i="3"/>
  <c r="I8" i="3"/>
  <c r="I6" i="3"/>
  <c r="C21" i="2"/>
  <c r="C19" i="1"/>
  <c r="I18" i="4" l="1"/>
  <c r="I17" i="4"/>
  <c r="I12" i="3"/>
  <c r="I7" i="3"/>
  <c r="I13" i="3" s="1"/>
  <c r="I15" i="3" l="1"/>
  <c r="I14" i="3"/>
</calcChain>
</file>

<file path=xl/sharedStrings.xml><?xml version="1.0" encoding="utf-8"?>
<sst xmlns="http://schemas.openxmlformats.org/spreadsheetml/2006/main" count="142" uniqueCount="116">
  <si>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>Приложение 1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</si>
  <si>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>УТВЕРЖДЕНА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</si>
  <si>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 xml:space="preserve">решением Совета 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</si>
  <si>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>муниципального образования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</si>
  <si>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 xml:space="preserve">Ленинградский муниципальный 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</si>
  <si>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>округ Краснодарского края</t>
    </r>
  </si>
  <si>
    <r>
      <rPr>
        <sz val="14"/>
        <color rgb="FF000000"/>
        <rFont val="FreeSerif"/>
      </rPr>
      <t xml:space="preserve">                                                  </t>
    </r>
    <r>
      <rPr>
        <sz val="14"/>
        <color rgb="FF000000"/>
        <rFont val="FreeSerif"/>
      </rPr>
      <t>от 19.02.2026 г. № 22</t>
    </r>
  </si>
  <si>
    <r>
      <rPr>
        <b/>
        <sz val="14"/>
        <color rgb="FF000000"/>
        <rFont val="FreeSerif"/>
      </rPr>
      <t>Стоимость</t>
    </r>
  </si>
  <si>
    <r>
      <rPr>
        <b/>
        <sz val="14"/>
        <color rgb="FF000000"/>
        <rFont val="FreeSerif"/>
      </rPr>
      <t xml:space="preserve"> гарантированного перечня услуг по погребению,</t>
    </r>
  </si>
  <si>
    <r>
      <rPr>
        <b/>
        <sz val="14"/>
        <color rgb="FF000000"/>
        <rFont val="FreeSerif"/>
      </rPr>
      <t>оказываемых</t>
    </r>
    <r>
      <rPr>
        <b/>
        <sz val="14"/>
        <color rgb="FF000000"/>
        <rFont val="FreeSerif"/>
      </rPr>
      <t xml:space="preserve">  </t>
    </r>
    <r>
      <rPr>
        <b/>
        <sz val="14"/>
        <color rgb="FF000000"/>
        <rFont val="FreeSerif"/>
      </rPr>
      <t>на территории Ленинградского муниципального округа</t>
    </r>
  </si>
  <si>
    <r>
      <rPr>
        <sz val="12"/>
        <color rgb="FF000000"/>
        <rFont val="FreeSerif"/>
      </rPr>
      <t>N п/п</t>
    </r>
  </si>
  <si>
    <r>
      <rPr>
        <sz val="12"/>
        <color rgb="FF000000"/>
        <rFont val="FreeSerif"/>
      </rPr>
      <t>Наименование услуги</t>
    </r>
  </si>
  <si>
    <r>
      <rPr>
        <sz val="12"/>
        <color rgb="FF000000"/>
        <rFont val="FreeSerif"/>
      </rPr>
      <t>Стоимость услуг, рублей</t>
    </r>
  </si>
  <si>
    <r>
      <rPr>
        <sz val="12"/>
        <color rgb="FF000000"/>
        <rFont val="FreeSerif"/>
      </rPr>
      <t>Оформление документов, необходимых для погребения</t>
    </r>
  </si>
  <si>
    <r>
      <rPr>
        <sz val="12"/>
        <color rgb="FF000000"/>
        <rFont val="FreeSerif"/>
      </rPr>
      <t>Предоставление и доставка гроба и других предметов, необходимых для погребения</t>
    </r>
  </si>
  <si>
    <r>
      <rPr>
        <sz val="12"/>
        <color rgb="FF000000"/>
        <rFont val="FreeSerif"/>
      </rPr>
      <t>Перевозка тела (останков) умершего (погибшего) на кладбище (в крематорий)</t>
    </r>
  </si>
  <si>
    <r>
      <rPr>
        <sz val="12"/>
        <color rgb="FF000000"/>
        <rFont val="FreeSerif"/>
      </rPr>
      <t>Погребение (кремация с последующей выдачи урны с прахом)</t>
    </r>
  </si>
  <si>
    <r>
      <rPr>
        <b/>
        <sz val="12"/>
        <color rgb="FF000000"/>
        <rFont val="FreeSerif"/>
      </rPr>
      <t>ИТОГО</t>
    </r>
  </si>
  <si>
    <r>
      <rPr>
        <sz val="14"/>
        <color rgb="FF000000"/>
        <rFont val="FreeSerif"/>
      </rPr>
      <t>Заместитель главы</t>
    </r>
  </si>
  <si>
    <r>
      <rPr>
        <sz val="14"/>
        <color rgb="FF000000"/>
        <rFont val="FreeSerif"/>
      </rPr>
      <t>Ленинградского</t>
    </r>
  </si>
  <si>
    <r>
      <rPr>
        <sz val="14"/>
        <color rgb="FF000000"/>
        <rFont val="FreeSerif"/>
      </rPr>
      <t>муниципального округа</t>
    </r>
  </si>
  <si>
    <r>
      <rPr>
        <sz val="14"/>
        <color rgb="FF000000"/>
        <rFont val="FreeSerif"/>
      </rPr>
      <t>С.Н. Шмаровоз</t>
    </r>
  </si>
  <si>
    <t xml:space="preserve">                                                        Приложение 2</t>
  </si>
  <si>
    <t xml:space="preserve">                                                        УТВЕРЖДЕНА</t>
  </si>
  <si>
    <t xml:space="preserve">                                                        решением Совета </t>
  </si>
  <si>
    <t xml:space="preserve">                                                        муниципального образования</t>
  </si>
  <si>
    <t xml:space="preserve">                                                        Ленинградский муниципальный</t>
  </si>
  <si>
    <t xml:space="preserve">                                                        округ Краснодарского края</t>
  </si>
  <si>
    <t xml:space="preserve">                                                        от 19.02.2026 г. № 22</t>
  </si>
  <si>
    <r>
      <rPr>
        <b/>
        <sz val="14"/>
        <color rgb="FF000000"/>
        <rFont val="FreeSerif"/>
      </rPr>
      <t>Стоимость гарантированного перечня услуг по погребению умерших, указанных в  статье 12 Федерального закона</t>
    </r>
    <r>
      <rPr>
        <b/>
        <sz val="14"/>
        <color rgb="FF000000"/>
        <rFont val="FreeSerif"/>
      </rPr>
      <t xml:space="preserve">  </t>
    </r>
    <r>
      <rPr>
        <b/>
        <sz val="14"/>
        <color rgb="FF000000"/>
        <rFont val="FreeSerif"/>
      </rPr>
      <t>от 12 января1996 г. № 8-ФЗ «О погребении и похоронном деле», а также</t>
    </r>
    <r>
      <rPr>
        <b/>
        <sz val="14"/>
        <color rgb="FF000000"/>
        <rFont val="FreeSerif"/>
      </rPr>
      <t xml:space="preserve">  </t>
    </r>
    <r>
      <rPr>
        <b/>
        <sz val="14"/>
        <color rgb="FF000000"/>
        <rFont val="FreeSerif"/>
      </rPr>
      <t>в случае рождения мертвого ребенка по истечении 154 дней беременности, в соответствии со статьей</t>
    </r>
    <r>
      <rPr>
        <b/>
        <sz val="14"/>
        <color rgb="FF000000"/>
        <rFont val="FreeSerif"/>
      </rPr>
      <t xml:space="preserve">  </t>
    </r>
    <r>
      <rPr>
        <b/>
        <sz val="14"/>
        <color rgb="FF000000"/>
        <rFont val="FreeSerif"/>
      </rPr>
      <t>9 Федерального Закона РФ от 12 января 1996 г. № 8-ФЗ</t>
    </r>
    <r>
      <rPr>
        <b/>
        <sz val="14"/>
        <color rgb="FF000000"/>
        <rFont val="FreeSerif"/>
      </rPr>
      <t xml:space="preserve">  </t>
    </r>
    <r>
      <rPr>
        <b/>
        <sz val="14"/>
        <color rgb="FF000000"/>
        <rFont val="FreeSerif"/>
      </rPr>
      <t>«О погребении и похоронном деле», оказываемых на территории Ленинградского муниципального округа</t>
    </r>
  </si>
  <si>
    <r>
      <rPr>
        <sz val="14"/>
        <color rgb="FF000000"/>
        <rFont val="FreeSerif"/>
      </rPr>
      <t xml:space="preserve"> </t>
    </r>
  </si>
  <si>
    <r>
      <rPr>
        <sz val="12"/>
        <color rgb="FF000000"/>
        <rFont val="FreeSerif"/>
      </rPr>
      <t>Облачение тела</t>
    </r>
  </si>
  <si>
    <r>
      <rPr>
        <sz val="12"/>
        <color rgb="FF000000"/>
        <rFont val="FreeSerif"/>
      </rPr>
      <t>Предоставление гроба</t>
    </r>
  </si>
  <si>
    <r>
      <rPr>
        <sz val="12"/>
        <color rgb="FF000000"/>
        <rFont val="FreeSerif"/>
      </rPr>
      <t>Перевозка умершего на кладбище (в крематорий)</t>
    </r>
  </si>
  <si>
    <r>
      <rPr>
        <sz val="12"/>
        <color rgb="FF000000"/>
        <rFont val="FreeSerif"/>
      </rPr>
      <t>Погребение</t>
    </r>
  </si>
  <si>
    <r>
      <rPr>
        <sz val="11"/>
        <color rgb="FF000000"/>
        <rFont val="Times New Roman"/>
      </rPr>
      <t xml:space="preserve">Приложение № 7 </t>
    </r>
  </si>
  <si>
    <r>
      <rPr>
        <b/>
        <sz val="14"/>
        <color rgb="FF000000"/>
        <rFont val="Times New Roman"/>
      </rPr>
      <t xml:space="preserve">Примерная </t>
    </r>
    <r>
      <rPr>
        <b/>
        <sz val="14"/>
        <color rgb="FF000000"/>
        <rFont val="Times New Roman"/>
      </rPr>
      <t xml:space="preserve"> </t>
    </r>
    <r>
      <rPr>
        <b/>
        <sz val="14"/>
        <color rgb="FF000000"/>
        <rFont val="Times New Roman"/>
      </rPr>
      <t xml:space="preserve">калькуляция стоимости услуги по погребению </t>
    </r>
    <r>
      <rPr>
        <b/>
        <sz val="14"/>
        <color rgb="FF000000"/>
        <rFont val="Times New Roman"/>
      </rPr>
      <t xml:space="preserve"> </t>
    </r>
    <r>
      <rPr>
        <b/>
        <sz val="14"/>
        <color rgb="FF000000"/>
        <rFont val="Times New Roman"/>
      </rPr>
      <t xml:space="preserve">умершего с копкой могилы экскаватором </t>
    </r>
  </si>
  <si>
    <r>
      <rPr>
        <sz val="11"/>
        <color rgb="FF000000"/>
        <rFont val="Times New Roman"/>
      </rPr>
      <t>№ п/п</t>
    </r>
  </si>
  <si>
    <r>
      <rPr>
        <sz val="11"/>
        <color rgb="FF000000"/>
        <rFont val="Times New Roman"/>
      </rPr>
      <t xml:space="preserve">Наименование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>затрат</t>
    </r>
  </si>
  <si>
    <r>
      <rPr>
        <sz val="11"/>
        <color rgb="FF000000"/>
        <rFont val="Times New Roman"/>
      </rPr>
      <t>Обоснование</t>
    </r>
  </si>
  <si>
    <r>
      <rPr>
        <sz val="11"/>
        <color rgb="FF000000"/>
        <rFont val="Times New Roman"/>
      </rPr>
      <t>Расчет</t>
    </r>
  </si>
  <si>
    <r>
      <rPr>
        <sz val="11"/>
        <color rgb="FF000000"/>
        <rFont val="Times New Roman"/>
      </rPr>
      <t>Руб.</t>
    </r>
  </si>
  <si>
    <r>
      <rPr>
        <sz val="11"/>
        <color rgb="FF000000"/>
        <rFont val="Times New Roman"/>
      </rPr>
      <t>Заработная плата</t>
    </r>
  </si>
  <si>
    <r>
      <rPr>
        <sz val="11"/>
        <color rgb="FF000000"/>
        <rFont val="Times New Roman"/>
      </rPr>
      <t xml:space="preserve">13928,78 руб.- тарифная ставка рабочего первого разряда (Краевое тарифное соглашение в ЖКХ на 2020-2022 г.г.) </t>
    </r>
    <r>
      <rPr>
        <sz val="11"/>
        <color rgb="FF000000"/>
        <rFont val="Times New Roman"/>
      </rPr>
      <t xml:space="preserve">                                                                            </t>
    </r>
    <r>
      <rPr>
        <sz val="11"/>
        <color rgb="FF000000"/>
        <rFont val="Times New Roman"/>
      </rPr>
      <t xml:space="preserve">1,288-тарифный коэффициент </t>
    </r>
    <r>
      <rPr>
        <sz val="11"/>
        <color rgb="FF000000"/>
        <rFont val="Times New Roman"/>
      </rPr>
      <t xml:space="preserve">                                                                                                                           </t>
    </r>
    <r>
      <rPr>
        <sz val="11"/>
        <color rgb="FF000000"/>
        <rFont val="Times New Roman"/>
      </rPr>
      <t xml:space="preserve">164,42-рабочих часов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в месяц </t>
    </r>
    <r>
      <rPr>
        <sz val="11"/>
        <color rgb="FF000000"/>
        <rFont val="Times New Roman"/>
      </rPr>
      <t xml:space="preserve">                                                                          </t>
    </r>
    <r>
      <rPr>
        <sz val="11"/>
        <color rgb="FF000000"/>
        <rFont val="Times New Roman"/>
      </rPr>
      <t xml:space="preserve">0,48 чел/часа-рытье могилы экскаватором </t>
    </r>
    <r>
      <rPr>
        <sz val="11"/>
        <color rgb="FF000000"/>
        <rFont val="Times New Roman"/>
      </rPr>
      <t xml:space="preserve">                                                                                                         </t>
    </r>
    <r>
      <rPr>
        <sz val="11"/>
        <color rgb="FF000000"/>
        <rFont val="Times New Roman"/>
      </rPr>
      <t xml:space="preserve">2,5 чел/час- зачистка могилы вручную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(0,79) и захоронение (1,71) </t>
    </r>
    <r>
      <rPr>
        <sz val="11"/>
        <color rgb="FF000000"/>
        <rFont val="Times New Roman"/>
      </rPr>
      <t xml:space="preserve">                                                                      </t>
    </r>
  </si>
  <si>
    <r>
      <rPr>
        <sz val="11"/>
        <color rgb="FF000000"/>
        <rFont val="Times New Roman"/>
      </rPr>
      <t xml:space="preserve">Машинист 5 разряда: 13928,78/164,42*0,48 </t>
    </r>
    <r>
      <rPr>
        <sz val="11"/>
        <color rgb="FF000000"/>
        <rFont val="Times New Roman"/>
      </rPr>
      <t xml:space="preserve">                                                                          </t>
    </r>
    <r>
      <rPr>
        <sz val="11"/>
        <color rgb="FF000000"/>
        <rFont val="Times New Roman"/>
      </rPr>
      <t>Рабочий ритуальных услуг 2 разряда: 13928,78*1,288/164,42*2,5</t>
    </r>
  </si>
  <si>
    <r>
      <rPr>
        <sz val="11"/>
        <color rgb="FF000000"/>
        <rFont val="Times New Roman"/>
      </rPr>
      <t>Начисления на заработную плату</t>
    </r>
  </si>
  <si>
    <r>
      <rPr>
        <sz val="11"/>
        <color rgb="FF000000"/>
        <rFont val="Times New Roman"/>
      </rPr>
      <t>Материальные затраты, в т.ч.:</t>
    </r>
  </si>
  <si>
    <r>
      <rPr>
        <sz val="11"/>
        <color rgb="FF000000"/>
        <rFont val="Times New Roman"/>
      </rPr>
      <t>дизельное топливо</t>
    </r>
  </si>
  <si>
    <r>
      <rPr>
        <sz val="11"/>
        <color rgb="FF000000"/>
        <rFont val="Times New Roman"/>
      </rPr>
      <t xml:space="preserve">Норма расхода на 1 м/час работы экскаватора - 10 л. , 0,63-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норма времени на рытье могилы, стоимость - 52 руб./л. </t>
    </r>
    <r>
      <rPr>
        <sz val="11"/>
        <color rgb="FF000000"/>
        <rFont val="Times New Roman"/>
      </rPr>
      <t xml:space="preserve">                                                                                                       </t>
    </r>
  </si>
  <si>
    <r>
      <rPr>
        <sz val="11"/>
        <color rgb="FF000000"/>
        <rFont val="Times New Roman"/>
      </rPr>
      <t>10*0,63*52</t>
    </r>
  </si>
  <si>
    <r>
      <rPr>
        <sz val="11"/>
        <color rgb="FF000000"/>
        <rFont val="Times New Roman"/>
      </rPr>
      <t>запасные части</t>
    </r>
  </si>
  <si>
    <r>
      <rPr>
        <sz val="11"/>
        <color rgb="FF000000"/>
        <rFont val="Times New Roman"/>
      </rPr>
      <t>Амортизация</t>
    </r>
  </si>
  <si>
    <r>
      <rPr>
        <sz val="11"/>
        <color rgb="FF000000"/>
        <rFont val="Times New Roman"/>
      </rPr>
      <t xml:space="preserve">Косвенные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>расходы</t>
    </r>
  </si>
  <si>
    <r>
      <rPr>
        <sz val="11"/>
        <color rgb="FF000000"/>
        <rFont val="Times New Roman"/>
      </rPr>
      <t>Себестоимость</t>
    </r>
  </si>
  <si>
    <r>
      <rPr>
        <sz val="11"/>
        <color rgb="FF000000"/>
        <rFont val="Times New Roman"/>
      </rPr>
      <t xml:space="preserve">Рентабельность </t>
    </r>
  </si>
  <si>
    <r>
      <rPr>
        <sz val="11"/>
        <color rgb="FF000000"/>
        <rFont val="Times New Roman"/>
      </rPr>
      <t xml:space="preserve">Итого </t>
    </r>
  </si>
  <si>
    <r>
      <rPr>
        <sz val="12"/>
        <color rgb="FF000000"/>
        <rFont val="Times New Roman"/>
      </rPr>
      <t>Глава</t>
    </r>
  </si>
  <si>
    <r>
      <rPr>
        <sz val="12"/>
        <color rgb="FF000000"/>
        <rFont val="Times New Roman"/>
      </rPr>
      <t>муниципального образования (городского округа,</t>
    </r>
  </si>
  <si>
    <r>
      <rPr>
        <sz val="12"/>
        <color rgb="FF000000"/>
        <rFont val="Times New Roman"/>
      </rPr>
      <t xml:space="preserve">городского поселения, сельского поселения) </t>
    </r>
    <r>
      <rPr>
        <sz val="12"/>
        <color rgb="FF000000"/>
        <rFont val="Times New Roman"/>
      </rPr>
      <t xml:space="preserve">                                                         </t>
    </r>
    <r>
      <rPr>
        <sz val="12"/>
        <color rgb="FF000000"/>
        <rFont val="Times New Roman"/>
      </rPr>
      <t>(подпись)</t>
    </r>
  </si>
  <si>
    <r>
      <rPr>
        <sz val="12"/>
        <color rgb="FF000000"/>
        <rFont val="Times New Roman"/>
      </rPr>
      <t>(инициалы, фамилия)</t>
    </r>
  </si>
  <si>
    <r>
      <rPr>
        <sz val="12"/>
        <color rgb="FF000000"/>
        <rFont val="Times New Roman"/>
      </rPr>
      <t>Примечание:</t>
    </r>
  </si>
  <si>
    <r>
      <rPr>
        <sz val="12"/>
        <color rgb="FF000000"/>
        <rFont val="Times New Roman"/>
      </rPr>
      <t xml:space="preserve">1. В пункте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2 калькуляции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расчет затрат по статье "Начисления на заработную плату" осуществляется исходя их применяемой специализированной службой по вопросам похоронного дела системы налогообложения и установленной для неё ставки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в соответствии с главой 24 части 2 Налогового Кодекса Российской Федерации.</t>
    </r>
  </si>
  <si>
    <r>
      <rPr>
        <sz val="12"/>
        <color rgb="FF000000"/>
        <rFont val="Times New Roman"/>
      </rPr>
      <t xml:space="preserve">2. Виды работ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с нормативом времени, учтенные при расчете стоимости работ в соответствии с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приказом Минстроя РФ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от 15.11.1994 г. №11</t>
    </r>
  </si>
  <si>
    <r>
      <rPr>
        <sz val="12"/>
        <color rgb="FF000000"/>
        <rFont val="Times New Roman"/>
      </rPr>
      <t>Перечень работ:</t>
    </r>
  </si>
  <si>
    <r>
      <rPr>
        <sz val="12"/>
        <color rgb="FF000000"/>
        <rFont val="Times New Roman"/>
      </rPr>
      <t>1.Рытье могилы экскаватором</t>
    </r>
  </si>
  <si>
    <r>
      <rPr>
        <sz val="12"/>
        <color rgb="FF000000"/>
        <rFont val="Times New Roman"/>
      </rPr>
      <t>а) установка экскаватора в нужное положение</t>
    </r>
  </si>
  <si>
    <r>
      <rPr>
        <sz val="12"/>
        <color rgb="FF000000"/>
        <rFont val="Times New Roman"/>
      </rPr>
      <t xml:space="preserve">б) разработка грунта с очисткой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ковша</t>
    </r>
  </si>
  <si>
    <r>
      <rPr>
        <sz val="12"/>
        <color rgb="FF000000"/>
        <rFont val="Times New Roman"/>
      </rPr>
      <t xml:space="preserve">в) передвижение экскаватора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в процессе работы</t>
    </r>
  </si>
  <si>
    <r>
      <rPr>
        <sz val="12"/>
        <color rgb="FF000000"/>
        <rFont val="Times New Roman"/>
      </rPr>
      <t>Профессия -машинист 5 разряда</t>
    </r>
  </si>
  <si>
    <r>
      <rPr>
        <sz val="12"/>
        <color rgb="FF000000"/>
        <rFont val="Times New Roman"/>
      </rPr>
      <t>Норма времени на 1 могилу - 0,63 чел/час</t>
    </r>
  </si>
  <si>
    <r>
      <rPr>
        <sz val="12"/>
        <color rgb="FF000000"/>
        <rFont val="Times New Roman"/>
      </rPr>
      <t>2. Зачистка могилы вручную лопатой</t>
    </r>
  </si>
  <si>
    <r>
      <rPr>
        <sz val="12"/>
        <color rgb="FF000000"/>
        <rFont val="Times New Roman"/>
      </rPr>
      <t xml:space="preserve">Профессия -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землекоп 2 разряда</t>
    </r>
  </si>
  <si>
    <r>
      <rPr>
        <sz val="12"/>
        <color rgb="FF000000"/>
        <rFont val="Times New Roman"/>
      </rPr>
      <t xml:space="preserve">Норма времени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на 1 могилу - 0,79 чел/час</t>
    </r>
  </si>
  <si>
    <r>
      <rPr>
        <sz val="12"/>
        <color rgb="FF000000"/>
        <rFont val="Times New Roman"/>
      </rPr>
      <t>3. Захоронение</t>
    </r>
  </si>
  <si>
    <r>
      <rPr>
        <sz val="12"/>
        <color rgb="FF000000"/>
        <rFont val="Times New Roman"/>
      </rPr>
      <t>а) забивка крышки гроба и опускание в могилу</t>
    </r>
  </si>
  <si>
    <r>
      <rPr>
        <sz val="12"/>
        <color rgb="FF000000"/>
        <rFont val="Times New Roman"/>
      </rPr>
      <t>б) засыпка могилы и устройство надмогильного холма</t>
    </r>
  </si>
  <si>
    <r>
      <rPr>
        <sz val="12"/>
        <color rgb="FF000000"/>
        <rFont val="Times New Roman"/>
      </rPr>
      <t>в) установка регистрационной таблички на могиле</t>
    </r>
  </si>
  <si>
    <r>
      <rPr>
        <sz val="12"/>
        <color rgb="FF000000"/>
        <rFont val="Times New Roman"/>
      </rPr>
      <t xml:space="preserve">Профессия-землекоп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2 разряда</t>
    </r>
  </si>
  <si>
    <r>
      <rPr>
        <sz val="12"/>
        <color rgb="FF000000"/>
        <rFont val="Times New Roman"/>
      </rPr>
      <t xml:space="preserve">Норма времени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на 1 могилу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(средняя для 1,2,3 группы грунтов, для летних и зимний условий) - 1,71 чел/час</t>
    </r>
  </si>
  <si>
    <r>
      <rPr>
        <sz val="11"/>
        <color rgb="FF000000"/>
        <rFont val="Times New Roman"/>
      </rPr>
      <t>Приложение № 5 к письму от 19.01.2009г. №57-147/09-09.2</t>
    </r>
  </si>
  <si>
    <r>
      <rPr>
        <b/>
        <sz val="14"/>
        <color rgb="FF000000"/>
        <rFont val="Times New Roman"/>
      </rPr>
      <t xml:space="preserve">Примерная </t>
    </r>
    <r>
      <rPr>
        <b/>
        <sz val="14"/>
        <color rgb="FF000000"/>
        <rFont val="Times New Roman"/>
      </rPr>
      <t xml:space="preserve"> </t>
    </r>
    <r>
      <rPr>
        <b/>
        <sz val="14"/>
        <color rgb="FF000000"/>
        <rFont val="Times New Roman"/>
      </rPr>
      <t xml:space="preserve">калькуляция стоимости услуги по доставке гроба и </t>
    </r>
    <r>
      <rPr>
        <b/>
        <sz val="14"/>
        <color rgb="FF000000"/>
        <rFont val="Times New Roman"/>
      </rPr>
      <t xml:space="preserve"> </t>
    </r>
    <r>
      <rPr>
        <b/>
        <sz val="14"/>
        <color rgb="FF000000"/>
        <rFont val="Times New Roman"/>
      </rPr>
      <t>ритуальных принадлежностей</t>
    </r>
  </si>
  <si>
    <r>
      <rPr>
        <sz val="11"/>
        <color rgb="FF000000"/>
        <rFont val="Times New Roman"/>
      </rPr>
      <t xml:space="preserve">3720 руб.- тарифная ставка рабочего первого разряда (Краевое тарифное соглашение в ЖКХ на 2008-2010 г.г.) </t>
    </r>
    <r>
      <rPr>
        <sz val="11"/>
        <color rgb="FF000000"/>
        <rFont val="Times New Roman"/>
      </rPr>
      <t xml:space="preserve">                                              </t>
    </r>
    <r>
      <rPr>
        <sz val="11"/>
        <color rgb="FF000000"/>
        <rFont val="Times New Roman"/>
      </rPr>
      <t xml:space="preserve">1,2- коэффициент особенности работ (Краевое тарифное соглашение в ЖКХ на 2008-2010 г.г.). </t>
    </r>
    <r>
      <rPr>
        <sz val="11"/>
        <color rgb="FF000000"/>
        <rFont val="Times New Roman"/>
      </rPr>
      <t xml:space="preserve">                                                                      </t>
    </r>
    <r>
      <rPr>
        <sz val="11"/>
        <color rgb="FF000000"/>
        <rFont val="Times New Roman"/>
      </rPr>
      <t xml:space="preserve">1,67-минимальный тарифный коэффициент для водителя автобуса малого класса (Краевое тарифное соглашение в ЖКХ на 2008-2010 г.г.). </t>
    </r>
    <r>
      <rPr>
        <sz val="11"/>
        <color rgb="FF000000"/>
        <rFont val="Times New Roman"/>
      </rPr>
      <t xml:space="preserve">                                                                                                                          </t>
    </r>
    <r>
      <rPr>
        <sz val="11"/>
        <color rgb="FF000000"/>
        <rFont val="Times New Roman"/>
      </rPr>
      <t xml:space="preserve">20 %- надбавка за классность </t>
    </r>
    <r>
      <rPr>
        <sz val="11"/>
        <color rgb="FF000000"/>
        <rFont val="Times New Roman"/>
      </rPr>
      <t xml:space="preserve">                                                                                </t>
    </r>
    <r>
      <rPr>
        <sz val="11"/>
        <color rgb="FF000000"/>
        <rFont val="Times New Roman"/>
      </rPr>
      <t xml:space="preserve">1,5-минимальный тарифный коэффициент рабочего ритуальных услуг </t>
    </r>
    <r>
      <rPr>
        <sz val="11"/>
        <color rgb="FF000000"/>
        <rFont val="Times New Roman"/>
      </rPr>
      <t xml:space="preserve">  </t>
    </r>
    <r>
      <rPr>
        <sz val="11"/>
        <color rgb="FF000000"/>
        <rFont val="Times New Roman"/>
      </rPr>
      <t xml:space="preserve">(Краевое тарифное соглашение в ЖКХ на 2008-2010 г.г.) </t>
    </r>
    <r>
      <rPr>
        <sz val="11"/>
        <color rgb="FF000000"/>
        <rFont val="Times New Roman"/>
      </rPr>
      <t xml:space="preserve">                                                                    </t>
    </r>
    <r>
      <rPr>
        <sz val="11"/>
        <color rgb="FF000000"/>
        <rFont val="Times New Roman"/>
      </rPr>
      <t xml:space="preserve">165,6-рабочих часов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в месяц </t>
    </r>
    <r>
      <rPr>
        <sz val="11"/>
        <color rgb="FF000000"/>
        <rFont val="Times New Roman"/>
      </rPr>
      <t xml:space="preserve">                                                                          </t>
    </r>
    <r>
      <rPr>
        <sz val="11"/>
        <color rgb="FF000000"/>
        <rFont val="Times New Roman"/>
      </rPr>
      <t xml:space="preserve">1,5 чел/часа- время на погрузку и доставку гроба и похоронных принадлежностей </t>
    </r>
    <r>
      <rPr>
        <sz val="11"/>
        <color rgb="FF000000"/>
        <rFont val="Times New Roman"/>
      </rPr>
      <t xml:space="preserve">                                                                                         </t>
    </r>
  </si>
  <si>
    <r>
      <rPr>
        <sz val="11"/>
        <color rgb="FF000000"/>
        <rFont val="Times New Roman"/>
      </rPr>
      <t xml:space="preserve">Водитель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4-го разряда: 3720 руб.*1,2*1,67*1,2/165,6*1,5 =81,03 руб. </t>
    </r>
    <r>
      <rPr>
        <sz val="11"/>
        <color rgb="FF000000"/>
        <rFont val="Times New Roman"/>
      </rPr>
      <t xml:space="preserve">                              </t>
    </r>
    <r>
      <rPr>
        <sz val="11"/>
        <color rgb="FF000000"/>
        <rFont val="Times New Roman"/>
      </rPr>
      <t xml:space="preserve">Рабочий ритуальных услуг 2 разряда: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>3720 руб.*1,2*1, 5 /165,6*1,5=60,65 руб</t>
    </r>
  </si>
  <si>
    <r>
      <rPr>
        <sz val="11"/>
        <color rgb="FF000000"/>
        <rFont val="Times New Roman"/>
      </rPr>
      <t>ГСМ</t>
    </r>
  </si>
  <si>
    <r>
      <rPr>
        <sz val="11"/>
        <color rgb="FF000000"/>
        <rFont val="Times New Roman"/>
      </rPr>
      <t xml:space="preserve">                                                                                                                                                              </t>
    </r>
    <r>
      <rPr>
        <sz val="11"/>
        <color rgb="FF000000"/>
        <rFont val="Times New Roman"/>
      </rPr>
      <t xml:space="preserve">Норма расхода на 100 км -32 л. на 100 км. пробега ; среднее расстояние -20 км., стоимость 1 литра ГСМ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- 17,00 руб. </t>
    </r>
    <r>
      <rPr>
        <sz val="11"/>
        <color rgb="FF000000"/>
        <rFont val="Times New Roman"/>
      </rPr>
      <t xml:space="preserve">                             </t>
    </r>
  </si>
  <si>
    <r>
      <rPr>
        <sz val="11"/>
        <color rgb="FF000000"/>
        <rFont val="Times New Roman"/>
      </rPr>
      <t>32/100*20=6,4*17=108,8</t>
    </r>
  </si>
  <si>
    <r>
      <rPr>
        <sz val="11"/>
        <color rgb="FF000000"/>
        <rFont val="Times New Roman"/>
      </rPr>
      <t>масло моторное</t>
    </r>
  </si>
  <si>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Норма расхода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масла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2,4л/100 л.расхода топлива , стоимость -40 руб./л. </t>
    </r>
    <r>
      <rPr>
        <sz val="11"/>
        <color rgb="FF000000"/>
        <rFont val="Times New Roman"/>
      </rPr>
      <t xml:space="preserve">                                                                             </t>
    </r>
  </si>
  <si>
    <r>
      <rPr>
        <sz val="11"/>
        <color rgb="FF000000"/>
        <rFont val="Times New Roman"/>
      </rPr>
      <t>6,4*(2,4/100)*40=6,14</t>
    </r>
  </si>
  <si>
    <r>
      <rPr>
        <sz val="11"/>
        <color rgb="FF000000"/>
        <rFont val="Times New Roman"/>
      </rPr>
      <t>масло трансмиссионное</t>
    </r>
  </si>
  <si>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Норма расхода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масла 0,3л/100 л.расхода топлива , стоимость -36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руб./л. </t>
    </r>
    <r>
      <rPr>
        <sz val="11"/>
        <color rgb="FF000000"/>
        <rFont val="Times New Roman"/>
      </rPr>
      <t xml:space="preserve">                                                                             </t>
    </r>
  </si>
  <si>
    <r>
      <rPr>
        <sz val="11"/>
        <color rgb="FF000000"/>
        <rFont val="Times New Roman"/>
      </rPr>
      <t>6,4*(0,3/100)*36=0,69</t>
    </r>
  </si>
  <si>
    <r>
      <rPr>
        <sz val="11"/>
        <color rgb="FF000000"/>
        <rFont val="Times New Roman"/>
      </rPr>
      <t>специальные масла и жидкости, пластичные смазки</t>
    </r>
  </si>
  <si>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Норма расхода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масла 0,1/100 л.расхода топлива , стоимость -80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 xml:space="preserve">руб./л. </t>
    </r>
    <r>
      <rPr>
        <sz val="11"/>
        <color rgb="FF000000"/>
        <rFont val="Times New Roman"/>
      </rPr>
      <t xml:space="preserve">                                                                             </t>
    </r>
  </si>
  <si>
    <r>
      <rPr>
        <sz val="11"/>
        <color rgb="FF000000"/>
        <rFont val="Times New Roman"/>
      </rPr>
      <t>6,4*(0,1/100)*80=0,51</t>
    </r>
  </si>
  <si>
    <r>
      <rPr>
        <sz val="11"/>
        <color rgb="FF000000"/>
        <rFont val="Times New Roman"/>
      </rPr>
      <t>амортизация автокатафалка</t>
    </r>
  </si>
  <si>
    <r>
      <rPr>
        <sz val="11"/>
        <color rgb="FF000000"/>
        <rFont val="Times New Roman"/>
      </rPr>
      <t xml:space="preserve">Косвенные расходы </t>
    </r>
  </si>
  <si>
    <r>
      <rPr>
        <sz val="11"/>
        <color rgb="FF000000"/>
        <rFont val="Times New Roman"/>
      </rPr>
      <t xml:space="preserve">Итого стоимость </t>
    </r>
    <r>
      <rPr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>доставки:</t>
    </r>
  </si>
  <si>
    <r>
      <rPr>
        <sz val="11"/>
        <color rgb="FF000000"/>
        <rFont val="Times New Roman"/>
      </rPr>
      <t>Отпускная стоимость услуги</t>
    </r>
  </si>
  <si>
    <r>
      <rPr>
        <sz val="12"/>
        <color rgb="FF000000"/>
        <rFont val="Times New Roman"/>
      </rPr>
      <t>Руководитель департамента (управления, отдела)</t>
    </r>
  </si>
  <si>
    <r>
      <rPr>
        <sz val="12"/>
        <color rgb="FF000000"/>
        <rFont val="Times New Roman"/>
      </rPr>
      <t xml:space="preserve">2. Расчет затрат по статье "Материальные затраты" 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Times New Roman"/>
      </rPr>
      <t xml:space="preserve">произведен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в соответствии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с распоряжением Минтранса РФ от 14.03.2008 г. "АМ-23-р "О введении в действие методических рекомендаций "Нормы расхода топлив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и смазочных материалов на автомобильном транспорте"</t>
    </r>
  </si>
  <si>
    <r>
      <rPr>
        <sz val="12"/>
        <color rgb="FF000000"/>
        <rFont val="Times New Roman"/>
      </rPr>
      <t>3. Среднее расстояние по населенным пунктам (с учетом обратного пути) -20 км.</t>
    </r>
  </si>
  <si>
    <r>
      <rPr>
        <sz val="12"/>
        <color rgb="FF000000"/>
        <rFont val="Times New Roman"/>
      </rPr>
      <t xml:space="preserve">4. Виды работ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с нормативом времени, учтенные при расчете стоимости работ в соответствии с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приказом Минстроя РФ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от 15.11.1994 г. №11</t>
    </r>
  </si>
  <si>
    <r>
      <rPr>
        <sz val="12"/>
        <color rgb="FF000000"/>
        <rFont val="Times New Roman"/>
      </rPr>
      <t>а) Получение наряда</t>
    </r>
  </si>
  <si>
    <r>
      <rPr>
        <sz val="12"/>
        <color rgb="FF000000"/>
        <rFont val="Times New Roman"/>
      </rPr>
      <t>б) Снятие гроба со стеллажа</t>
    </r>
  </si>
  <si>
    <r>
      <rPr>
        <sz val="12"/>
        <color rgb="FF000000"/>
        <rFont val="Times New Roman"/>
      </rPr>
      <t xml:space="preserve">в) Вынос из помещения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магазина</t>
    </r>
  </si>
  <si>
    <r>
      <rPr>
        <sz val="12"/>
        <color rgb="FF000000"/>
        <rFont val="Times New Roman"/>
      </rPr>
      <t>г) Погрузка принадлежностей в автокатафалк</t>
    </r>
  </si>
  <si>
    <r>
      <rPr>
        <sz val="12"/>
        <color rgb="FF000000"/>
        <rFont val="Times New Roman"/>
      </rPr>
      <t>д) Доставка по адресу</t>
    </r>
  </si>
  <si>
    <r>
      <rPr>
        <sz val="12"/>
        <color rgb="FF000000"/>
        <rFont val="Times New Roman"/>
      </rPr>
      <t xml:space="preserve">е) Снятие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гроба с автокатафалка</t>
    </r>
  </si>
  <si>
    <r>
      <rPr>
        <sz val="12"/>
        <color rgb="FF000000"/>
        <rFont val="Times New Roman"/>
      </rPr>
      <t xml:space="preserve">Профессия -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водитель 4-го разряда</t>
    </r>
  </si>
  <si>
    <r>
      <rPr>
        <sz val="12"/>
        <color rgb="FF000000"/>
        <rFont val="Times New Roman"/>
      </rPr>
      <t>рабочий ритуальных услуг 2 разряда</t>
    </r>
  </si>
  <si>
    <r>
      <rPr>
        <sz val="12"/>
        <color rgb="FF000000"/>
        <rFont val="Times New Roman"/>
      </rPr>
      <t xml:space="preserve">Норма времени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на 1 адрес - 1,5 ч.</t>
    </r>
  </si>
  <si>
    <r>
      <rPr>
        <sz val="12"/>
        <color rgb="FF000000"/>
        <rFont val="Times New Roman"/>
      </rPr>
      <t>Фонд оплаты труда</t>
    </r>
  </si>
  <si>
    <r>
      <rPr>
        <sz val="12"/>
        <color rgb="FF000000"/>
        <rFont val="Times New Roman"/>
      </rPr>
      <t xml:space="preserve">Водитель </t>
    </r>
    <r>
      <rPr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>4-го разряда: 3720 руб.*1,2*1,67*1,2/165,6*1,5 =81,03 руб</t>
    </r>
  </si>
  <si>
    <r>
      <rPr>
        <sz val="12"/>
        <color rgb="FF000000"/>
        <rFont val="Times New Roman"/>
      </rPr>
      <t>Рабочий ритуальных услуг 2 разряда: 3720 руб.*1,2*1,5/165,6*1,5=60,65 руб</t>
    </r>
  </si>
  <si>
    <r>
      <rPr>
        <sz val="12"/>
        <color rgb="FF000000"/>
        <rFont val="Times New Roman"/>
      </rPr>
      <t>Итого: 141,68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</si>
</sst>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#\ ?/?"/>
    <numFmt numFmtId="167" formatCode="m\-dd\-yy"/>
    <numFmt numFmtId="168" formatCode="d\-mmm\-yy"/>
  </numFmts>
  <fonts count="13">
    <font>
      <sz val="11"/>
      <color rgb="FF000000"/>
      <name val="Calibri"/>
    </font>
    <font>
      <sz val="11"/>
      <color rgb="FF000000"/>
      <name val="Liberation Sans"/>
    </font>
    <font>
      <sz val="14"/>
      <color rgb="FF000000"/>
      <name val="FreeSerif"/>
    </font>
    <font>
      <sz val="11"/>
      <color rgb="FF000000"/>
      <name val="Times New Roman"/>
    </font>
    <font>
      <b/>
      <sz val="14"/>
      <color rgb="FF000000"/>
      <name val="FreeSerif"/>
    </font>
    <font>
      <sz val="12"/>
      <color rgb="FF000000"/>
      <name val="Times New Roman"/>
    </font>
    <font>
      <sz val="12"/>
      <color rgb="FF000000"/>
      <name val="FreeSerif"/>
    </font>
    <font>
      <b/>
      <sz val="12"/>
      <color rgb="FF000000"/>
      <name val="FreeSerif"/>
    </font>
    <font>
      <sz val="11"/>
      <color rgb="FFFFFFFF"/>
      <name val="Times New Roman"/>
    </font>
    <font>
      <sz val="11"/>
      <color rgb="FF000000"/>
      <name val="Calibri"/>
    </font>
    <font>
      <b/>
      <sz val="14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2" borderId="0"/>
  </cellStyleXfs>
  <cellXfs count="125">
    <xf numFmtId="0" fontId="1" fillId="2" borderId="0" xfId="0" applyFont="1"/>
    <xf numFmtId="0" fontId="2" fillId="2" borderId="0" xfId="0" applyFont="1"/>
    <xf numFmtId="0" fontId="2" fillId="2" borderId="0" xfId="0" applyFont="1" applyAlignment="1">
      <alignment horizontal="left"/>
    </xf>
    <xf numFmtId="0" fontId="3" fillId="2" borderId="0" xfId="0" applyFont="1"/>
    <xf numFmtId="0" fontId="3" fillId="2" borderId="0" xfId="0" applyFont="1" applyAlignment="1">
      <alignment horizontal="center"/>
    </xf>
    <xf numFmtId="0" fontId="3" fillId="2" borderId="0" xfId="0" applyFont="1" applyAlignment="1">
      <alignment horizontal="right"/>
    </xf>
    <xf numFmtId="0" fontId="2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2" borderId="1" xfId="0" applyFont="1" applyBorder="1" applyAlignment="1">
      <alignment horizontal="center" vertical="center" wrapText="1"/>
    </xf>
    <xf numFmtId="0" fontId="6" fillId="2" borderId="1" xfId="0" applyFont="1" applyBorder="1" applyAlignment="1">
      <alignment horizontal="justify" vertical="center" wrapText="1"/>
    </xf>
    <xf numFmtId="0" fontId="2" fillId="2" borderId="0" xfId="0" applyFont="1" applyAlignment="1">
      <alignment horizontal="center"/>
    </xf>
    <xf numFmtId="0" fontId="5" fillId="2" borderId="0" xfId="0" applyFont="1"/>
    <xf numFmtId="0" fontId="5" fillId="2" borderId="0" xfId="0" applyFont="1" applyAlignment="1">
      <alignment horizontal="center"/>
    </xf>
    <xf numFmtId="0" fontId="8" fillId="2" borderId="0" xfId="0" applyFont="1"/>
    <xf numFmtId="2" fontId="8" fillId="2" borderId="0" xfId="0" applyNumberFormat="1" applyFont="1"/>
    <xf numFmtId="2" fontId="3" fillId="2" borderId="0" xfId="0" applyNumberFormat="1" applyFont="1"/>
    <xf numFmtId="0" fontId="9" fillId="2" borderId="0" xfId="0" applyFont="1"/>
    <xf numFmtId="0" fontId="3" fillId="2" borderId="1" xfId="0" applyFont="1" applyBorder="1" applyAlignment="1">
      <alignment horizontal="center" vertical="center" wrapText="1"/>
    </xf>
    <xf numFmtId="0" fontId="3" fillId="2" borderId="3" xfId="0" applyFont="1" applyBorder="1" applyAlignment="1">
      <alignment horizontal="center" vertical="center" wrapText="1"/>
    </xf>
    <xf numFmtId="0" fontId="3" fillId="2" borderId="1" xfId="0" applyFont="1" applyBorder="1" applyAlignment="1">
      <alignment horizontal="left" vertical="top"/>
    </xf>
    <xf numFmtId="0" fontId="3" fillId="2" borderId="9" xfId="0" applyFont="1" applyBorder="1" applyAlignment="1">
      <alignment vertical="top" wrapText="1"/>
    </xf>
    <xf numFmtId="2" fontId="3" fillId="2" borderId="1" xfId="0" applyNumberFormat="1" applyFont="1" applyBorder="1" applyAlignment="1">
      <alignment horizontal="center" vertical="center"/>
    </xf>
    <xf numFmtId="10" fontId="3" fillId="2" borderId="1" xfId="0" applyNumberFormat="1" applyFont="1" applyBorder="1" applyAlignment="1">
      <alignment horizontal="center" vertical="center" wrapText="1"/>
    </xf>
    <xf numFmtId="0" fontId="3" fillId="2" borderId="1" xfId="0" applyFont="1" applyBorder="1" applyAlignment="1">
      <alignment horizontal="left" vertical="center" wrapText="1"/>
    </xf>
    <xf numFmtId="0" fontId="3" fillId="2" borderId="9" xfId="0" applyFont="1" applyBorder="1" applyAlignment="1">
      <alignment horizontal="left" vertical="center" wrapText="1"/>
    </xf>
    <xf numFmtId="164" fontId="3" fillId="2" borderId="1" xfId="0" applyNumberFormat="1" applyFont="1" applyBorder="1" applyAlignment="1">
      <alignment horizontal="center" vertical="center"/>
    </xf>
    <xf numFmtId="9" fontId="3" fillId="2" borderId="10" xfId="0" applyNumberFormat="1" applyFont="1" applyBorder="1" applyAlignment="1">
      <alignment horizontal="left" vertical="top" wrapText="1"/>
    </xf>
    <xf numFmtId="0" fontId="9" fillId="2" borderId="1" xfId="0" applyFont="1" applyBorder="1" applyAlignment="1">
      <alignment horizontal="left" vertical="top"/>
    </xf>
    <xf numFmtId="165" fontId="9" fillId="2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Border="1" applyAlignment="1">
      <alignment horizontal="center" vertical="top"/>
    </xf>
    <xf numFmtId="166" fontId="3" fillId="2" borderId="12" xfId="0" applyNumberFormat="1" applyFont="1" applyBorder="1" applyAlignment="1">
      <alignment horizontal="center" vertical="center"/>
    </xf>
    <xf numFmtId="0" fontId="9" fillId="2" borderId="0" xfId="0" applyFont="1" applyAlignment="1">
      <alignment horizontal="center"/>
    </xf>
    <xf numFmtId="2" fontId="11" fillId="2" borderId="0" xfId="0" applyNumberFormat="1" applyFont="1" applyAlignment="1">
      <alignment horizontal="center" vertical="center"/>
    </xf>
    <xf numFmtId="0" fontId="5" fillId="3" borderId="0" xfId="0" applyFont="1" applyFill="1"/>
    <xf numFmtId="0" fontId="12" fillId="2" borderId="0" xfId="0" applyFont="1"/>
    <xf numFmtId="0" fontId="5" fillId="2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left" vertical="top" wrapText="1"/>
    </xf>
    <xf numFmtId="166" fontId="3" fillId="3" borderId="1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top" wrapText="1"/>
    </xf>
    <xf numFmtId="167" fontId="3" fillId="3" borderId="9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0" fontId="9" fillId="2" borderId="1" xfId="0" applyFont="1" applyBorder="1"/>
    <xf numFmtId="2" fontId="11" fillId="3" borderId="1" xfId="0" applyNumberFormat="1" applyFont="1" applyFill="1" applyBorder="1" applyAlignment="1">
      <alignment horizontal="center" vertical="center"/>
    </xf>
    <xf numFmtId="0" fontId="9" fillId="2" borderId="0" xfId="0" applyFont="1" applyAlignment="1">
      <alignment wrapText="1"/>
    </xf>
    <xf numFmtId="0" fontId="3" fillId="2" borderId="0" xfId="0" applyFont="1" applyAlignment="1">
      <alignment horizontal="right"/>
    </xf>
    <xf numFmtId="0" fontId="3" fillId="2" borderId="0" xfId="0" applyFont="1" applyAlignment="1">
      <alignment horizontal="left"/>
    </xf>
    <xf numFmtId="0" fontId="3" fillId="2" borderId="0" xfId="0" applyFont="1" applyAlignment="1">
      <alignment horizontal="center"/>
    </xf>
    <xf numFmtId="0" fontId="2" fillId="2" borderId="0" xfId="0" applyFont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1" xfId="0" applyFont="1" applyBorder="1" applyAlignment="1">
      <alignment horizontal="left" vertical="center" wrapText="1"/>
    </xf>
    <xf numFmtId="0" fontId="7" fillId="2" borderId="2" xfId="0" applyFont="1" applyBorder="1" applyAlignment="1">
      <alignment horizontal="left" vertical="center" wrapText="1"/>
    </xf>
    <xf numFmtId="0" fontId="2" fillId="2" borderId="0" xfId="0" applyFont="1" applyAlignment="1">
      <alignment horizontal="right"/>
    </xf>
    <xf numFmtId="2" fontId="7" fillId="2" borderId="1" xfId="0" applyNumberFormat="1" applyFont="1" applyBorder="1" applyAlignment="1">
      <alignment horizontal="center" vertical="center" wrapText="1"/>
    </xf>
    <xf numFmtId="2" fontId="7" fillId="2" borderId="2" xfId="0" applyNumberFormat="1" applyFont="1" applyBorder="1" applyAlignment="1">
      <alignment horizontal="center" vertical="center" wrapText="1"/>
    </xf>
    <xf numFmtId="2" fontId="6" fillId="2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Border="1" applyAlignment="1">
      <alignment horizontal="center" vertical="center" wrapText="1"/>
    </xf>
    <xf numFmtId="0" fontId="6" fillId="2" borderId="1" xfId="0" applyFont="1" applyBorder="1" applyAlignment="1">
      <alignment horizontal="center" vertical="center" wrapText="1"/>
    </xf>
    <xf numFmtId="0" fontId="6" fillId="2" borderId="2" xfId="0" applyFont="1" applyBorder="1" applyAlignment="1">
      <alignment horizontal="center" vertical="center" wrapText="1"/>
    </xf>
    <xf numFmtId="0" fontId="5" fillId="2" borderId="0" xfId="0" applyFon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Alignment="1">
      <alignment horizontal="left" wrapText="1"/>
    </xf>
    <xf numFmtId="0" fontId="10" fillId="2" borderId="3" xfId="0" applyFont="1" applyBorder="1" applyAlignment="1">
      <alignment horizontal="center" vertical="center" wrapText="1"/>
    </xf>
    <xf numFmtId="0" fontId="10" fillId="2" borderId="4" xfId="0" applyFont="1" applyBorder="1" applyAlignment="1">
      <alignment horizontal="center" vertical="center" wrapText="1"/>
    </xf>
    <xf numFmtId="0" fontId="10" fillId="2" borderId="5" xfId="0" applyFont="1" applyBorder="1" applyAlignment="1">
      <alignment horizontal="center" vertical="center" wrapText="1"/>
    </xf>
    <xf numFmtId="0" fontId="3" fillId="2" borderId="1" xfId="0" applyFont="1" applyBorder="1" applyAlignment="1">
      <alignment horizontal="center" vertical="center" wrapText="1"/>
    </xf>
    <xf numFmtId="0" fontId="3" fillId="2" borderId="3" xfId="0" applyFont="1" applyBorder="1" applyAlignment="1">
      <alignment horizontal="center" vertical="center" wrapText="1"/>
    </xf>
    <xf numFmtId="0" fontId="3" fillId="2" borderId="1" xfId="0" applyFont="1" applyBorder="1" applyAlignment="1">
      <alignment horizontal="center" vertical="center"/>
    </xf>
    <xf numFmtId="0" fontId="3" fillId="2" borderId="6" xfId="0" applyFont="1" applyBorder="1" applyAlignment="1">
      <alignment horizontal="center" vertical="center"/>
    </xf>
    <xf numFmtId="0" fontId="3" fillId="2" borderId="7" xfId="0" applyFont="1" applyBorder="1" applyAlignment="1">
      <alignment horizontal="center" vertical="center"/>
    </xf>
    <xf numFmtId="0" fontId="3" fillId="2" borderId="8" xfId="0" applyFont="1" applyBorder="1" applyAlignment="1">
      <alignment horizontal="center" vertical="center"/>
    </xf>
    <xf numFmtId="0" fontId="3" fillId="2" borderId="4" xfId="0" applyFont="1" applyBorder="1" applyAlignment="1">
      <alignment horizontal="center" vertical="center"/>
    </xf>
    <xf numFmtId="0" fontId="3" fillId="2" borderId="5" xfId="0" applyFont="1" applyBorder="1" applyAlignment="1">
      <alignment horizontal="center" vertical="center"/>
    </xf>
    <xf numFmtId="0" fontId="5" fillId="2" borderId="0" xfId="0" applyFont="1" applyAlignment="1">
      <alignment horizontal="left" vertical="top" wrapText="1"/>
    </xf>
    <xf numFmtId="0" fontId="3" fillId="2" borderId="1" xfId="0" applyFont="1" applyBorder="1" applyAlignment="1">
      <alignment horizontal="left" vertical="top" wrapText="1"/>
    </xf>
    <xf numFmtId="0" fontId="3" fillId="2" borderId="9" xfId="0" applyFont="1" applyBorder="1" applyAlignment="1">
      <alignment horizontal="left" vertical="top" wrapText="1"/>
    </xf>
    <xf numFmtId="0" fontId="3" fillId="2" borderId="2" xfId="0" applyFont="1" applyBorder="1" applyAlignment="1">
      <alignment horizontal="left" vertical="top" wrapText="1"/>
    </xf>
    <xf numFmtId="0" fontId="3" fillId="2" borderId="9" xfId="0" applyFont="1" applyBorder="1" applyAlignment="1">
      <alignment horizontal="center" vertical="center"/>
    </xf>
    <xf numFmtId="0" fontId="3" fillId="2" borderId="2" xfId="0" applyFont="1" applyBorder="1" applyAlignment="1">
      <alignment horizontal="center" vertical="center"/>
    </xf>
    <xf numFmtId="0" fontId="3" fillId="2" borderId="11" xfId="0" applyFont="1" applyBorder="1" applyAlignment="1">
      <alignment horizontal="left" vertical="top" wrapText="1"/>
    </xf>
    <xf numFmtId="0" fontId="3" fillId="2" borderId="9" xfId="0" applyFont="1" applyBorder="1" applyAlignment="1">
      <alignment horizontal="center" vertical="center" wrapText="1"/>
    </xf>
    <xf numFmtId="0" fontId="3" fillId="2" borderId="2" xfId="0" applyFont="1" applyBorder="1" applyAlignment="1">
      <alignment horizontal="center" vertical="center" wrapText="1"/>
    </xf>
    <xf numFmtId="0" fontId="3" fillId="2" borderId="1" xfId="0" applyFont="1" applyBorder="1" applyAlignment="1">
      <alignment horizontal="left" vertical="top"/>
    </xf>
    <xf numFmtId="0" fontId="3" fillId="2" borderId="9" xfId="0" applyFont="1" applyBorder="1" applyAlignment="1">
      <alignment horizontal="left" vertical="top"/>
    </xf>
    <xf numFmtId="0" fontId="3" fillId="2" borderId="2" xfId="0" applyFont="1" applyBorder="1" applyAlignment="1">
      <alignment horizontal="left" vertical="top"/>
    </xf>
    <xf numFmtId="0" fontId="10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9" fillId="2" borderId="1" xfId="0" applyFont="1" applyBorder="1" applyAlignment="1">
      <alignment horizontal="center"/>
    </xf>
    <xf numFmtId="0" fontId="9" fillId="2" borderId="9" xfId="0" applyFont="1" applyBorder="1" applyAlignment="1">
      <alignment horizontal="center"/>
    </xf>
    <xf numFmtId="0" fontId="9" fillId="2" borderId="2" xfId="0" applyFont="1" applyBorder="1" applyAlignment="1">
      <alignment horizontal="center"/>
    </xf>
    <xf numFmtId="0" fontId="3" fillId="3" borderId="1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workbookViewId="0"/>
  </sheetViews>
  <sheetFormatPr defaultColWidth="6.140625" defaultRowHeight="14.25"/>
  <cols>
    <col min="1" max="1" width="5" customWidth="1"/>
    <col min="2" max="2" width="53.42578125" customWidth="1"/>
    <col min="3" max="3" width="58" customWidth="1"/>
    <col min="4" max="4" width="24.28515625" customWidth="1"/>
    <col min="5" max="8" width="13.5703125" customWidth="1"/>
    <col min="9" max="9" width="6.140625" customWidth="1"/>
  </cols>
  <sheetData>
    <row r="1" spans="1:12" ht="20.25" customHeight="1">
      <c r="A1" s="1"/>
      <c r="B1" s="1"/>
      <c r="C1" s="57" t="s">
        <v>0</v>
      </c>
      <c r="D1" s="57"/>
      <c r="E1" s="3"/>
      <c r="F1" s="55"/>
      <c r="G1" s="55"/>
      <c r="H1" s="55"/>
      <c r="I1" s="55"/>
    </row>
    <row r="2" spans="1:12" ht="21" customHeight="1">
      <c r="A2" s="1"/>
      <c r="B2" s="1"/>
      <c r="C2" s="57"/>
      <c r="D2" s="57"/>
      <c r="E2" s="3"/>
      <c r="F2" s="55"/>
      <c r="G2" s="55"/>
      <c r="H2" s="55"/>
      <c r="I2" s="55"/>
      <c r="J2" s="3"/>
      <c r="K2" s="3"/>
      <c r="L2" s="3"/>
    </row>
    <row r="3" spans="1:12" ht="18.75" customHeight="1">
      <c r="A3" s="1"/>
      <c r="B3" s="1"/>
      <c r="C3" s="57" t="s">
        <v>1</v>
      </c>
      <c r="D3" s="57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1"/>
      <c r="B4" s="1"/>
      <c r="C4" s="57" t="s">
        <v>2</v>
      </c>
      <c r="D4" s="57"/>
      <c r="E4" s="3"/>
      <c r="F4" s="56"/>
      <c r="G4" s="56"/>
      <c r="H4" s="56"/>
      <c r="I4" s="56"/>
      <c r="J4" s="3"/>
      <c r="K4" s="3"/>
      <c r="L4" s="3"/>
    </row>
    <row r="5" spans="1:12" ht="18" customHeight="1">
      <c r="A5" s="1"/>
      <c r="B5" s="1"/>
      <c r="C5" s="57" t="s">
        <v>3</v>
      </c>
      <c r="D5" s="57"/>
      <c r="E5" s="3"/>
      <c r="F5" s="55"/>
      <c r="G5" s="55"/>
      <c r="H5" s="55"/>
      <c r="I5" s="55"/>
      <c r="J5" s="3"/>
      <c r="K5" s="3"/>
      <c r="L5" s="3"/>
    </row>
    <row r="6" spans="1:12" ht="18.75" customHeight="1">
      <c r="A6" s="1"/>
      <c r="B6" s="1"/>
      <c r="C6" s="57" t="s">
        <v>4</v>
      </c>
      <c r="D6" s="57"/>
      <c r="E6" s="3"/>
      <c r="F6" s="55"/>
      <c r="G6" s="55"/>
      <c r="H6" s="55"/>
      <c r="I6" s="55"/>
      <c r="J6" s="3"/>
      <c r="K6" s="3"/>
      <c r="L6" s="3"/>
    </row>
    <row r="7" spans="1:12" ht="15.75" customHeight="1">
      <c r="A7" s="1"/>
      <c r="B7" s="1"/>
      <c r="C7" s="57" t="s">
        <v>5</v>
      </c>
      <c r="D7" s="57"/>
      <c r="E7" s="3"/>
      <c r="F7" s="4"/>
      <c r="G7" s="3"/>
      <c r="H7" s="4"/>
      <c r="I7" s="3"/>
      <c r="J7" s="3"/>
      <c r="K7" s="3"/>
      <c r="L7" s="3"/>
    </row>
    <row r="8" spans="1:12" ht="18" customHeight="1">
      <c r="A8" s="1"/>
      <c r="B8" s="1"/>
      <c r="C8" s="57" t="s">
        <v>6</v>
      </c>
      <c r="D8" s="57"/>
      <c r="E8" s="3"/>
      <c r="F8" s="54"/>
      <c r="G8" s="54"/>
      <c r="H8" s="54"/>
      <c r="I8" s="54"/>
      <c r="J8" s="3"/>
      <c r="K8" s="3"/>
      <c r="L8" s="3"/>
    </row>
    <row r="9" spans="1:12" ht="12.75" customHeight="1">
      <c r="A9" s="1"/>
      <c r="B9" s="1"/>
      <c r="C9" s="57"/>
      <c r="D9" s="57"/>
      <c r="E9" s="3"/>
      <c r="F9" s="3"/>
      <c r="G9" s="3"/>
      <c r="H9" s="3"/>
      <c r="I9" s="3"/>
      <c r="J9" s="3"/>
      <c r="K9" s="3"/>
      <c r="L9" s="3"/>
    </row>
    <row r="10" spans="1:12" ht="35.25" customHeight="1">
      <c r="A10" s="58" t="s">
        <v>7</v>
      </c>
      <c r="B10" s="58"/>
      <c r="C10" s="58"/>
      <c r="D10" s="6"/>
      <c r="E10" s="7"/>
      <c r="F10" s="7"/>
      <c r="G10" s="7"/>
      <c r="H10" s="7"/>
      <c r="I10" s="3"/>
      <c r="J10" s="3"/>
      <c r="K10" s="3"/>
      <c r="L10" s="3"/>
    </row>
    <row r="11" spans="1:12" ht="15.75" customHeight="1">
      <c r="A11" s="59" t="s">
        <v>8</v>
      </c>
      <c r="B11" s="59"/>
      <c r="C11" s="59"/>
      <c r="D11" s="8"/>
      <c r="E11" s="9"/>
      <c r="F11" s="9"/>
      <c r="G11" s="9"/>
      <c r="H11" s="9"/>
    </row>
    <row r="12" spans="1:12" ht="15.75" customHeight="1">
      <c r="A12" s="59" t="s">
        <v>9</v>
      </c>
      <c r="B12" s="59"/>
      <c r="C12" s="59"/>
      <c r="D12" s="8"/>
      <c r="E12" s="9"/>
      <c r="F12" s="9"/>
      <c r="G12" s="9"/>
      <c r="H12" s="9"/>
    </row>
    <row r="13" spans="1:12" ht="15.75" customHeight="1">
      <c r="A13" s="59"/>
      <c r="B13" s="59"/>
      <c r="C13" s="59"/>
      <c r="D13" s="8"/>
      <c r="E13" s="9"/>
      <c r="F13" s="9"/>
      <c r="G13" s="9"/>
      <c r="H13" s="9"/>
    </row>
    <row r="14" spans="1:12" ht="27.6" customHeight="1">
      <c r="A14" s="10" t="s">
        <v>10</v>
      </c>
      <c r="B14" s="10" t="s">
        <v>11</v>
      </c>
      <c r="C14" s="67" t="s">
        <v>12</v>
      </c>
      <c r="D14" s="68"/>
    </row>
    <row r="15" spans="1:12" ht="37.5" customHeight="1">
      <c r="A15" s="10">
        <v>1</v>
      </c>
      <c r="B15" s="11" t="s">
        <v>13</v>
      </c>
      <c r="C15" s="65">
        <v>318.76400000000001</v>
      </c>
      <c r="D15" s="66"/>
    </row>
    <row r="16" spans="1:12" ht="50.25" customHeight="1">
      <c r="A16" s="10">
        <v>2</v>
      </c>
      <c r="B16" s="11" t="s">
        <v>14</v>
      </c>
      <c r="C16" s="65">
        <v>4107.9030000000002</v>
      </c>
      <c r="D16" s="66"/>
    </row>
    <row r="17" spans="1:32" ht="46.5" customHeight="1">
      <c r="A17" s="10">
        <v>3</v>
      </c>
      <c r="B17" s="11" t="s">
        <v>15</v>
      </c>
      <c r="C17" s="65">
        <v>2173.8389999999999</v>
      </c>
      <c r="D17" s="66"/>
    </row>
    <row r="18" spans="1:32" ht="48.75" customHeight="1">
      <c r="A18" s="10">
        <v>4</v>
      </c>
      <c r="B18" s="11" t="s">
        <v>16</v>
      </c>
      <c r="C18" s="65">
        <v>3078.123</v>
      </c>
      <c r="D18" s="66"/>
    </row>
    <row r="19" spans="1:32" ht="12.75" customHeight="1">
      <c r="A19" s="60" t="s">
        <v>17</v>
      </c>
      <c r="B19" s="61"/>
      <c r="C19" s="63">
        <f>SUM(C15:C18)</f>
        <v>9678.6290000000008</v>
      </c>
      <c r="D19" s="64"/>
    </row>
    <row r="20" spans="1:32" ht="27" customHeight="1">
      <c r="A20" s="1"/>
      <c r="B20" s="1"/>
      <c r="C20" s="12"/>
      <c r="D20" s="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0.25" customHeight="1">
      <c r="A21" s="57" t="s">
        <v>18</v>
      </c>
      <c r="B21" s="57"/>
      <c r="C21" s="62"/>
      <c r="D21" s="62"/>
      <c r="E21" s="13"/>
      <c r="F21" s="1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8" customHeight="1">
      <c r="A22" s="57" t="s">
        <v>19</v>
      </c>
      <c r="B22" s="57"/>
      <c r="C22" s="1"/>
      <c r="D22" s="1"/>
      <c r="E22" s="13"/>
      <c r="F22" s="1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0.25" customHeight="1">
      <c r="A23" s="57" t="s">
        <v>20</v>
      </c>
      <c r="B23" s="57"/>
      <c r="C23" s="62" t="s">
        <v>21</v>
      </c>
      <c r="D23" s="62"/>
      <c r="E23" s="3"/>
      <c r="F23" s="1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3.5" customHeight="1">
      <c r="A24" s="1"/>
      <c r="B24" s="1"/>
      <c r="C24" s="1"/>
      <c r="D24" s="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>
      <c r="A25" s="1"/>
      <c r="B25" s="1"/>
      <c r="C25" s="62"/>
      <c r="D25" s="6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3.5" customHeight="1">
      <c r="A26" s="13"/>
      <c r="B26" s="13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.149999999999999" customHeight="1">
      <c r="A27" s="13"/>
      <c r="B27" s="13"/>
      <c r="C27" s="69"/>
      <c r="D27" s="69"/>
    </row>
    <row r="28" spans="1:32" ht="13.5" customHeight="1">
      <c r="A28" s="13"/>
      <c r="B28" s="13"/>
      <c r="C28" s="14"/>
    </row>
    <row r="29" spans="1:32" ht="14.45" customHeight="1">
      <c r="A29" s="13"/>
      <c r="B29" s="13"/>
      <c r="C29" s="69"/>
      <c r="D29" s="69"/>
    </row>
    <row r="30" spans="1:32" ht="13.5" customHeight="1">
      <c r="A30" s="13"/>
      <c r="B30" s="13"/>
      <c r="C30" s="14"/>
    </row>
    <row r="31" spans="1:32" ht="17.25" customHeight="1">
      <c r="A31" s="13"/>
      <c r="B31" s="13"/>
      <c r="C31" s="69"/>
      <c r="D31" s="69"/>
    </row>
    <row r="32" spans="1:32" ht="13.5" customHeight="1">
      <c r="A32" s="13"/>
      <c r="B32" s="13"/>
      <c r="C32" s="14"/>
    </row>
    <row r="33" spans="1:4" ht="18" customHeight="1">
      <c r="A33" s="13"/>
      <c r="B33" s="13"/>
      <c r="C33" s="69"/>
      <c r="D33" s="69"/>
    </row>
    <row r="34" spans="1:4" ht="13.5" customHeight="1">
      <c r="A34" s="13"/>
      <c r="B34" s="13"/>
      <c r="C34" s="14"/>
    </row>
    <row r="35" spans="1:4" ht="15.75" customHeight="1">
      <c r="A35" s="13"/>
      <c r="B35" s="13"/>
      <c r="C35" s="69"/>
      <c r="D35" s="69"/>
    </row>
    <row r="36" spans="1:4" ht="13.5" customHeight="1">
      <c r="A36" s="13"/>
      <c r="B36" s="13"/>
      <c r="C36" s="14"/>
    </row>
    <row r="37" spans="1:4" ht="17.25" customHeight="1">
      <c r="A37" s="13"/>
      <c r="B37" s="13"/>
      <c r="C37" s="69"/>
      <c r="D37" s="69"/>
    </row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customFormat="1" ht="15" customHeight="1"/>
    <row r="50" customFormat="1" ht="15" customHeight="1"/>
    <row r="51" customFormat="1" ht="15" customHeight="1"/>
    <row r="52" customFormat="1" ht="15" customHeight="1"/>
    <row r="53" customFormat="1" ht="15" customHeight="1"/>
    <row r="54" customFormat="1" ht="15" customHeight="1"/>
    <row r="55" customFormat="1" ht="15" customHeight="1"/>
    <row r="56" customFormat="1" ht="15" customHeigh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  <row r="62" customFormat="1" ht="15" customHeight="1"/>
    <row r="63" customFormat="1" ht="15" customHeight="1"/>
    <row r="64" customFormat="1" ht="15" customHeight="1"/>
  </sheetData>
  <mergeCells count="44">
    <mergeCell ref="C37:D37"/>
    <mergeCell ref="C27:D27"/>
    <mergeCell ref="C29:D29"/>
    <mergeCell ref="C31:D31"/>
    <mergeCell ref="C33:D33"/>
    <mergeCell ref="C35:D35"/>
    <mergeCell ref="A22:B22"/>
    <mergeCell ref="A23:B23"/>
    <mergeCell ref="C25:D25"/>
    <mergeCell ref="C23:D23"/>
    <mergeCell ref="C21:D21"/>
    <mergeCell ref="A11:C11"/>
    <mergeCell ref="A12:C12"/>
    <mergeCell ref="A13:C13"/>
    <mergeCell ref="A19:B19"/>
    <mergeCell ref="A21:B21"/>
    <mergeCell ref="C19:D19"/>
    <mergeCell ref="C18:D18"/>
    <mergeCell ref="C17:D17"/>
    <mergeCell ref="C16:D16"/>
    <mergeCell ref="C15:D15"/>
    <mergeCell ref="C14:D14"/>
    <mergeCell ref="C6:D6"/>
    <mergeCell ref="C7:D7"/>
    <mergeCell ref="C8:D8"/>
    <mergeCell ref="C9:D9"/>
    <mergeCell ref="A10:C10"/>
    <mergeCell ref="C1:D1"/>
    <mergeCell ref="C2:D2"/>
    <mergeCell ref="C3:D3"/>
    <mergeCell ref="C4:D4"/>
    <mergeCell ref="C5:D5"/>
    <mergeCell ref="H4:I4"/>
    <mergeCell ref="H2:I2"/>
    <mergeCell ref="H1:I1"/>
    <mergeCell ref="F1:G1"/>
    <mergeCell ref="F4:G4"/>
    <mergeCell ref="F2:G2"/>
    <mergeCell ref="H8:I8"/>
    <mergeCell ref="F8:G8"/>
    <mergeCell ref="H6:I6"/>
    <mergeCell ref="H5:I5"/>
    <mergeCell ref="F6:G6"/>
    <mergeCell ref="F5:G5"/>
  </mergeCells>
  <pageMargins left="0.78740203380584695" right="0.78740203380584695" top="1.18110311031342" bottom="0.43307113647460899" header="0.30000001192092901" footer="0.30000001192092901"/>
  <pageSetup paperSize="9" scale="9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4"/>
  <sheetViews>
    <sheetView workbookViewId="0"/>
  </sheetViews>
  <sheetFormatPr defaultColWidth="6.140625" defaultRowHeight="14.25"/>
  <cols>
    <col min="1" max="1" width="23.28515625" customWidth="1"/>
    <col min="2" max="2" width="29.140625" customWidth="1"/>
    <col min="3" max="3" width="62.140625" customWidth="1"/>
    <col min="4" max="4" width="7.42578125" customWidth="1"/>
    <col min="5" max="11" width="13.5703125" customWidth="1"/>
    <col min="12" max="12" width="6.140625" customWidth="1"/>
  </cols>
  <sheetData>
    <row r="1" spans="1:15" ht="18.75" customHeight="1">
      <c r="A1" s="1"/>
      <c r="B1" s="1"/>
      <c r="C1" s="57" t="s">
        <v>22</v>
      </c>
      <c r="D1" s="57"/>
      <c r="E1" s="55"/>
      <c r="F1" s="55"/>
      <c r="G1" s="55"/>
      <c r="H1" s="55"/>
      <c r="I1" s="55"/>
      <c r="J1" s="55"/>
      <c r="K1" s="55"/>
      <c r="L1" s="55"/>
    </row>
    <row r="2" spans="1:15" ht="12.75" customHeight="1">
      <c r="A2" s="1"/>
      <c r="B2" s="1"/>
      <c r="C2" s="57"/>
      <c r="D2" s="57"/>
      <c r="E2" s="55"/>
      <c r="F2" s="55"/>
      <c r="G2" s="55"/>
      <c r="H2" s="55"/>
      <c r="I2" s="55"/>
      <c r="J2" s="55"/>
      <c r="K2" s="55"/>
      <c r="L2" s="55"/>
      <c r="M2" s="3"/>
      <c r="N2" s="3"/>
      <c r="O2" s="3"/>
    </row>
    <row r="3" spans="1:15" ht="28.5" customHeight="1">
      <c r="A3" s="1"/>
      <c r="B3" s="1"/>
      <c r="C3" s="57" t="s">
        <v>23</v>
      </c>
      <c r="D3" s="57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>
      <c r="A4" s="1"/>
      <c r="B4" s="1"/>
      <c r="C4" s="57" t="s">
        <v>24</v>
      </c>
      <c r="D4" s="57"/>
      <c r="E4" s="56"/>
      <c r="F4" s="56"/>
      <c r="G4" s="56"/>
      <c r="H4" s="56"/>
      <c r="I4" s="56"/>
      <c r="J4" s="56"/>
      <c r="K4" s="56"/>
      <c r="L4" s="56"/>
      <c r="M4" s="3"/>
      <c r="N4" s="3"/>
      <c r="O4" s="3"/>
    </row>
    <row r="5" spans="1:15" ht="16.5" customHeight="1">
      <c r="A5" s="1"/>
      <c r="B5" s="1"/>
      <c r="C5" s="57" t="s">
        <v>25</v>
      </c>
      <c r="D5" s="57"/>
      <c r="E5" s="55"/>
      <c r="F5" s="55"/>
      <c r="G5" s="55"/>
      <c r="H5" s="55"/>
      <c r="I5" s="55"/>
      <c r="J5" s="55"/>
      <c r="K5" s="55"/>
      <c r="L5" s="55"/>
      <c r="M5" s="3"/>
      <c r="N5" s="3"/>
      <c r="O5" s="3"/>
    </row>
    <row r="6" spans="1:15" ht="17.25" customHeight="1">
      <c r="A6" s="1"/>
      <c r="B6" s="1"/>
      <c r="C6" s="57" t="s">
        <v>26</v>
      </c>
      <c r="D6" s="57"/>
      <c r="E6" s="55"/>
      <c r="F6" s="55"/>
      <c r="G6" s="55"/>
      <c r="H6" s="55"/>
      <c r="I6" s="55"/>
      <c r="J6" s="55"/>
      <c r="K6" s="55"/>
      <c r="L6" s="55"/>
      <c r="M6" s="3"/>
      <c r="N6" s="3"/>
      <c r="O6" s="3"/>
    </row>
    <row r="7" spans="1:15" ht="16.5" customHeight="1">
      <c r="A7" s="1"/>
      <c r="B7" s="1"/>
      <c r="C7" s="57" t="s">
        <v>27</v>
      </c>
      <c r="D7" s="57"/>
      <c r="E7" s="4"/>
      <c r="F7" s="3"/>
      <c r="G7" s="4"/>
      <c r="H7" s="3"/>
      <c r="I7" s="4"/>
      <c r="J7" s="3"/>
      <c r="K7" s="4"/>
      <c r="L7" s="3"/>
      <c r="M7" s="3"/>
      <c r="N7" s="3"/>
      <c r="O7" s="3"/>
    </row>
    <row r="8" spans="1:15" ht="17.25" customHeight="1">
      <c r="A8" s="1"/>
      <c r="B8" s="1"/>
      <c r="C8" s="57" t="s">
        <v>28</v>
      </c>
      <c r="D8" s="57"/>
      <c r="E8" s="54"/>
      <c r="F8" s="54"/>
      <c r="G8" s="54"/>
      <c r="H8" s="54"/>
      <c r="I8" s="54"/>
      <c r="J8" s="54"/>
      <c r="K8" s="54"/>
      <c r="L8" s="54"/>
      <c r="M8" s="3"/>
      <c r="N8" s="3"/>
      <c r="O8" s="3"/>
    </row>
    <row r="9" spans="1:15" ht="17.25" customHeight="1">
      <c r="A9" s="1"/>
      <c r="B9" s="1"/>
      <c r="C9" s="2"/>
      <c r="D9" s="1"/>
      <c r="E9" s="5"/>
      <c r="F9" s="3"/>
      <c r="G9" s="5"/>
      <c r="H9" s="3"/>
      <c r="I9" s="5"/>
      <c r="J9" s="3"/>
      <c r="K9" s="5"/>
      <c r="L9" s="3"/>
      <c r="M9" s="3"/>
      <c r="N9" s="3"/>
      <c r="O9" s="3"/>
    </row>
    <row r="10" spans="1:15" ht="17.25" customHeight="1">
      <c r="A10" s="1"/>
      <c r="B10" s="1"/>
      <c r="C10" s="2"/>
      <c r="D10" s="1"/>
      <c r="E10" s="5"/>
      <c r="F10" s="3"/>
      <c r="G10" s="5"/>
      <c r="H10" s="3"/>
      <c r="I10" s="5"/>
      <c r="J10" s="3"/>
      <c r="K10" s="5"/>
      <c r="L10" s="3"/>
      <c r="M10" s="3"/>
      <c r="N10" s="3"/>
      <c r="O10" s="3"/>
    </row>
    <row r="11" spans="1:15" ht="12.75" customHeight="1">
      <c r="A11" s="1"/>
      <c r="B11" s="1"/>
      <c r="C11" s="57"/>
      <c r="D11" s="5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88.5" customHeight="1">
      <c r="A12" s="58" t="s">
        <v>29</v>
      </c>
      <c r="B12" s="58"/>
      <c r="C12" s="58"/>
      <c r="D12" s="6"/>
      <c r="E12" s="7"/>
      <c r="F12" s="7"/>
      <c r="G12" s="7"/>
      <c r="H12" s="7"/>
      <c r="I12" s="7"/>
      <c r="J12" s="7"/>
      <c r="K12" s="7"/>
      <c r="L12" s="3"/>
      <c r="M12" s="3"/>
      <c r="N12" s="3"/>
      <c r="O12" s="3"/>
    </row>
    <row r="13" spans="1:15" ht="15" customHeight="1">
      <c r="A13" s="70" t="s">
        <v>30</v>
      </c>
      <c r="B13" s="70"/>
      <c r="C13" s="70"/>
      <c r="D13" s="8"/>
      <c r="E13" s="9"/>
      <c r="F13" s="9"/>
      <c r="G13" s="9"/>
      <c r="H13" s="9"/>
      <c r="I13" s="9"/>
      <c r="J13" s="9"/>
      <c r="K13" s="9"/>
    </row>
    <row r="14" spans="1:15" ht="15.75" customHeight="1">
      <c r="A14" s="70"/>
      <c r="B14" s="70"/>
      <c r="C14" s="70"/>
      <c r="D14" s="8"/>
      <c r="E14" s="9"/>
      <c r="F14" s="9"/>
      <c r="G14" s="9"/>
      <c r="H14" s="9"/>
      <c r="I14" s="9"/>
      <c r="J14" s="9"/>
      <c r="K14" s="9"/>
    </row>
    <row r="15" spans="1:15" ht="27.6" customHeight="1">
      <c r="A15" s="10" t="s">
        <v>10</v>
      </c>
      <c r="B15" s="10" t="s">
        <v>11</v>
      </c>
      <c r="C15" s="67" t="s">
        <v>12</v>
      </c>
      <c r="D15" s="68"/>
    </row>
    <row r="16" spans="1:15" ht="31.5" customHeight="1">
      <c r="A16" s="10">
        <v>1</v>
      </c>
      <c r="B16" s="11" t="s">
        <v>13</v>
      </c>
      <c r="C16" s="65">
        <v>311.47699999999998</v>
      </c>
      <c r="D16" s="66"/>
      <c r="E16" s="15">
        <v>1.095</v>
      </c>
      <c r="F16" s="16">
        <v>275.67064977494402</v>
      </c>
      <c r="G16" s="17"/>
    </row>
    <row r="17" spans="1:35" ht="12.75" customHeight="1">
      <c r="A17" s="10">
        <v>2</v>
      </c>
      <c r="B17" s="11" t="s">
        <v>31</v>
      </c>
      <c r="C17" s="65">
        <v>831.33600000000001</v>
      </c>
      <c r="D17" s="66"/>
      <c r="E17" s="15"/>
      <c r="F17" s="16"/>
      <c r="G17" s="17"/>
    </row>
    <row r="18" spans="1:35" ht="12.75" customHeight="1">
      <c r="A18" s="10">
        <v>3</v>
      </c>
      <c r="B18" s="11" t="s">
        <v>32</v>
      </c>
      <c r="C18" s="65">
        <v>3283.8530000000001</v>
      </c>
      <c r="D18" s="66"/>
      <c r="E18" s="15"/>
      <c r="F18" s="16">
        <v>3552.5685879255798</v>
      </c>
      <c r="G18" s="17"/>
    </row>
    <row r="19" spans="1:35" ht="28.5" customHeight="1">
      <c r="A19" s="10">
        <v>4</v>
      </c>
      <c r="B19" s="11" t="s">
        <v>33</v>
      </c>
      <c r="C19" s="65">
        <v>2173.84</v>
      </c>
      <c r="D19" s="66"/>
      <c r="E19" s="15"/>
      <c r="F19" s="16">
        <v>1879.95677414233</v>
      </c>
      <c r="G19" s="17"/>
    </row>
    <row r="20" spans="1:35" ht="12.75" customHeight="1">
      <c r="A20" s="10">
        <v>5</v>
      </c>
      <c r="B20" s="11" t="s">
        <v>34</v>
      </c>
      <c r="C20" s="65">
        <v>3078.123</v>
      </c>
      <c r="D20" s="66"/>
      <c r="E20" s="15"/>
      <c r="F20" s="16">
        <v>2662.0039580587199</v>
      </c>
      <c r="G20" s="17"/>
    </row>
    <row r="21" spans="1:35" ht="12.75" customHeight="1">
      <c r="A21" s="60" t="s">
        <v>17</v>
      </c>
      <c r="B21" s="61"/>
      <c r="C21" s="63">
        <f>SUM(C16:C20)</f>
        <v>9678.6290000000008</v>
      </c>
      <c r="D21" s="64"/>
    </row>
    <row r="22" spans="1:35" ht="27" customHeight="1">
      <c r="A22" s="1"/>
      <c r="B22" s="1"/>
      <c r="C22" s="12"/>
      <c r="D22" s="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6.5" customHeight="1">
      <c r="A23" s="57" t="s">
        <v>18</v>
      </c>
      <c r="B23" s="57"/>
      <c r="C23" s="62"/>
      <c r="D23" s="62"/>
      <c r="E23" s="13"/>
      <c r="F23" s="13"/>
      <c r="G23" s="13"/>
      <c r="H23" s="13"/>
      <c r="I23" s="1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3.5" customHeight="1">
      <c r="A24" s="57" t="s">
        <v>19</v>
      </c>
      <c r="B24" s="57"/>
      <c r="C24" s="1"/>
      <c r="D24" s="1"/>
      <c r="E24" s="13"/>
      <c r="F24" s="13"/>
      <c r="G24" s="13"/>
      <c r="H24" s="13"/>
      <c r="I24" s="1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5.75" customHeight="1">
      <c r="A25" s="57" t="s">
        <v>20</v>
      </c>
      <c r="B25" s="57"/>
      <c r="C25" s="62" t="s">
        <v>21</v>
      </c>
      <c r="D25" s="62"/>
      <c r="E25" s="13"/>
      <c r="F25" s="13"/>
      <c r="G25" s="13"/>
      <c r="H25" s="3"/>
      <c r="I25" s="1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3.5" customHeight="1">
      <c r="A26" s="1"/>
      <c r="B26" s="1"/>
      <c r="C26" s="1"/>
      <c r="D26" s="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6.5" customHeight="1">
      <c r="A27" s="1"/>
      <c r="B27" s="1"/>
      <c r="C27" s="62"/>
      <c r="D27" s="6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6.149999999999999" customHeight="1">
      <c r="A28" s="1"/>
      <c r="B28" s="1"/>
      <c r="C28" s="62"/>
      <c r="D28" s="62"/>
    </row>
    <row r="29" spans="1:35" ht="13.5" customHeight="1">
      <c r="A29" s="13"/>
      <c r="B29" s="13"/>
      <c r="C29" s="14"/>
    </row>
    <row r="30" spans="1:35" ht="14.45" customHeight="1">
      <c r="A30" s="13"/>
      <c r="B30" s="13"/>
      <c r="C30" s="69"/>
      <c r="D30" s="69"/>
    </row>
    <row r="31" spans="1:35" ht="13.5" customHeight="1">
      <c r="A31" s="13"/>
      <c r="B31" s="13"/>
      <c r="C31" s="14"/>
    </row>
    <row r="32" spans="1:35" ht="17.25" customHeight="1">
      <c r="A32" s="13"/>
      <c r="B32" s="13"/>
      <c r="C32" s="69"/>
      <c r="D32" s="69"/>
    </row>
    <row r="33" spans="1:4" ht="13.5" customHeight="1">
      <c r="A33" s="13"/>
      <c r="B33" s="13"/>
      <c r="C33" s="14"/>
    </row>
    <row r="34" spans="1:4" ht="18" customHeight="1">
      <c r="A34" s="13"/>
      <c r="B34" s="13"/>
      <c r="C34" s="69"/>
      <c r="D34" s="69"/>
    </row>
    <row r="35" spans="1:4" ht="13.5" customHeight="1">
      <c r="A35" s="13"/>
      <c r="B35" s="13"/>
      <c r="C35" s="14"/>
    </row>
    <row r="36" spans="1:4" ht="15.75" customHeight="1">
      <c r="A36" s="13"/>
      <c r="B36" s="13"/>
      <c r="C36" s="69"/>
      <c r="D36" s="69"/>
    </row>
    <row r="37" spans="1:4" ht="13.5" customHeight="1">
      <c r="A37" s="13"/>
      <c r="B37" s="13"/>
      <c r="C37" s="14"/>
    </row>
    <row r="38" spans="1:4" ht="17.25" customHeight="1">
      <c r="A38" s="13"/>
      <c r="B38" s="13"/>
      <c r="C38" s="69"/>
      <c r="D38" s="69"/>
    </row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customFormat="1" ht="15" customHeight="1"/>
    <row r="50" customFormat="1" ht="15" customHeight="1"/>
    <row r="51" customFormat="1" ht="15" customHeight="1"/>
    <row r="52" customFormat="1" ht="15" customHeight="1"/>
    <row r="53" customFormat="1" ht="15" customHeight="1"/>
    <row r="54" customFormat="1" ht="15" customHeight="1"/>
    <row r="55" customFormat="1" ht="15" customHeight="1"/>
    <row r="56" customFormat="1" ht="15" customHeigh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  <row r="62" customFormat="1" ht="15" customHeight="1"/>
    <row r="63" customFormat="1" ht="15" customHeight="1"/>
    <row r="64" customFormat="1" ht="15" customHeight="1"/>
  </sheetData>
  <mergeCells count="56">
    <mergeCell ref="C20:D20"/>
    <mergeCell ref="C19:D19"/>
    <mergeCell ref="C18:D18"/>
    <mergeCell ref="A21:B21"/>
    <mergeCell ref="A23:B23"/>
    <mergeCell ref="A24:B24"/>
    <mergeCell ref="A25:B25"/>
    <mergeCell ref="C38:D38"/>
    <mergeCell ref="C36:D36"/>
    <mergeCell ref="C34:D34"/>
    <mergeCell ref="C32:D32"/>
    <mergeCell ref="C30:D30"/>
    <mergeCell ref="C28:D28"/>
    <mergeCell ref="C27:D27"/>
    <mergeCell ref="C25:D25"/>
    <mergeCell ref="C23:D23"/>
    <mergeCell ref="C21:D21"/>
    <mergeCell ref="C11:D11"/>
    <mergeCell ref="C17:D17"/>
    <mergeCell ref="C15:D15"/>
    <mergeCell ref="C16:D16"/>
    <mergeCell ref="A12:C12"/>
    <mergeCell ref="A13:C13"/>
    <mergeCell ref="A14:C14"/>
    <mergeCell ref="C7:D7"/>
    <mergeCell ref="K4:L4"/>
    <mergeCell ref="I4:J4"/>
    <mergeCell ref="K5:L5"/>
    <mergeCell ref="I5:J5"/>
    <mergeCell ref="G4:H4"/>
    <mergeCell ref="G5:H5"/>
    <mergeCell ref="E4:F4"/>
    <mergeCell ref="E5:F5"/>
    <mergeCell ref="K6:L6"/>
    <mergeCell ref="I6:J6"/>
    <mergeCell ref="G6:H6"/>
    <mergeCell ref="E6:F6"/>
    <mergeCell ref="C4:D4"/>
    <mergeCell ref="C5:D5"/>
    <mergeCell ref="C6:D6"/>
    <mergeCell ref="K8:L8"/>
    <mergeCell ref="I8:J8"/>
    <mergeCell ref="G8:H8"/>
    <mergeCell ref="E8:F8"/>
    <mergeCell ref="C8:D8"/>
    <mergeCell ref="E1:F1"/>
    <mergeCell ref="C1:D1"/>
    <mergeCell ref="E2:F2"/>
    <mergeCell ref="C2:D2"/>
    <mergeCell ref="C3:D3"/>
    <mergeCell ref="K1:L1"/>
    <mergeCell ref="K2:L2"/>
    <mergeCell ref="I1:J1"/>
    <mergeCell ref="I2:J2"/>
    <mergeCell ref="G1:H1"/>
    <mergeCell ref="G2:H2"/>
  </mergeCells>
  <pageMargins left="0.78740203380584695" right="0.78740203380584695" top="1.18110311031342" bottom="0.43307113647460899" header="0.30000001192092901" footer="0.30000001192092901"/>
  <pageSetup paperSize="9" scale="9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/>
  </sheetViews>
  <sheetFormatPr defaultColWidth="6.140625" defaultRowHeight="14.25"/>
  <cols>
    <col min="1" max="1" width="2.85546875" customWidth="1"/>
    <col min="2" max="2" width="6.42578125" customWidth="1"/>
    <col min="3" max="3" width="6.140625" customWidth="1"/>
    <col min="4" max="4" width="7.140625" customWidth="1"/>
    <col min="5" max="5" width="38.140625" customWidth="1"/>
    <col min="6" max="6" width="11" customWidth="1"/>
    <col min="7" max="7" width="9.140625" customWidth="1"/>
    <col min="8" max="8" width="7.140625" customWidth="1"/>
    <col min="9" max="9" width="8" customWidth="1"/>
    <col min="10" max="10" width="6.140625" customWidth="1"/>
  </cols>
  <sheetData>
    <row r="1" spans="1:9" ht="31.5" customHeight="1">
      <c r="F1" s="71" t="s">
        <v>35</v>
      </c>
      <c r="G1" s="71"/>
      <c r="H1" s="71"/>
      <c r="I1" s="71"/>
    </row>
    <row r="2" spans="1:9" ht="1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8.75" customHeight="1">
      <c r="A3" s="72" t="s">
        <v>36</v>
      </c>
      <c r="B3" s="73"/>
      <c r="C3" s="73"/>
      <c r="D3" s="73"/>
      <c r="E3" s="73"/>
      <c r="F3" s="73"/>
      <c r="G3" s="73"/>
      <c r="H3" s="73"/>
      <c r="I3" s="74"/>
    </row>
    <row r="4" spans="1:9" ht="15" customHeight="1">
      <c r="A4" s="75" t="s">
        <v>37</v>
      </c>
      <c r="B4" s="77" t="s">
        <v>38</v>
      </c>
      <c r="C4" s="78"/>
      <c r="D4" s="79"/>
      <c r="E4" s="75" t="s">
        <v>39</v>
      </c>
      <c r="F4" s="77" t="s">
        <v>40</v>
      </c>
      <c r="G4" s="78"/>
      <c r="H4" s="79"/>
      <c r="I4" s="75" t="s">
        <v>41</v>
      </c>
    </row>
    <row r="5" spans="1:9" ht="15" customHeight="1">
      <c r="A5" s="76"/>
      <c r="B5" s="80"/>
      <c r="C5" s="81"/>
      <c r="D5" s="82"/>
      <c r="E5" s="76"/>
      <c r="F5" s="80"/>
      <c r="G5" s="81"/>
      <c r="H5" s="82"/>
      <c r="I5" s="76"/>
    </row>
    <row r="6" spans="1:9" ht="105" customHeight="1">
      <c r="A6" s="21">
        <v>1</v>
      </c>
      <c r="B6" s="92" t="s">
        <v>42</v>
      </c>
      <c r="C6" s="93"/>
      <c r="D6" s="94"/>
      <c r="E6" s="22" t="s">
        <v>43</v>
      </c>
      <c r="F6" s="84" t="s">
        <v>44</v>
      </c>
      <c r="G6" s="85"/>
      <c r="H6" s="86"/>
      <c r="I6" s="23">
        <f>18183.69*1.288/164.42*0.48+13928.78/164.42*2.5</f>
        <v>280.15955787373798</v>
      </c>
    </row>
    <row r="7" spans="1:9" ht="15" customHeight="1">
      <c r="A7" s="21">
        <v>2</v>
      </c>
      <c r="B7" s="84" t="s">
        <v>45</v>
      </c>
      <c r="C7" s="85"/>
      <c r="D7" s="86"/>
      <c r="E7" s="24">
        <v>0.30199999999999999</v>
      </c>
      <c r="F7" s="77"/>
      <c r="G7" s="87"/>
      <c r="H7" s="88"/>
      <c r="I7" s="23">
        <f>I6*E7</f>
        <v>84.60818647786887</v>
      </c>
    </row>
    <row r="8" spans="1:9" ht="15" customHeight="1">
      <c r="A8" s="21">
        <v>3</v>
      </c>
      <c r="B8" s="84" t="s">
        <v>46</v>
      </c>
      <c r="C8" s="85"/>
      <c r="D8" s="86"/>
      <c r="E8" s="19"/>
      <c r="F8" s="77"/>
      <c r="G8" s="87"/>
      <c r="H8" s="88"/>
      <c r="I8" s="23">
        <f>I9+I10</f>
        <v>344.26666666666665</v>
      </c>
    </row>
    <row r="9" spans="1:9" ht="30" customHeight="1">
      <c r="A9" s="21"/>
      <c r="B9" s="84" t="s">
        <v>47</v>
      </c>
      <c r="C9" s="85"/>
      <c r="D9" s="86"/>
      <c r="E9" s="25" t="s">
        <v>48</v>
      </c>
      <c r="F9" s="77" t="s">
        <v>49</v>
      </c>
      <c r="G9" s="87"/>
      <c r="H9" s="88"/>
      <c r="I9" s="23">
        <f>10*0.63*52</f>
        <v>327.59999999999997</v>
      </c>
    </row>
    <row r="10" spans="1:9" ht="15" customHeight="1">
      <c r="A10" s="21"/>
      <c r="B10" s="84" t="s">
        <v>50</v>
      </c>
      <c r="C10" s="85"/>
      <c r="D10" s="86"/>
      <c r="E10" s="26"/>
      <c r="F10" s="75"/>
      <c r="G10" s="90"/>
      <c r="H10" s="91"/>
      <c r="I10" s="27">
        <f>100000/12/30/8*0.48</f>
        <v>16.666666666666664</v>
      </c>
    </row>
    <row r="11" spans="1:9" ht="15" customHeight="1">
      <c r="A11" s="21">
        <v>4</v>
      </c>
      <c r="B11" s="84" t="s">
        <v>51</v>
      </c>
      <c r="C11" s="85"/>
      <c r="D11" s="86"/>
      <c r="E11" s="28"/>
      <c r="F11" s="77"/>
      <c r="G11" s="87"/>
      <c r="H11" s="88"/>
      <c r="I11" s="27">
        <f>4500000/84/30/8</f>
        <v>223.21428571428572</v>
      </c>
    </row>
    <row r="12" spans="1:9" ht="15" customHeight="1">
      <c r="A12" s="29">
        <v>5</v>
      </c>
      <c r="B12" s="89" t="s">
        <v>52</v>
      </c>
      <c r="C12" s="85"/>
      <c r="D12" s="85"/>
      <c r="E12" s="30">
        <v>0.5</v>
      </c>
      <c r="F12" s="88"/>
      <c r="G12" s="87"/>
      <c r="H12" s="88"/>
      <c r="I12" s="23">
        <f>I6*E12</f>
        <v>140.07977893686899</v>
      </c>
    </row>
    <row r="13" spans="1:9" ht="15" customHeight="1">
      <c r="A13" s="29">
        <v>6</v>
      </c>
      <c r="B13" s="84" t="s">
        <v>53</v>
      </c>
      <c r="C13" s="85"/>
      <c r="D13" s="86"/>
      <c r="E13" s="20"/>
      <c r="F13" s="77"/>
      <c r="G13" s="87"/>
      <c r="H13" s="88"/>
      <c r="I13" s="31">
        <f>I6+I7+I8+I11+I12</f>
        <v>1072.3284756694281</v>
      </c>
    </row>
    <row r="14" spans="1:9" ht="15" customHeight="1">
      <c r="A14" s="29">
        <v>7</v>
      </c>
      <c r="B14" s="84" t="s">
        <v>54</v>
      </c>
      <c r="C14" s="85"/>
      <c r="D14" s="86"/>
      <c r="E14" s="32">
        <v>0.15</v>
      </c>
      <c r="F14" s="77"/>
      <c r="G14" s="87"/>
      <c r="H14" s="88"/>
      <c r="I14" s="31">
        <f>I13*E14</f>
        <v>160.84927135041423</v>
      </c>
    </row>
    <row r="15" spans="1:9" ht="15" customHeight="1">
      <c r="A15" s="29">
        <v>8</v>
      </c>
      <c r="B15" s="84" t="s">
        <v>55</v>
      </c>
      <c r="C15" s="85"/>
      <c r="D15" s="86"/>
      <c r="E15" s="19"/>
      <c r="F15" s="77"/>
      <c r="G15" s="87"/>
      <c r="H15" s="88"/>
      <c r="I15" s="23">
        <f>I13+I14</f>
        <v>1233.1777470198424</v>
      </c>
    </row>
    <row r="16" spans="1:9" ht="15" customHeight="1">
      <c r="A16" s="18"/>
      <c r="B16" s="33"/>
      <c r="C16" s="33"/>
      <c r="D16" s="33"/>
      <c r="E16" s="18"/>
      <c r="F16" s="33"/>
      <c r="G16" s="33"/>
      <c r="H16" s="33"/>
      <c r="I16" s="34"/>
    </row>
    <row r="17" spans="1:9" ht="15.75" customHeight="1">
      <c r="A17" s="35" t="s">
        <v>56</v>
      </c>
      <c r="B17" s="13"/>
      <c r="C17" s="13"/>
      <c r="D17" s="13"/>
      <c r="E17" s="13"/>
      <c r="F17" s="13"/>
      <c r="G17" s="13"/>
      <c r="H17" s="13"/>
      <c r="I17" s="13"/>
    </row>
    <row r="18" spans="1:9" ht="15.75" customHeight="1">
      <c r="A18" s="35" t="s">
        <v>57</v>
      </c>
      <c r="B18" s="13"/>
      <c r="C18" s="13"/>
      <c r="D18" s="13"/>
      <c r="E18" s="13"/>
      <c r="F18" s="13"/>
      <c r="G18" s="13"/>
      <c r="H18" s="13"/>
      <c r="I18" s="13"/>
    </row>
    <row r="19" spans="1:9" ht="15.75" customHeight="1">
      <c r="A19" s="35" t="s">
        <v>58</v>
      </c>
      <c r="B19" s="13"/>
      <c r="C19" s="13"/>
      <c r="D19" s="13"/>
      <c r="E19" s="13"/>
      <c r="F19" s="13"/>
      <c r="G19" s="13"/>
      <c r="H19" s="13" t="s">
        <v>59</v>
      </c>
      <c r="I19" s="13"/>
    </row>
    <row r="20" spans="1:9" ht="15.75" customHeight="1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>
      <c r="A21" s="13" t="s">
        <v>60</v>
      </c>
      <c r="B21" s="36"/>
      <c r="C21" s="36"/>
      <c r="D21" s="36"/>
      <c r="E21" s="36"/>
      <c r="F21" s="36"/>
      <c r="G21" s="36"/>
      <c r="H21" s="36"/>
      <c r="I21" s="36"/>
    </row>
    <row r="22" spans="1:9" ht="49.5" customHeight="1">
      <c r="A22" s="83" t="s">
        <v>61</v>
      </c>
      <c r="B22" s="83"/>
      <c r="C22" s="83"/>
      <c r="D22" s="83"/>
      <c r="E22" s="83"/>
      <c r="F22" s="83"/>
      <c r="G22" s="83"/>
      <c r="H22" s="83"/>
      <c r="I22" s="83"/>
    </row>
    <row r="23" spans="1:9" ht="31.5" customHeight="1">
      <c r="A23" s="83" t="s">
        <v>62</v>
      </c>
      <c r="B23" s="83"/>
      <c r="C23" s="83"/>
      <c r="D23" s="83"/>
      <c r="E23" s="83"/>
      <c r="F23" s="83"/>
      <c r="G23" s="83"/>
      <c r="H23" s="83"/>
      <c r="I23" s="83"/>
    </row>
    <row r="24" spans="1:9" ht="15.75" customHeight="1">
      <c r="A24" s="37" t="s">
        <v>63</v>
      </c>
      <c r="B24" s="13"/>
      <c r="C24" s="13"/>
      <c r="D24" s="13"/>
      <c r="E24" s="13"/>
      <c r="F24" s="13"/>
      <c r="G24" s="13"/>
      <c r="H24" s="13"/>
      <c r="I24" s="36"/>
    </row>
    <row r="25" spans="1:9" ht="15.75" customHeight="1">
      <c r="A25" s="13" t="s">
        <v>64</v>
      </c>
      <c r="B25" s="13"/>
      <c r="C25" s="13"/>
      <c r="D25" s="13"/>
      <c r="E25" s="13"/>
      <c r="F25" s="13"/>
      <c r="G25" s="13"/>
      <c r="H25" s="13"/>
      <c r="I25" s="36"/>
    </row>
    <row r="26" spans="1:9" ht="15.75" customHeight="1">
      <c r="A26" s="13" t="s">
        <v>65</v>
      </c>
      <c r="B26" s="13"/>
      <c r="C26" s="13"/>
      <c r="D26" s="13"/>
      <c r="E26" s="13"/>
      <c r="F26" s="13"/>
      <c r="G26" s="13"/>
      <c r="H26" s="13"/>
      <c r="I26" s="36"/>
    </row>
    <row r="27" spans="1:9" ht="15.75" customHeight="1">
      <c r="A27" s="13" t="s">
        <v>66</v>
      </c>
      <c r="B27" s="13"/>
      <c r="C27" s="13"/>
      <c r="D27" s="13"/>
      <c r="E27" s="13"/>
      <c r="F27" s="13"/>
      <c r="G27" s="13"/>
      <c r="H27" s="13"/>
      <c r="I27" s="36"/>
    </row>
    <row r="28" spans="1:9" ht="15.75" customHeight="1">
      <c r="A28" s="13" t="s">
        <v>67</v>
      </c>
      <c r="B28" s="13"/>
      <c r="C28" s="13"/>
      <c r="D28" s="13"/>
      <c r="E28" s="13"/>
      <c r="F28" s="13"/>
      <c r="G28" s="13"/>
      <c r="H28" s="13"/>
      <c r="I28" s="36"/>
    </row>
    <row r="29" spans="1:9" ht="15.75" customHeight="1">
      <c r="A29" s="13" t="s">
        <v>68</v>
      </c>
      <c r="B29" s="13"/>
      <c r="C29" s="13"/>
      <c r="D29" s="13"/>
      <c r="E29" s="13"/>
      <c r="F29" s="13"/>
      <c r="G29" s="13"/>
      <c r="H29" s="13"/>
      <c r="I29" s="36"/>
    </row>
    <row r="30" spans="1:9" ht="15.75" customHeight="1">
      <c r="A30" s="13" t="s">
        <v>69</v>
      </c>
      <c r="B30" s="13"/>
      <c r="C30" s="13"/>
      <c r="D30" s="13"/>
      <c r="E30" s="13"/>
      <c r="F30" s="13"/>
      <c r="G30" s="13"/>
      <c r="H30" s="13"/>
      <c r="I30" s="36"/>
    </row>
    <row r="31" spans="1:9" ht="15.75" customHeight="1">
      <c r="A31" s="13"/>
      <c r="B31" s="13"/>
      <c r="C31" s="13"/>
      <c r="D31" s="13"/>
      <c r="E31" s="13"/>
      <c r="F31" s="13"/>
      <c r="G31" s="13"/>
      <c r="H31" s="13"/>
      <c r="I31" s="36"/>
    </row>
    <row r="32" spans="1:9" ht="15.75" customHeight="1">
      <c r="A32" s="13" t="s">
        <v>70</v>
      </c>
      <c r="B32" s="13"/>
      <c r="C32" s="13"/>
      <c r="D32" s="13"/>
      <c r="E32" s="13"/>
      <c r="F32" s="13"/>
      <c r="G32" s="13"/>
      <c r="H32" s="13"/>
      <c r="I32" s="36"/>
    </row>
    <row r="33" spans="1:9" ht="15.75" customHeight="1">
      <c r="A33" s="13" t="s">
        <v>71</v>
      </c>
      <c r="B33" s="13"/>
      <c r="C33" s="13"/>
      <c r="D33" s="13"/>
      <c r="E33" s="13"/>
      <c r="F33" s="13"/>
      <c r="G33" s="13"/>
      <c r="H33" s="13"/>
      <c r="I33" s="36"/>
    </row>
    <row r="34" spans="1:9" ht="15.75" customHeight="1">
      <c r="A34" s="13" t="s">
        <v>72</v>
      </c>
      <c r="B34" s="13"/>
      <c r="C34" s="13"/>
      <c r="D34" s="13"/>
      <c r="E34" s="13"/>
      <c r="F34" s="13"/>
      <c r="G34" s="13"/>
      <c r="H34" s="13"/>
      <c r="I34" s="36"/>
    </row>
    <row r="35" spans="1:9" ht="15.75" customHeight="1">
      <c r="A35" s="13"/>
      <c r="B35" s="13"/>
      <c r="C35" s="13"/>
      <c r="D35" s="13"/>
      <c r="E35" s="13"/>
      <c r="F35" s="13"/>
      <c r="G35" s="13"/>
      <c r="H35" s="13"/>
      <c r="I35" s="36"/>
    </row>
    <row r="36" spans="1:9" ht="15.75" customHeight="1">
      <c r="A36" s="13" t="s">
        <v>73</v>
      </c>
      <c r="B36" s="13"/>
      <c r="C36" s="13"/>
      <c r="D36" s="13"/>
      <c r="E36" s="13"/>
      <c r="F36" s="13"/>
      <c r="G36" s="13"/>
      <c r="H36" s="13"/>
      <c r="I36" s="36"/>
    </row>
    <row r="37" spans="1:9" ht="15.75" customHeight="1">
      <c r="A37" s="13" t="s">
        <v>74</v>
      </c>
      <c r="B37" s="13"/>
      <c r="C37" s="13"/>
      <c r="D37" s="13"/>
      <c r="E37" s="13"/>
      <c r="F37" s="13"/>
      <c r="G37" s="13"/>
      <c r="H37" s="13"/>
      <c r="I37" s="36"/>
    </row>
    <row r="38" spans="1:9" ht="15.75" customHeight="1">
      <c r="A38" s="13" t="s">
        <v>75</v>
      </c>
      <c r="B38" s="13"/>
      <c r="C38" s="13"/>
      <c r="D38" s="13"/>
      <c r="E38" s="13"/>
      <c r="F38" s="13"/>
      <c r="G38" s="36"/>
      <c r="H38" s="36"/>
      <c r="I38" s="36"/>
    </row>
    <row r="39" spans="1:9" ht="15.75" customHeight="1">
      <c r="A39" s="13" t="s">
        <v>76</v>
      </c>
      <c r="B39" s="13"/>
      <c r="C39" s="13"/>
      <c r="D39" s="13"/>
      <c r="E39" s="13"/>
      <c r="F39" s="13"/>
      <c r="G39" s="36"/>
      <c r="H39" s="36"/>
      <c r="I39" s="36"/>
    </row>
    <row r="40" spans="1:9" ht="15.75" customHeight="1">
      <c r="A40" s="13" t="s">
        <v>77</v>
      </c>
      <c r="B40" s="13"/>
      <c r="C40" s="13"/>
      <c r="D40" s="13"/>
      <c r="E40" s="13"/>
      <c r="F40" s="13"/>
      <c r="G40" s="36"/>
      <c r="H40" s="36"/>
      <c r="I40" s="36"/>
    </row>
    <row r="41" spans="1:9" ht="15.75" customHeight="1">
      <c r="A41" s="13" t="s">
        <v>78</v>
      </c>
      <c r="B41" s="13"/>
      <c r="C41" s="13"/>
      <c r="D41" s="13"/>
      <c r="E41" s="13"/>
      <c r="F41" s="13"/>
      <c r="G41" s="36"/>
      <c r="H41" s="36"/>
      <c r="I41" s="36"/>
    </row>
    <row r="42" spans="1:9" ht="15.75" customHeight="1">
      <c r="A42" s="13"/>
      <c r="B42" s="13"/>
      <c r="C42" s="13"/>
      <c r="D42" s="13"/>
      <c r="E42" s="13"/>
      <c r="F42" s="13"/>
      <c r="G42" s="36"/>
      <c r="H42" s="36"/>
      <c r="I42" s="36"/>
    </row>
    <row r="43" spans="1:9" ht="15.75" customHeight="1">
      <c r="A43" s="13"/>
      <c r="B43" s="13"/>
      <c r="C43" s="13"/>
      <c r="D43" s="13"/>
      <c r="E43" s="13"/>
      <c r="F43" s="36"/>
    </row>
    <row r="44" spans="1:9" ht="15.75" customHeight="1">
      <c r="A44" s="13"/>
      <c r="B44" s="13"/>
      <c r="C44" s="13"/>
      <c r="D44" s="13"/>
      <c r="E44" s="13"/>
      <c r="F44" s="36"/>
    </row>
    <row r="45" spans="1:9" ht="15.75" customHeight="1">
      <c r="A45" s="13"/>
      <c r="B45" s="36"/>
      <c r="C45" s="36"/>
      <c r="D45" s="36"/>
      <c r="E45" s="36"/>
      <c r="F45" s="36"/>
    </row>
    <row r="46" spans="1:9" ht="15.75" customHeight="1">
      <c r="A46" s="13"/>
      <c r="B46" s="36"/>
      <c r="C46" s="36"/>
      <c r="D46" s="36"/>
      <c r="E46" s="36"/>
      <c r="F46" s="36"/>
    </row>
    <row r="47" spans="1:9" ht="15" customHeight="1"/>
    <row r="48" spans="1:9" ht="15" customHeight="1"/>
    <row r="49" customFormat="1" ht="15" customHeight="1"/>
    <row r="50" customFormat="1" ht="15" customHeight="1"/>
    <row r="51" customFormat="1" ht="15" customHeight="1"/>
    <row r="52" customFormat="1" ht="15" customHeight="1"/>
    <row r="53" customFormat="1" ht="15" customHeight="1"/>
    <row r="54" customFormat="1" ht="15" customHeight="1"/>
    <row r="55" customFormat="1" ht="15" customHeight="1"/>
    <row r="56" customFormat="1" ht="15" customHeigh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  <row r="62" customFormat="1" ht="15" customHeight="1"/>
    <row r="63" customFormat="1" ht="15" customHeight="1"/>
    <row r="64" customFormat="1" ht="15" customHeight="1"/>
  </sheetData>
  <mergeCells count="29">
    <mergeCell ref="F8:H8"/>
    <mergeCell ref="F7:H7"/>
    <mergeCell ref="F6:H6"/>
    <mergeCell ref="B8:D8"/>
    <mergeCell ref="B7:D7"/>
    <mergeCell ref="B6:D6"/>
    <mergeCell ref="B4:D5"/>
    <mergeCell ref="E4:E5"/>
    <mergeCell ref="B12:D12"/>
    <mergeCell ref="B11:D11"/>
    <mergeCell ref="B10:D10"/>
    <mergeCell ref="B9:D9"/>
    <mergeCell ref="F12:H12"/>
    <mergeCell ref="F11:H11"/>
    <mergeCell ref="F10:H10"/>
    <mergeCell ref="F9:H9"/>
    <mergeCell ref="A22:I22"/>
    <mergeCell ref="B13:D13"/>
    <mergeCell ref="B14:D14"/>
    <mergeCell ref="B15:D15"/>
    <mergeCell ref="A23:I23"/>
    <mergeCell ref="F13:H13"/>
    <mergeCell ref="F14:H14"/>
    <mergeCell ref="F15:H15"/>
    <mergeCell ref="F1:I1"/>
    <mergeCell ref="A3:I3"/>
    <mergeCell ref="I4:I5"/>
    <mergeCell ref="A4:A5"/>
    <mergeCell ref="F4:H5"/>
  </mergeCells>
  <pageMargins left="0.440157741308212" right="0.57992160320282005" top="0.62007910013198897" bottom="0.57007908821106001" header="0.30000001192092901" footer="0.30000001192092901"/>
  <pageSetup paperSize="9" scale="9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64"/>
  <sheetViews>
    <sheetView workbookViewId="0"/>
  </sheetViews>
  <sheetFormatPr defaultColWidth="6.140625" defaultRowHeight="14.25"/>
  <cols>
    <col min="1" max="1" width="2.5703125" customWidth="1"/>
    <col min="2" max="2" width="6.42578125" customWidth="1"/>
    <col min="3" max="3" width="6.140625" customWidth="1"/>
    <col min="4" max="4" width="7.140625" customWidth="1"/>
    <col min="5" max="5" width="38.140625" customWidth="1"/>
    <col min="6" max="6" width="11" customWidth="1"/>
    <col min="7" max="7" width="0.7109375" hidden="1" customWidth="1"/>
    <col min="8" max="8" width="7.140625" customWidth="1"/>
    <col min="9" max="9" width="8" customWidth="1"/>
    <col min="10" max="10" width="1.140625" customWidth="1"/>
    <col min="11" max="12" width="6.140625" customWidth="1"/>
    <col min="13" max="13" width="5.85546875" customWidth="1"/>
    <col min="14" max="24" width="0.7109375" hidden="1" customWidth="1"/>
    <col min="25" max="25" width="6.140625" customWidth="1"/>
  </cols>
  <sheetData>
    <row r="1" spans="1:9" ht="28.5" customHeight="1">
      <c r="F1" s="71" t="s">
        <v>79</v>
      </c>
      <c r="G1" s="71"/>
      <c r="H1" s="71"/>
      <c r="I1" s="71"/>
    </row>
    <row r="2" spans="1:9" ht="3.75" customHeight="1"/>
    <row r="3" spans="1:9" ht="15.75" customHeight="1">
      <c r="A3" s="95" t="s">
        <v>80</v>
      </c>
      <c r="B3" s="95"/>
      <c r="C3" s="95"/>
      <c r="D3" s="95"/>
      <c r="E3" s="95"/>
      <c r="F3" s="95"/>
      <c r="G3" s="95"/>
      <c r="H3" s="95"/>
      <c r="I3" s="95"/>
    </row>
    <row r="4" spans="1:9" ht="15" customHeight="1">
      <c r="A4" s="96" t="s">
        <v>37</v>
      </c>
      <c r="B4" s="98" t="s">
        <v>38</v>
      </c>
      <c r="C4" s="99"/>
      <c r="D4" s="100"/>
      <c r="E4" s="96" t="s">
        <v>39</v>
      </c>
      <c r="F4" s="98" t="s">
        <v>40</v>
      </c>
      <c r="G4" s="99"/>
      <c r="H4" s="100"/>
      <c r="I4" s="96" t="s">
        <v>41</v>
      </c>
    </row>
    <row r="5" spans="1:9" ht="15" customHeight="1">
      <c r="A5" s="97"/>
      <c r="B5" s="101"/>
      <c r="C5" s="102"/>
      <c r="D5" s="103"/>
      <c r="E5" s="97"/>
      <c r="F5" s="101"/>
      <c r="G5" s="102"/>
      <c r="H5" s="103"/>
      <c r="I5" s="97"/>
    </row>
    <row r="6" spans="1:9" ht="192.75" customHeight="1">
      <c r="A6" s="40">
        <v>1</v>
      </c>
      <c r="B6" s="107" t="s">
        <v>42</v>
      </c>
      <c r="C6" s="108"/>
      <c r="D6" s="109"/>
      <c r="E6" s="22" t="s">
        <v>81</v>
      </c>
      <c r="F6" s="104" t="s">
        <v>82</v>
      </c>
      <c r="G6" s="105"/>
      <c r="H6" s="106"/>
      <c r="I6" s="38">
        <v>141.68</v>
      </c>
    </row>
    <row r="7" spans="1:9" ht="29.25" customHeight="1">
      <c r="A7" s="39">
        <v>2</v>
      </c>
      <c r="B7" s="104" t="s">
        <v>45</v>
      </c>
      <c r="C7" s="105"/>
      <c r="D7" s="106"/>
      <c r="E7" s="42">
        <v>0.26200000000000001</v>
      </c>
      <c r="F7" s="98"/>
      <c r="G7" s="113"/>
      <c r="H7" s="114"/>
      <c r="I7" s="43">
        <f>I6*E7</f>
        <v>37.120160000000006</v>
      </c>
    </row>
    <row r="8" spans="1:9" ht="15" customHeight="1">
      <c r="A8" s="39">
        <v>3</v>
      </c>
      <c r="B8" s="110" t="s">
        <v>46</v>
      </c>
      <c r="C8" s="111"/>
      <c r="D8" s="112"/>
      <c r="E8" s="44"/>
      <c r="F8" s="98"/>
      <c r="G8" s="113"/>
      <c r="H8" s="114"/>
      <c r="I8" s="43">
        <f>I9+I10+I11+I12+I13+I14</f>
        <v>186.14</v>
      </c>
    </row>
    <row r="9" spans="1:9" ht="32.25" customHeight="1">
      <c r="A9" s="39"/>
      <c r="B9" s="104" t="s">
        <v>83</v>
      </c>
      <c r="C9" s="105"/>
      <c r="D9" s="106"/>
      <c r="E9" s="45" t="s">
        <v>84</v>
      </c>
      <c r="F9" s="96" t="s">
        <v>85</v>
      </c>
      <c r="G9" s="115"/>
      <c r="H9" s="116"/>
      <c r="I9" s="43">
        <v>108.8</v>
      </c>
    </row>
    <row r="10" spans="1:9" ht="30" customHeight="1">
      <c r="A10" s="39"/>
      <c r="B10" s="104" t="s">
        <v>86</v>
      </c>
      <c r="C10" s="105"/>
      <c r="D10" s="106"/>
      <c r="E10" s="41" t="s">
        <v>87</v>
      </c>
      <c r="F10" s="96" t="s">
        <v>88</v>
      </c>
      <c r="G10" s="115"/>
      <c r="H10" s="116"/>
      <c r="I10" s="43">
        <v>6.14</v>
      </c>
    </row>
    <row r="11" spans="1:9" ht="30" customHeight="1">
      <c r="A11" s="39"/>
      <c r="B11" s="104" t="s">
        <v>89</v>
      </c>
      <c r="C11" s="105"/>
      <c r="D11" s="106"/>
      <c r="E11" s="41" t="s">
        <v>90</v>
      </c>
      <c r="F11" s="96" t="s">
        <v>91</v>
      </c>
      <c r="G11" s="115"/>
      <c r="H11" s="116"/>
      <c r="I11" s="43">
        <v>0.69</v>
      </c>
    </row>
    <row r="12" spans="1:9" ht="30" customHeight="1">
      <c r="A12" s="39"/>
      <c r="B12" s="104" t="s">
        <v>92</v>
      </c>
      <c r="C12" s="105"/>
      <c r="D12" s="106"/>
      <c r="E12" s="41" t="s">
        <v>93</v>
      </c>
      <c r="F12" s="96" t="s">
        <v>94</v>
      </c>
      <c r="G12" s="115"/>
      <c r="H12" s="116"/>
      <c r="I12" s="43">
        <v>0.51</v>
      </c>
    </row>
    <row r="13" spans="1:9" ht="15" customHeight="1">
      <c r="A13" s="39"/>
      <c r="B13" s="84" t="s">
        <v>50</v>
      </c>
      <c r="C13" s="85"/>
      <c r="D13" s="86"/>
      <c r="E13" s="47"/>
      <c r="F13" s="96"/>
      <c r="G13" s="115"/>
      <c r="H13" s="116"/>
      <c r="I13" s="43">
        <v>20</v>
      </c>
    </row>
    <row r="14" spans="1:9" ht="15" customHeight="1">
      <c r="A14" s="39"/>
      <c r="B14" s="104" t="s">
        <v>95</v>
      </c>
      <c r="C14" s="105"/>
      <c r="D14" s="106"/>
      <c r="E14" s="48"/>
      <c r="F14" s="96"/>
      <c r="G14" s="115"/>
      <c r="H14" s="116"/>
      <c r="I14" s="43">
        <v>50</v>
      </c>
    </row>
    <row r="15" spans="1:9" ht="15" customHeight="1">
      <c r="A15" s="39">
        <v>4</v>
      </c>
      <c r="B15" s="104" t="s">
        <v>96</v>
      </c>
      <c r="C15" s="105"/>
      <c r="D15" s="106"/>
      <c r="E15" s="49"/>
      <c r="F15" s="98"/>
      <c r="G15" s="113"/>
      <c r="H15" s="114"/>
      <c r="I15" s="43">
        <f>I6*E15</f>
        <v>0</v>
      </c>
    </row>
    <row r="16" spans="1:9" ht="15" customHeight="1">
      <c r="A16" s="39">
        <v>5</v>
      </c>
      <c r="B16" s="104" t="s">
        <v>53</v>
      </c>
      <c r="C16" s="105"/>
      <c r="D16" s="106"/>
      <c r="E16" s="46"/>
      <c r="F16" s="98"/>
      <c r="G16" s="113"/>
      <c r="H16" s="114"/>
      <c r="I16" s="43">
        <f>I6+I7+I8+I15</f>
        <v>364.94015999999999</v>
      </c>
    </row>
    <row r="17" spans="1:55" ht="15" customHeight="1">
      <c r="A17" s="39">
        <v>6</v>
      </c>
      <c r="B17" s="121" t="s">
        <v>54</v>
      </c>
      <c r="C17" s="122"/>
      <c r="D17" s="123"/>
      <c r="E17" s="50"/>
      <c r="F17" s="98"/>
      <c r="G17" s="113"/>
      <c r="H17" s="114"/>
      <c r="I17" s="43">
        <f>I16*E17</f>
        <v>0</v>
      </c>
    </row>
    <row r="18" spans="1:55" ht="14.25" customHeight="1">
      <c r="A18" s="39">
        <v>7</v>
      </c>
      <c r="B18" s="104" t="s">
        <v>97</v>
      </c>
      <c r="C18" s="105"/>
      <c r="D18" s="106"/>
      <c r="E18" s="38"/>
      <c r="F18" s="98"/>
      <c r="G18" s="113"/>
      <c r="H18" s="114"/>
      <c r="I18" s="43">
        <f>I16+I17</f>
        <v>364.94015999999999</v>
      </c>
    </row>
    <row r="19" spans="1:55" ht="17.25" customHeight="1">
      <c r="A19" s="51">
        <v>8</v>
      </c>
      <c r="B19" s="104" t="s">
        <v>98</v>
      </c>
      <c r="C19" s="105"/>
      <c r="D19" s="106"/>
      <c r="E19" s="51"/>
      <c r="F19" s="118"/>
      <c r="G19" s="119"/>
      <c r="H19" s="120"/>
      <c r="I19" s="52">
        <v>517</v>
      </c>
    </row>
    <row r="20" spans="1:55" ht="16.5" customHeight="1">
      <c r="A20" s="35" t="s">
        <v>99</v>
      </c>
      <c r="B20" s="35"/>
      <c r="C20" s="35"/>
      <c r="D20" s="35"/>
      <c r="E20" s="35"/>
      <c r="F20" s="35"/>
      <c r="G20" s="35"/>
      <c r="H20" s="35"/>
      <c r="I20" s="35"/>
    </row>
    <row r="21" spans="1:55" ht="13.5" customHeight="1">
      <c r="A21" s="35" t="s">
        <v>57</v>
      </c>
      <c r="B21" s="35"/>
      <c r="C21" s="35"/>
      <c r="D21" s="35"/>
      <c r="E21" s="35"/>
      <c r="F21" s="35"/>
      <c r="G21" s="35"/>
      <c r="H21" s="35"/>
      <c r="I21" s="35"/>
    </row>
    <row r="22" spans="1:55" ht="13.5" customHeight="1">
      <c r="A22" s="35" t="s">
        <v>58</v>
      </c>
      <c r="B22" s="35"/>
      <c r="C22" s="35"/>
      <c r="D22" s="35"/>
      <c r="E22" s="35"/>
      <c r="F22" s="35"/>
      <c r="G22" s="35"/>
      <c r="H22" s="35" t="s">
        <v>59</v>
      </c>
      <c r="I22" s="35"/>
    </row>
    <row r="23" spans="1:55" ht="15.75" customHeight="1">
      <c r="A23" s="36"/>
      <c r="B23" s="36"/>
      <c r="C23" s="36"/>
      <c r="D23" s="36"/>
      <c r="E23" s="36"/>
      <c r="F23" s="36"/>
      <c r="G23" s="36"/>
      <c r="H23" s="36"/>
      <c r="I23" s="36"/>
    </row>
    <row r="24" spans="1:55" ht="15.75" customHeight="1">
      <c r="A24" s="35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55" ht="49.5" customHeight="1">
      <c r="A25" s="117" t="s">
        <v>61</v>
      </c>
      <c r="B25" s="117"/>
      <c r="C25" s="117"/>
      <c r="D25" s="117"/>
      <c r="E25" s="117"/>
      <c r="F25" s="117"/>
      <c r="G25" s="117"/>
      <c r="H25" s="117"/>
      <c r="I25" s="117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1:55" ht="45.75" customHeight="1">
      <c r="A26" s="117" t="s">
        <v>100</v>
      </c>
      <c r="B26" s="117"/>
      <c r="C26" s="117"/>
      <c r="D26" s="117"/>
      <c r="E26" s="117"/>
      <c r="F26" s="117"/>
      <c r="G26" s="117"/>
      <c r="H26" s="117"/>
      <c r="I26" s="117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1:55" ht="14.25" customHeight="1">
      <c r="A27" s="124" t="s">
        <v>101</v>
      </c>
      <c r="B27" s="124"/>
      <c r="C27" s="124"/>
      <c r="D27" s="124"/>
      <c r="E27" s="124"/>
      <c r="F27" s="124"/>
      <c r="G27" s="124"/>
      <c r="H27" s="124"/>
      <c r="I27" s="124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1:55" ht="15" customHeight="1">
      <c r="A28" s="117" t="s">
        <v>102</v>
      </c>
      <c r="B28" s="117"/>
      <c r="C28" s="117"/>
      <c r="D28" s="117"/>
      <c r="E28" s="117"/>
      <c r="F28" s="117"/>
      <c r="G28" s="117"/>
      <c r="H28" s="117"/>
      <c r="I28" s="117"/>
      <c r="J28" s="117"/>
    </row>
    <row r="29" spans="1:55" ht="15.75" customHeight="1">
      <c r="A29" s="117"/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55" ht="13.5" customHeight="1">
      <c r="A30" s="13" t="s">
        <v>63</v>
      </c>
      <c r="B30" s="13"/>
      <c r="C30" s="13"/>
      <c r="D30" s="13"/>
      <c r="E30" s="13"/>
      <c r="F30" s="13"/>
      <c r="G30" s="13"/>
      <c r="H30" s="13"/>
      <c r="I30" s="36"/>
      <c r="J30" s="36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ht="15.75" customHeight="1">
      <c r="A31" s="13" t="s">
        <v>103</v>
      </c>
      <c r="B31" s="13"/>
      <c r="C31" s="13"/>
      <c r="D31" s="13"/>
      <c r="E31" s="13"/>
      <c r="F31" s="13"/>
      <c r="G31" s="13"/>
      <c r="H31" s="13"/>
      <c r="I31" s="36"/>
      <c r="J31" s="36"/>
    </row>
    <row r="32" spans="1:55" ht="15.75" customHeight="1">
      <c r="A32" s="13" t="s">
        <v>104</v>
      </c>
      <c r="B32" s="13"/>
      <c r="C32" s="13"/>
      <c r="D32" s="13"/>
      <c r="E32" s="13"/>
      <c r="F32" s="13"/>
      <c r="G32" s="13"/>
      <c r="H32" s="13"/>
      <c r="I32" s="36"/>
      <c r="J32" s="36"/>
    </row>
    <row r="33" spans="1:10" ht="15.75" customHeight="1">
      <c r="A33" s="13" t="s">
        <v>105</v>
      </c>
      <c r="B33" s="13"/>
      <c r="C33" s="13"/>
      <c r="D33" s="13"/>
      <c r="E33" s="13"/>
      <c r="F33" s="13"/>
      <c r="G33" s="13"/>
      <c r="H33" s="13"/>
      <c r="I33" s="36"/>
      <c r="J33" s="36"/>
    </row>
    <row r="34" spans="1:10" ht="15.75" customHeight="1">
      <c r="A34" s="13" t="s">
        <v>106</v>
      </c>
      <c r="B34" s="13"/>
      <c r="C34" s="13"/>
      <c r="D34" s="13"/>
      <c r="E34" s="13"/>
      <c r="F34" s="13"/>
      <c r="G34" s="13"/>
      <c r="H34" s="13"/>
      <c r="I34" s="36"/>
      <c r="J34" s="36"/>
    </row>
    <row r="35" spans="1:10" ht="15.75" customHeight="1">
      <c r="A35" s="13" t="s">
        <v>107</v>
      </c>
      <c r="B35" s="13"/>
      <c r="C35" s="13"/>
      <c r="D35" s="13"/>
      <c r="E35" s="13"/>
      <c r="F35" s="13"/>
      <c r="G35" s="13"/>
      <c r="H35" s="13"/>
      <c r="I35" s="36"/>
      <c r="J35" s="36"/>
    </row>
    <row r="36" spans="1:10" ht="15.75" customHeight="1">
      <c r="A36" s="13" t="s">
        <v>108</v>
      </c>
      <c r="B36" s="13"/>
      <c r="C36" s="13"/>
      <c r="D36" s="13"/>
      <c r="E36" s="13"/>
      <c r="F36" s="13"/>
      <c r="G36" s="13"/>
      <c r="H36" s="13"/>
      <c r="I36" s="36"/>
      <c r="J36" s="36"/>
    </row>
    <row r="37" spans="1:10" ht="15.75" customHeight="1">
      <c r="A37" s="13" t="s">
        <v>109</v>
      </c>
      <c r="B37" s="13"/>
      <c r="C37" s="13"/>
      <c r="D37" s="13"/>
      <c r="E37" s="13"/>
      <c r="F37" s="13"/>
      <c r="G37" s="13"/>
      <c r="H37" s="13"/>
      <c r="I37" s="36"/>
      <c r="J37" s="36"/>
    </row>
    <row r="38" spans="1:10" ht="15.75" customHeight="1">
      <c r="A38" s="13"/>
      <c r="B38" s="13"/>
      <c r="C38" s="13" t="s">
        <v>110</v>
      </c>
      <c r="D38" s="13"/>
      <c r="E38" s="13"/>
      <c r="F38" s="13"/>
      <c r="G38" s="13"/>
      <c r="H38" s="13"/>
      <c r="I38" s="36"/>
      <c r="J38" s="36"/>
    </row>
    <row r="39" spans="1:10" ht="15.75" customHeight="1">
      <c r="A39" s="13" t="s">
        <v>111</v>
      </c>
      <c r="B39" s="13"/>
      <c r="C39" s="13"/>
      <c r="D39" s="13"/>
      <c r="E39" s="13"/>
      <c r="F39" s="13"/>
      <c r="G39" s="13"/>
      <c r="H39" s="13"/>
      <c r="I39" s="36"/>
      <c r="J39" s="36"/>
    </row>
    <row r="40" spans="1:10" ht="15.75" customHeight="1">
      <c r="A40" s="13"/>
      <c r="B40" s="13"/>
      <c r="C40" s="13"/>
      <c r="D40" s="13"/>
      <c r="E40" s="13"/>
      <c r="F40" s="13"/>
      <c r="G40" s="13"/>
      <c r="H40" s="13"/>
      <c r="I40" s="36"/>
      <c r="J40" s="36"/>
    </row>
    <row r="41" spans="1:10" ht="15.75" customHeight="1">
      <c r="A41" s="13" t="s">
        <v>112</v>
      </c>
      <c r="B41" s="13"/>
      <c r="C41" s="13"/>
      <c r="D41" s="13"/>
      <c r="E41" s="13"/>
      <c r="F41" s="36"/>
      <c r="G41" s="36"/>
      <c r="H41" s="36"/>
      <c r="I41" s="36"/>
      <c r="J41" s="36"/>
    </row>
    <row r="42" spans="1:10" ht="15.75" customHeight="1">
      <c r="A42" s="13" t="s">
        <v>113</v>
      </c>
      <c r="B42" s="13"/>
      <c r="C42" s="13"/>
      <c r="D42" s="13"/>
      <c r="E42" s="13"/>
      <c r="F42" s="36"/>
      <c r="G42" s="36"/>
      <c r="H42" s="36"/>
      <c r="I42" s="36"/>
      <c r="J42" s="36"/>
    </row>
    <row r="43" spans="1:10" ht="15.75" customHeight="1">
      <c r="A43" s="13" t="s">
        <v>114</v>
      </c>
      <c r="B43" s="36"/>
      <c r="C43" s="36"/>
      <c r="D43" s="36"/>
      <c r="E43" s="36"/>
      <c r="F43" s="36"/>
      <c r="G43" s="36"/>
      <c r="H43" s="36"/>
      <c r="I43" s="36"/>
      <c r="J43" s="36"/>
    </row>
    <row r="44" spans="1:10" ht="15.75" customHeight="1">
      <c r="A44" s="13" t="s">
        <v>115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ht="15" customHeight="1"/>
    <row r="46" spans="1:10" ht="15" customHeight="1"/>
    <row r="47" spans="1:10" ht="15" customHeight="1"/>
    <row r="48" spans="1:10" ht="15" customHeight="1"/>
    <row r="49" customFormat="1" ht="15" customHeight="1"/>
    <row r="50" customFormat="1" ht="15" customHeight="1"/>
    <row r="51" customFormat="1" ht="15" customHeight="1"/>
    <row r="52" customFormat="1" ht="15" customHeight="1"/>
    <row r="53" customFormat="1" ht="15" customHeight="1"/>
    <row r="54" customFormat="1" ht="15" customHeight="1"/>
    <row r="55" customFormat="1" ht="15" customHeight="1"/>
    <row r="56" customFormat="1" ht="15" customHeigh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  <row r="62" customFormat="1" ht="15" customHeight="1"/>
    <row r="63" customFormat="1" ht="15" customHeight="1"/>
    <row r="64" customFormat="1" ht="15" customHeight="1"/>
  </sheetData>
  <mergeCells count="39">
    <mergeCell ref="A26:I26"/>
    <mergeCell ref="A27:I27"/>
    <mergeCell ref="A28:J29"/>
    <mergeCell ref="F16:H16"/>
    <mergeCell ref="F17:H17"/>
    <mergeCell ref="F18:H18"/>
    <mergeCell ref="A25:I25"/>
    <mergeCell ref="B19:D19"/>
    <mergeCell ref="F19:H19"/>
    <mergeCell ref="B17:D17"/>
    <mergeCell ref="B18:D18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B11:D11"/>
    <mergeCell ref="B10:D10"/>
    <mergeCell ref="B6:D6"/>
    <mergeCell ref="B9:D9"/>
    <mergeCell ref="B8:D8"/>
    <mergeCell ref="B7:D7"/>
    <mergeCell ref="B16:D16"/>
    <mergeCell ref="B15:D15"/>
    <mergeCell ref="B14:D14"/>
    <mergeCell ref="B13:D13"/>
    <mergeCell ref="B12:D12"/>
    <mergeCell ref="F1:I1"/>
    <mergeCell ref="A3:I3"/>
    <mergeCell ref="I4:I5"/>
    <mergeCell ref="E4:E5"/>
    <mergeCell ref="A4:A5"/>
    <mergeCell ref="B4:D5"/>
    <mergeCell ref="F4:H5"/>
  </mergeCells>
  <pageMargins left="0.70866179466247603" right="0.70866179466247603" top="0.17000010609626801" bottom="0.17000010609626801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прейскурант-1</vt:lpstr>
      <vt:lpstr>прейскурант-2</vt:lpstr>
      <vt:lpstr>экскаватор</vt:lpstr>
      <vt:lpstr>Доставка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Финько</cp:lastModifiedBy>
  <dcterms:modified xsi:type="dcterms:W3CDTF">2026-03-16T12:26:15Z</dcterms:modified>
</cp:coreProperties>
</file>