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5480" windowHeight="8940"/>
  </bookViews>
  <sheets>
    <sheet name="Лист1" sheetId="5" r:id="rId1"/>
  </sheets>
  <definedNames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Titles_1">#REF!</definedName>
    <definedName name="__xlnm.Print_Titles_2">#REF!</definedName>
    <definedName name="__xlnm.Print_Titles_3">#REF!</definedName>
    <definedName name="__xlnm.Print_Titles_4">#REF!</definedName>
    <definedName name="_1Excel_BuiltIn_Print_Area_1_1">#REF!</definedName>
    <definedName name="_2Excel_BuiltIn_Print_Titles_1_1">#REF!</definedName>
    <definedName name="Excel_BuiltIn_Print_Area_2">#REF!</definedName>
    <definedName name="Excel_BuiltIn_Print_Area_3">#REF!</definedName>
    <definedName name="Excel_BuiltIn_Print_Area_4">#REF!</definedName>
    <definedName name="Excel_BuiltIn_Print_Titles_2">#REF!</definedName>
    <definedName name="Excel_BuiltIn_Print_Titles_3">#REF!</definedName>
    <definedName name="Excel_BuiltIn_Print_Titles_4">#REF!</definedName>
    <definedName name="А1">#REF!</definedName>
    <definedName name="АА">#REF!</definedName>
    <definedName name="_xlnm.Print_Titles" localSheetId="0">Лист1!$6:$10</definedName>
    <definedName name="_xlnm.Print_Area" localSheetId="0">Лист1!$A$1:$P$30</definedName>
  </definedNames>
  <calcPr calcId="145621"/>
</workbook>
</file>

<file path=xl/calcChain.xml><?xml version="1.0" encoding="utf-8"?>
<calcChain xmlns="http://schemas.openxmlformats.org/spreadsheetml/2006/main">
  <c r="M21" i="5" l="1"/>
  <c r="M22" i="5"/>
  <c r="M23" i="5"/>
  <c r="M19" i="5"/>
  <c r="M20" i="5"/>
  <c r="P9" i="5" l="1"/>
  <c r="O9" i="5"/>
  <c r="N9" i="5"/>
  <c r="L9" i="5"/>
  <c r="K9" i="5"/>
  <c r="J9" i="5"/>
  <c r="H9" i="5"/>
  <c r="F9" i="5"/>
  <c r="E9" i="5"/>
  <c r="M29" i="5" l="1"/>
  <c r="I29" i="5"/>
  <c r="D29" i="5"/>
  <c r="G20" i="5" l="1"/>
  <c r="G9" i="5" s="1"/>
  <c r="I12" i="5" l="1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30" i="5"/>
  <c r="I11" i="5"/>
  <c r="J10" i="5"/>
  <c r="J8" i="5" l="1"/>
  <c r="O10" i="5"/>
  <c r="P10" i="5"/>
  <c r="N10" i="5"/>
  <c r="L10" i="5"/>
  <c r="K10" i="5"/>
  <c r="K8" i="5" s="1"/>
  <c r="G10" i="5"/>
  <c r="H10" i="5"/>
  <c r="F10" i="5"/>
  <c r="E10" i="5"/>
  <c r="E8" i="5" s="1"/>
  <c r="D30" i="5"/>
  <c r="R30" i="5" s="1"/>
  <c r="M30" i="5"/>
  <c r="I10" i="5" l="1"/>
  <c r="M10" i="5"/>
  <c r="F8" i="5"/>
  <c r="Q30" i="5"/>
  <c r="N8" i="5"/>
  <c r="O8" i="5"/>
  <c r="P8" i="5"/>
  <c r="L8" i="5"/>
  <c r="I8" i="5" s="1"/>
  <c r="I9" i="5"/>
  <c r="H8" i="5"/>
  <c r="G8" i="5"/>
  <c r="M9" i="5"/>
  <c r="D9" i="5"/>
  <c r="D10" i="5"/>
  <c r="Q10" i="5" s="1"/>
  <c r="Q9" i="5" l="1"/>
  <c r="D15" i="5"/>
  <c r="D16" i="5"/>
  <c r="D28" i="5" l="1"/>
  <c r="R28" i="5" s="1"/>
  <c r="M28" i="5"/>
  <c r="Q28" i="5" l="1"/>
  <c r="D27" i="5"/>
  <c r="R27" i="5" s="1"/>
  <c r="M27" i="5" l="1"/>
  <c r="Q27" i="5" s="1"/>
  <c r="D8" i="5" l="1"/>
  <c r="M8" i="5"/>
  <c r="D26" i="5"/>
  <c r="D19" i="5"/>
  <c r="D11" i="5"/>
  <c r="Q8" i="5" l="1"/>
  <c r="R8" i="5"/>
  <c r="R16" i="5"/>
  <c r="D12" i="5" l="1"/>
  <c r="D17" i="5"/>
  <c r="D24" i="5"/>
  <c r="D25" i="5"/>
  <c r="D18" i="5"/>
  <c r="D21" i="5"/>
  <c r="D22" i="5"/>
  <c r="D23" i="5"/>
  <c r="D13" i="5"/>
  <c r="D14" i="5"/>
  <c r="R15" i="5"/>
  <c r="R23" i="5" l="1"/>
  <c r="Q23" i="5"/>
  <c r="R22" i="5"/>
  <c r="Q22" i="5"/>
  <c r="R21" i="5"/>
  <c r="Q21" i="5"/>
  <c r="Q19" i="5"/>
  <c r="M11" i="5"/>
  <c r="Q11" i="5" s="1"/>
  <c r="M12" i="5"/>
  <c r="Q12" i="5" s="1"/>
  <c r="M17" i="5"/>
  <c r="Q17" i="5" s="1"/>
  <c r="M24" i="5"/>
  <c r="Q24" i="5" s="1"/>
  <c r="M26" i="5"/>
  <c r="Q26" i="5" s="1"/>
  <c r="M25" i="5"/>
  <c r="Q25" i="5" s="1"/>
  <c r="M18" i="5"/>
  <c r="Q18" i="5" s="1"/>
  <c r="M13" i="5"/>
  <c r="Q13" i="5" s="1"/>
  <c r="M14" i="5"/>
  <c r="Q14" i="5" s="1"/>
  <c r="M16" i="5"/>
  <c r="M15" i="5"/>
  <c r="Q15" i="5" s="1"/>
  <c r="R14" i="5" l="1"/>
  <c r="R11" i="5" l="1"/>
  <c r="R12" i="5"/>
  <c r="R17" i="5"/>
  <c r="R24" i="5"/>
  <c r="R26" i="5"/>
  <c r="R25" i="5"/>
  <c r="R18" i="5"/>
  <c r="R13" i="5"/>
  <c r="R19" i="5"/>
  <c r="D20" i="5" l="1"/>
  <c r="R20" i="5" l="1"/>
  <c r="Q20" i="5"/>
</calcChain>
</file>

<file path=xl/sharedStrings.xml><?xml version="1.0" encoding="utf-8"?>
<sst xmlns="http://schemas.openxmlformats.org/spreadsheetml/2006/main" count="80" uniqueCount="69">
  <si>
    <t>ВСЕГО</t>
  </si>
  <si>
    <t>Координатор программы (подпрограммы)</t>
  </si>
  <si>
    <t>краевой бюджет</t>
  </si>
  <si>
    <t>местный бюджет</t>
  </si>
  <si>
    <t>2</t>
  </si>
  <si>
    <t>6</t>
  </si>
  <si>
    <t>13</t>
  </si>
  <si>
    <t>14</t>
  </si>
  <si>
    <t>№  п/п</t>
  </si>
  <si>
    <t>тыс. рублей</t>
  </si>
  <si>
    <t>Наименование муниципальной программы, подпрограммы,  ведомственной целевой программы</t>
  </si>
  <si>
    <t>9</t>
  </si>
  <si>
    <t>10</t>
  </si>
  <si>
    <t>12</t>
  </si>
  <si>
    <t>15</t>
  </si>
  <si>
    <t>Объем финансирования, предусмотренный  бюджетной росписью на отчетную дату</t>
  </si>
  <si>
    <t>управление образования администрации муниципального образования Ленинградский район</t>
  </si>
  <si>
    <t>«Развитие культуры Ленинградского района»</t>
  </si>
  <si>
    <t>отдел культуры администрации муниципального образования Ленинградский район</t>
  </si>
  <si>
    <t xml:space="preserve"> «Молодежь Ленинградского района»</t>
  </si>
  <si>
    <t>отдел молодежи администрации муниципального образования Ленинградский район</t>
  </si>
  <si>
    <t>«Дети Ленинградского района»</t>
  </si>
  <si>
    <t>отдел по вопросам семьи и детства администрации муниципального образования Ленинградский район</t>
  </si>
  <si>
    <t>«Развитие физической культуры и спорта в муниципальном образовании Ленинградский район»</t>
  </si>
  <si>
    <t>отдел физической культуры и спорта администрации муниципального образования Ленинградский район</t>
  </si>
  <si>
    <t>управление архитектуры и градостроительства администрации муниципального образования Ленинградский район</t>
  </si>
  <si>
    <t>«Обеспечение безопасности населения муниципального образования Ленинградский район»</t>
  </si>
  <si>
    <t>«Комплексное и устойчивое развитие муниципального образования Ленинградский район в сфере строительства, архитектуры и дорожного хозяйства»</t>
  </si>
  <si>
    <t xml:space="preserve"> «Поддержка малого и среднего предпринимательства в муниципальном образовании Ленинградский район»</t>
  </si>
  <si>
    <t>«Развитие сельского хозяйства в муниципальном образовании Ленинградский район»</t>
  </si>
  <si>
    <t>управление сельского хозяйства и продовольствия администрации муниципального образования Ленинградский район</t>
  </si>
  <si>
    <t>подпрограмма «Развитие малых форм хозяйствования в агропромышленном комплексе Ленинградского района»</t>
  </si>
  <si>
    <t>подпрограмма «Обеспечение эпизоотического благополучия в Ленинградском районе»</t>
  </si>
  <si>
    <t>ОБЩИЙ ОБЪЕМ</t>
  </si>
  <si>
    <t>Объем финансирования, предусмотренный программой на отчетный год</t>
  </si>
  <si>
    <t>отдел по организационной работе администрации муниципального образования Ленинградский район</t>
  </si>
  <si>
    <t>отдел ГО и ЧС администрации муниципального образования Ленинградский район</t>
  </si>
  <si>
    <t>16</t>
  </si>
  <si>
    <t>федеральный бюджет</t>
  </si>
  <si>
    <t>«Обеспечение жильем молодых семей в муниципальном образовании Ленинградский район»</t>
  </si>
  <si>
    <t>внебюджетные средства</t>
  </si>
  <si>
    <t>подпрограмма «Разработка и апробация эле-ментов органического земледелия, энерго- и ресурсосберегающих технологий выращивания озимой пшеницы и сахарной свеклы в сельско-хозяйственных организациях и крестьянских (фермерских) хозяйствах Ленинградского района»</t>
  </si>
  <si>
    <t>управление экономического развития, потребительской сферы и ИТ администрации муниципального образования Ленинградский район</t>
  </si>
  <si>
    <t>управление экономического развития, потребительской сферы и ИТ админи-страции муниципального образования Ленинградский район</t>
  </si>
  <si>
    <t>1</t>
  </si>
  <si>
    <t>3</t>
  </si>
  <si>
    <t>4</t>
  </si>
  <si>
    <t>5</t>
  </si>
  <si>
    <t>7</t>
  </si>
  <si>
    <t>8</t>
  </si>
  <si>
    <t>Развитие архивного дела в муниципальном образовании Ленинградский район</t>
  </si>
  <si>
    <t>архивный отдел муниципального образования Ленинградский район</t>
  </si>
  <si>
    <t>Доступная среда в муниципальном образовании Ленинградский район</t>
  </si>
  <si>
    <t>«Гармонизация межнациональных отношений и развитие национальных культур в муниципальном образовании Ленинградский район»</t>
  </si>
  <si>
    <t>«Развитие образования в муниципальном образовании Ленинградский район»</t>
  </si>
  <si>
    <t>17</t>
  </si>
  <si>
    <t>ВЕДОМСТВЕННАЯ ПРОГРАММА "Муниципальное имущество муниципального образования Ленинградский район"</t>
  </si>
  <si>
    <t>отдел имущественных отношений администрации муниципального образования Ленинградский район</t>
  </si>
  <si>
    <t>МУНИЦИПАЛЬНЫЕ</t>
  </si>
  <si>
    <t>ВЕДОМСТВЕННЫЕ</t>
  </si>
  <si>
    <t>«Поддержка социально ориентированных некоммерческих организаций, осуществляющих свою деятельность в муниципальном образовании Ленинградский район»</t>
  </si>
  <si>
    <t>1 программа</t>
  </si>
  <si>
    <t>«Противодействие коррупции в Ленинградском районе»</t>
  </si>
  <si>
    <t>отдел жилищно-коммунального хозяйства администрации муниципального образования Ленинградский район</t>
  </si>
  <si>
    <t>Повышение безопасности дорожного движения</t>
  </si>
  <si>
    <r>
      <t>Профинансировано в отчетном периоде</t>
    </r>
    <r>
      <rPr>
        <vertAlign val="superscript"/>
        <sz val="9"/>
        <color indexed="8"/>
        <rFont val="Times New Roman"/>
        <family val="1"/>
        <charset val="204"/>
      </rPr>
      <t xml:space="preserve">                                                       </t>
    </r>
  </si>
  <si>
    <t>11</t>
  </si>
  <si>
    <t>16 программ</t>
  </si>
  <si>
    <t>Информация о финансировании муниципальных  и ведомственных программ                                                                                                                                                                                муниципального образования Ленинградский район                                                                                                                                                                                на 31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</si>
</sst>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(* #,##0_);_(* \(#,##0\);_(* &quot;-&quot;_);_(@_)"/>
    <numFmt numFmtId="166" formatCode="_(&quot;$&quot;* #,##0_);_(&quot;$&quot;* \(#,##0\);_(&quot;$&quot;* &quot;-&quot;_);_(@_)"/>
    <numFmt numFmtId="167" formatCode="_(* #,##0.00_);_(* \(#,##0.00\);_(* &quot;-&quot;??_);_(@_)"/>
    <numFmt numFmtId="168" formatCode="0.0"/>
    <numFmt numFmtId="169" formatCode="#,##0.0"/>
  </numFmts>
  <fonts count="3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6.6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</font>
    <font>
      <sz val="10"/>
      <name val="Arial Cy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perscript"/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5" fillId="0" borderId="0"/>
    <xf numFmtId="0" fontId="4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" fillId="0" borderId="0"/>
    <xf numFmtId="0" fontId="9" fillId="0" borderId="0"/>
    <xf numFmtId="0" fontId="8" fillId="0" borderId="0"/>
    <xf numFmtId="0" fontId="5" fillId="0" borderId="0"/>
    <xf numFmtId="0" fontId="10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9" fillId="0" borderId="0"/>
    <xf numFmtId="0" fontId="12" fillId="0" borderId="0"/>
    <xf numFmtId="0" fontId="11" fillId="0" borderId="0"/>
    <xf numFmtId="0" fontId="8" fillId="0" borderId="0"/>
    <xf numFmtId="0" fontId="10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13" fillId="0" borderId="0"/>
    <xf numFmtId="0" fontId="2" fillId="0" borderId="0"/>
    <xf numFmtId="0" fontId="5" fillId="2" borderId="3" applyNumberFormat="0" applyFont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38" fontId="15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38">
    <xf numFmtId="0" fontId="0" fillId="0" borderId="0" xfId="0"/>
    <xf numFmtId="0" fontId="16" fillId="0" borderId="0" xfId="0" applyFont="1" applyFill="1" applyAlignment="1">
      <alignment horizontal="right" vertical="top"/>
    </xf>
    <xf numFmtId="49" fontId="20" fillId="0" borderId="2" xfId="0" applyNumberFormat="1" applyFont="1" applyFill="1" applyBorder="1" applyAlignment="1">
      <alignment horizontal="center" vertical="top" wrapText="1"/>
    </xf>
    <xf numFmtId="169" fontId="0" fillId="0" borderId="0" xfId="0" applyNumberFormat="1" applyFill="1"/>
    <xf numFmtId="0" fontId="0" fillId="0" borderId="0" xfId="0" applyFill="1"/>
    <xf numFmtId="0" fontId="20" fillId="0" borderId="2" xfId="0" applyFont="1" applyFill="1" applyBorder="1" applyAlignment="1" applyProtection="1">
      <alignment horizontal="center" vertical="top" wrapText="1"/>
      <protection locked="0"/>
    </xf>
    <xf numFmtId="0" fontId="2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168" fontId="18" fillId="0" borderId="0" xfId="0" applyNumberFormat="1" applyFont="1" applyFill="1" applyBorder="1" applyAlignment="1" applyProtection="1">
      <alignment horizontal="center" vertical="top" wrapText="1"/>
      <protection locked="0"/>
    </xf>
    <xf numFmtId="168" fontId="19" fillId="0" borderId="0" xfId="0" applyNumberFormat="1" applyFont="1" applyFill="1" applyBorder="1" applyAlignment="1" applyProtection="1">
      <alignment horizontal="center" vertical="center" textRotation="90" wrapText="1"/>
      <protection locked="0"/>
    </xf>
    <xf numFmtId="4" fontId="20" fillId="0" borderId="0" xfId="0" applyNumberFormat="1" applyFont="1" applyFill="1" applyBorder="1" applyAlignment="1">
      <alignment horizontal="center" vertical="top"/>
    </xf>
    <xf numFmtId="169" fontId="26" fillId="0" borderId="2" xfId="0" applyNumberFormat="1" applyFont="1" applyFill="1" applyBorder="1" applyAlignment="1">
      <alignment horizontal="center" vertical="top"/>
    </xf>
    <xf numFmtId="169" fontId="27" fillId="0" borderId="2" xfId="0" applyNumberFormat="1" applyFont="1" applyFill="1" applyBorder="1" applyAlignment="1">
      <alignment horizontal="center" vertical="top" wrapText="1"/>
    </xf>
    <xf numFmtId="169" fontId="26" fillId="0" borderId="5" xfId="0" applyNumberFormat="1" applyFont="1" applyFill="1" applyBorder="1" applyAlignment="1">
      <alignment horizontal="center" vertical="top"/>
    </xf>
    <xf numFmtId="169" fontId="28" fillId="0" borderId="2" xfId="0" applyNumberFormat="1" applyFont="1" applyFill="1" applyBorder="1" applyAlignment="1">
      <alignment horizontal="center" vertical="top"/>
    </xf>
    <xf numFmtId="0" fontId="24" fillId="0" borderId="2" xfId="0" applyFont="1" applyFill="1" applyBorder="1" applyAlignment="1">
      <alignment horizontal="left" vertical="top" wrapText="1"/>
    </xf>
    <xf numFmtId="0" fontId="23" fillId="0" borderId="2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horizontal="left" vertical="top" wrapText="1"/>
    </xf>
    <xf numFmtId="0" fontId="23" fillId="0" borderId="9" xfId="0" applyFont="1" applyFill="1" applyBorder="1" applyAlignment="1">
      <alignment horizontal="left" vertical="top" wrapText="1"/>
    </xf>
    <xf numFmtId="0" fontId="25" fillId="0" borderId="9" xfId="0" applyFont="1" applyFill="1" applyBorder="1" applyAlignment="1">
      <alignment horizontal="left" vertical="top" wrapText="1"/>
    </xf>
    <xf numFmtId="168" fontId="29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169" fontId="26" fillId="0" borderId="2" xfId="0" applyNumberFormat="1" applyFont="1" applyFill="1" applyBorder="1" applyAlignment="1">
      <alignment horizontal="center" vertical="top" wrapText="1"/>
    </xf>
    <xf numFmtId="169" fontId="26" fillId="0" borderId="5" xfId="0" applyNumberFormat="1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center" vertical="top" wrapText="1"/>
    </xf>
    <xf numFmtId="169" fontId="27" fillId="0" borderId="5" xfId="0" applyNumberFormat="1" applyFont="1" applyFill="1" applyBorder="1" applyAlignment="1">
      <alignment horizontal="center" vertical="top" wrapText="1"/>
    </xf>
    <xf numFmtId="169" fontId="28" fillId="0" borderId="5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/>
    </xf>
    <xf numFmtId="169" fontId="22" fillId="0" borderId="0" xfId="0" applyNumberFormat="1" applyFont="1" applyFill="1"/>
    <xf numFmtId="169" fontId="31" fillId="0" borderId="2" xfId="0" applyNumberFormat="1" applyFont="1" applyFill="1" applyBorder="1" applyAlignment="1">
      <alignment horizontal="center" vertical="top" wrapText="1"/>
    </xf>
    <xf numFmtId="0" fontId="21" fillId="0" borderId="0" xfId="0" applyFont="1" applyFill="1" applyAlignment="1">
      <alignment horizontal="center" wrapText="1"/>
    </xf>
    <xf numFmtId="168" fontId="29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29" fillId="0" borderId="6" xfId="0" applyNumberFormat="1" applyFont="1" applyFill="1" applyBorder="1" applyAlignment="1" applyProtection="1">
      <alignment horizontal="center" vertical="top" wrapText="1"/>
      <protection locked="0"/>
    </xf>
    <xf numFmtId="0" fontId="17" fillId="0" borderId="5" xfId="0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center" vertical="top" wrapText="1"/>
    </xf>
    <xf numFmtId="0" fontId="25" fillId="0" borderId="2" xfId="0" applyFont="1" applyFill="1" applyBorder="1" applyAlignment="1" applyProtection="1">
      <alignment horizontal="left" vertical="top" wrapText="1"/>
      <protection locked="0"/>
    </xf>
    <xf numFmtId="0" fontId="25" fillId="0" borderId="5" xfId="0" applyFont="1" applyFill="1" applyBorder="1" applyAlignment="1" applyProtection="1">
      <alignment horizontal="center" vertical="top" wrapText="1"/>
      <protection locked="0"/>
    </xf>
    <xf numFmtId="0" fontId="25" fillId="0" borderId="7" xfId="0" applyFont="1" applyFill="1" applyBorder="1" applyAlignment="1" applyProtection="1">
      <alignment horizontal="center" vertical="top" wrapText="1"/>
      <protection locked="0"/>
    </xf>
    <xf numFmtId="168" fontId="29" fillId="0" borderId="8" xfId="0" applyNumberFormat="1" applyFont="1" applyFill="1" applyBorder="1" applyAlignment="1" applyProtection="1">
      <alignment horizontal="center" vertical="top" wrapText="1"/>
      <protection locked="0"/>
    </xf>
  </cellXfs>
  <cellStyles count="55">
    <cellStyle name="Comma [0]" xfId="1"/>
    <cellStyle name="Currency [0]" xfId="2"/>
    <cellStyle name="Excel Built-in Normal" xfId="3"/>
    <cellStyle name="Normal_Sheet1" xfId="4"/>
    <cellStyle name="Гиперссылка 2" xfId="5"/>
    <cellStyle name="Гиперссылка 3" xfId="6"/>
    <cellStyle name="Обычный" xfId="0" builtinId="0"/>
    <cellStyle name="Обычный 10" xfId="7"/>
    <cellStyle name="Обычный 11" xfId="8"/>
    <cellStyle name="Обычный 12" xfId="9"/>
    <cellStyle name="Обычный 2" xfId="10"/>
    <cellStyle name="Обычный 2 2" xfId="11"/>
    <cellStyle name="Обычный 2 2 2" xfId="12"/>
    <cellStyle name="Обычный 2 2 3" xfId="13"/>
    <cellStyle name="Обычный 2 3" xfId="14"/>
    <cellStyle name="Обычный 2 3 2" xfId="15"/>
    <cellStyle name="Обычный 2 3 3" xfId="16"/>
    <cellStyle name="Обычный 2 4" xfId="17"/>
    <cellStyle name="Обычный 2 5" xfId="18"/>
    <cellStyle name="Обычный 2 6" xfId="19"/>
    <cellStyle name="Обычный 2 7" xfId="20"/>
    <cellStyle name="Обычный 2 8" xfId="21"/>
    <cellStyle name="Обычный 3" xfId="22"/>
    <cellStyle name="Обычный 3 2" xfId="23"/>
    <cellStyle name="Обычный 3 3" xfId="24"/>
    <cellStyle name="Обычный 3 4" xfId="25"/>
    <cellStyle name="Обычный 4" xfId="26"/>
    <cellStyle name="Обычный 4 2" xfId="27"/>
    <cellStyle name="Обычный 5" xfId="28"/>
    <cellStyle name="Обычный 5 2" xfId="29"/>
    <cellStyle name="Обычный 5 3" xfId="30"/>
    <cellStyle name="Обычный 6" xfId="31"/>
    <cellStyle name="Обычный 7" xfId="32"/>
    <cellStyle name="Обычный 8" xfId="33"/>
    <cellStyle name="Обычный 9" xfId="34"/>
    <cellStyle name="Примечание 2" xfId="35"/>
    <cellStyle name="Процентный 2" xfId="36"/>
    <cellStyle name="Процентный 3" xfId="37"/>
    <cellStyle name="Стиль 1" xfId="38"/>
    <cellStyle name="Тысячи [0]_молодежная практика" xfId="39"/>
    <cellStyle name="Тысячи_Код меню" xfId="40"/>
    <cellStyle name="Финансовый 2" xfId="41"/>
    <cellStyle name="Финансовый 2 2" xfId="42"/>
    <cellStyle name="Финансовый 3" xfId="43"/>
    <cellStyle name="Финансовый 3 2" xfId="44"/>
    <cellStyle name="Финансовый 3 3" xfId="45"/>
    <cellStyle name="Финансовый 3 4" xfId="46"/>
    <cellStyle name="Финансовый 3 5" xfId="47"/>
    <cellStyle name="Финансовый 3 6" xfId="48"/>
    <cellStyle name="Финансовый 3 7" xfId="49"/>
    <cellStyle name="Финансовый 4" xfId="50"/>
    <cellStyle name="Финансовый 4 2" xfId="51"/>
    <cellStyle name="Финансовый 5" xfId="52"/>
    <cellStyle name="Финансовый 6" xfId="53"/>
    <cellStyle name="Финансовый 7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view="pageBreakPreview" topLeftCell="A4" zoomScale="85" zoomScaleNormal="70" zoomScaleSheetLayoutView="85" workbookViewId="0">
      <pane ySplit="7" topLeftCell="A13" activePane="bottomLeft" state="frozenSplit"/>
      <selection activeCell="A4" sqref="A4"/>
      <selection pane="bottomLeft" activeCell="M15" sqref="M15"/>
    </sheetView>
  </sheetViews>
  <sheetFormatPr defaultRowHeight="15" x14ac:dyDescent="0.25"/>
  <cols>
    <col min="1" max="1" width="3.7109375" style="4" customWidth="1"/>
    <col min="2" max="2" width="34.42578125" style="4" customWidth="1"/>
    <col min="3" max="3" width="30.140625" style="4" customWidth="1"/>
    <col min="4" max="4" width="12.28515625" style="4" customWidth="1"/>
    <col min="5" max="5" width="8.42578125" style="4" customWidth="1"/>
    <col min="6" max="6" width="11.140625" style="4" customWidth="1"/>
    <col min="7" max="7" width="10.85546875" style="4" customWidth="1"/>
    <col min="8" max="8" width="9.5703125" style="4" customWidth="1"/>
    <col min="9" max="9" width="12.7109375" style="4" customWidth="1"/>
    <col min="10" max="10" width="8.7109375" style="4" customWidth="1"/>
    <col min="11" max="12" width="10.5703125" style="4" customWidth="1"/>
    <col min="13" max="13" width="11.7109375" style="4" customWidth="1"/>
    <col min="14" max="14" width="9" style="4" customWidth="1"/>
    <col min="15" max="15" width="10.42578125" style="4" customWidth="1"/>
    <col min="16" max="16" width="10.85546875" style="4" customWidth="1"/>
    <col min="17" max="17" width="9.7109375" style="4" customWidth="1"/>
    <col min="18" max="18" width="13.7109375" style="4" customWidth="1"/>
    <col min="19" max="16384" width="9.140625" style="4"/>
  </cols>
  <sheetData>
    <row r="1" spans="1:18" ht="15.75" x14ac:dyDescent="0.25">
      <c r="P1" s="1"/>
      <c r="Q1" s="1"/>
    </row>
    <row r="2" spans="1:18" ht="15.75" x14ac:dyDescent="0.25">
      <c r="P2" s="1"/>
      <c r="Q2" s="1"/>
    </row>
    <row r="3" spans="1:18" x14ac:dyDescent="0.25">
      <c r="B3" s="29" t="s">
        <v>68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8" ht="66.75" customHeight="1" x14ac:dyDescent="0.35"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6"/>
      <c r="Q4" s="6"/>
    </row>
    <row r="5" spans="1:18" x14ac:dyDescent="0.25">
      <c r="P5" s="26" t="s">
        <v>9</v>
      </c>
      <c r="Q5" s="7"/>
    </row>
    <row r="6" spans="1:18" ht="29.25" customHeight="1" x14ac:dyDescent="0.25">
      <c r="A6" s="32" t="s">
        <v>8</v>
      </c>
      <c r="B6" s="34" t="s">
        <v>10</v>
      </c>
      <c r="C6" s="35" t="s">
        <v>1</v>
      </c>
      <c r="D6" s="30" t="s">
        <v>34</v>
      </c>
      <c r="E6" s="31"/>
      <c r="F6" s="31"/>
      <c r="G6" s="31"/>
      <c r="H6" s="37"/>
      <c r="I6" s="30" t="s">
        <v>15</v>
      </c>
      <c r="J6" s="31"/>
      <c r="K6" s="31"/>
      <c r="L6" s="31"/>
      <c r="M6" s="30" t="s">
        <v>65</v>
      </c>
      <c r="N6" s="31"/>
      <c r="O6" s="31"/>
      <c r="P6" s="31"/>
      <c r="Q6" s="8"/>
    </row>
    <row r="7" spans="1:18" ht="69" x14ac:dyDescent="0.25">
      <c r="A7" s="33"/>
      <c r="B7" s="34"/>
      <c r="C7" s="36"/>
      <c r="D7" s="20" t="s">
        <v>33</v>
      </c>
      <c r="E7" s="20" t="s">
        <v>38</v>
      </c>
      <c r="F7" s="20" t="s">
        <v>2</v>
      </c>
      <c r="G7" s="20" t="s">
        <v>3</v>
      </c>
      <c r="H7" s="20" t="s">
        <v>40</v>
      </c>
      <c r="I7" s="20" t="s">
        <v>33</v>
      </c>
      <c r="J7" s="20" t="s">
        <v>38</v>
      </c>
      <c r="K7" s="20" t="s">
        <v>2</v>
      </c>
      <c r="L7" s="20" t="s">
        <v>3</v>
      </c>
      <c r="M7" s="20" t="s">
        <v>33</v>
      </c>
      <c r="N7" s="20" t="s">
        <v>38</v>
      </c>
      <c r="O7" s="20" t="s">
        <v>2</v>
      </c>
      <c r="P7" s="20" t="s">
        <v>3</v>
      </c>
      <c r="Q7" s="9"/>
    </row>
    <row r="8" spans="1:18" ht="15.75" x14ac:dyDescent="0.25">
      <c r="A8" s="23"/>
      <c r="B8" s="5" t="s">
        <v>0</v>
      </c>
      <c r="C8" s="5"/>
      <c r="D8" s="11">
        <f>E8+F8+G8+H8</f>
        <v>1162742.6599999999</v>
      </c>
      <c r="E8" s="11">
        <f t="shared" ref="E8:G8" si="0">E9+E10</f>
        <v>1279.2</v>
      </c>
      <c r="F8" s="11">
        <f t="shared" si="0"/>
        <v>666979.81999999995</v>
      </c>
      <c r="G8" s="11">
        <f t="shared" si="0"/>
        <v>486689.34</v>
      </c>
      <c r="H8" s="11">
        <f>H9+H10</f>
        <v>7794.3</v>
      </c>
      <c r="I8" s="11">
        <f>K8+L8+J8</f>
        <v>1153485.3999999999</v>
      </c>
      <c r="J8" s="11">
        <f>J9+J10</f>
        <v>12535</v>
      </c>
      <c r="K8" s="11">
        <f>K9+K10</f>
        <v>655139.80000000005</v>
      </c>
      <c r="L8" s="11">
        <f>L9+L10</f>
        <v>485810.6</v>
      </c>
      <c r="M8" s="11">
        <f>N8+O8+P8</f>
        <v>1143251.1000000001</v>
      </c>
      <c r="N8" s="11">
        <f t="shared" ref="N8:O8" si="1">N9+N10</f>
        <v>11716</v>
      </c>
      <c r="O8" s="11">
        <f t="shared" si="1"/>
        <v>654870.30000000005</v>
      </c>
      <c r="P8" s="11">
        <f>P9+P10</f>
        <v>476664.8</v>
      </c>
      <c r="Q8" s="10">
        <f>M8*100/D8</f>
        <v>98.323656586230371</v>
      </c>
      <c r="R8" s="3">
        <f t="shared" ref="R8:R18" si="2">D8-I8</f>
        <v>9257.2600000000093</v>
      </c>
    </row>
    <row r="9" spans="1:18" ht="15.75" x14ac:dyDescent="0.25">
      <c r="A9" s="23"/>
      <c r="B9" s="5" t="s">
        <v>58</v>
      </c>
      <c r="C9" s="5" t="s">
        <v>67</v>
      </c>
      <c r="D9" s="11">
        <f>E9+F9+G9+H9</f>
        <v>1162257.6599999999</v>
      </c>
      <c r="E9" s="11">
        <f>E11+E12+E13+E14+E15+E16+E17+E18+E19+E20+E24+E25+E26+E27+E28+E29</f>
        <v>1279.2</v>
      </c>
      <c r="F9" s="11">
        <f>F11+F12+F13+F14+F15+F16+F17+F18+F19+F20+F24+F25+F26+F27+F28+F29</f>
        <v>666979.81999999995</v>
      </c>
      <c r="G9" s="11">
        <f>G11+G12+G13+G14+G15+G16+G17+G18+G19+G20+G24+G25+G26+G27+G28+G29</f>
        <v>486204.34</v>
      </c>
      <c r="H9" s="11">
        <f>H11+H12+H13+H14+H15+H16+H17+H18+H19+H20+H24+H25+H26+H27+H28+H29</f>
        <v>7794.3</v>
      </c>
      <c r="I9" s="11">
        <f t="shared" ref="I9:I10" si="3">K9+L9+J9</f>
        <v>1153430.5</v>
      </c>
      <c r="J9" s="11">
        <f>J11+J12+J13+J14+J15+J16+J17+J18+J19+J20+J24+J25+J26+J27+J28+J29</f>
        <v>12535</v>
      </c>
      <c r="K9" s="11">
        <f>K11+K12+K13+K14+K15+K16+K17+K18+K19+K20+K24+K25+K26+K27+K28+K29</f>
        <v>655139.80000000005</v>
      </c>
      <c r="L9" s="11">
        <f>L11+L12+L13+L14+L15+L16+L17+L18+L19+L20+L24+L25+L26+L27+L28+L29</f>
        <v>485755.69999999995</v>
      </c>
      <c r="M9" s="11">
        <f>N9+O9+P9</f>
        <v>1143196.3</v>
      </c>
      <c r="N9" s="11">
        <f>N11+N12+N13+N14+N15+N16+N17+N18+N19+N20+N24+N25+N26+N27+N28+N29</f>
        <v>11716</v>
      </c>
      <c r="O9" s="11">
        <f>O11+O12+O13+O14+O15+O16+O17+O18+O19+O20++O24+O25+O26+O27+O28+O29</f>
        <v>654870.30000000005</v>
      </c>
      <c r="P9" s="11">
        <f>P11+P12+P13+P14+P15+P16+P17+P18+P19+P20+P24+P25+P26+P27+P28+P29</f>
        <v>476610</v>
      </c>
      <c r="Q9" s="10">
        <f t="shared" ref="Q9:Q30" si="4">M9*100/D9</f>
        <v>98.359971230475693</v>
      </c>
      <c r="R9" s="3"/>
    </row>
    <row r="10" spans="1:18" ht="15.75" x14ac:dyDescent="0.25">
      <c r="A10" s="23"/>
      <c r="B10" s="5" t="s">
        <v>59</v>
      </c>
      <c r="C10" s="5" t="s">
        <v>61</v>
      </c>
      <c r="D10" s="11">
        <f>E10+F10+G10+H10</f>
        <v>485</v>
      </c>
      <c r="E10" s="11">
        <f>E30</f>
        <v>0</v>
      </c>
      <c r="F10" s="11">
        <f>F30</f>
        <v>0</v>
      </c>
      <c r="G10" s="11">
        <f t="shared" ref="G10:H10" si="5">G30</f>
        <v>485</v>
      </c>
      <c r="H10" s="11">
        <f t="shared" si="5"/>
        <v>0</v>
      </c>
      <c r="I10" s="11">
        <f t="shared" si="3"/>
        <v>54.9</v>
      </c>
      <c r="J10" s="11">
        <f>J30</f>
        <v>0</v>
      </c>
      <c r="K10" s="11">
        <f>K30</f>
        <v>0</v>
      </c>
      <c r="L10" s="11">
        <f>L30</f>
        <v>54.9</v>
      </c>
      <c r="M10" s="11">
        <f>N10+O10+P10</f>
        <v>54.8</v>
      </c>
      <c r="N10" s="11">
        <f>N30</f>
        <v>0</v>
      </c>
      <c r="O10" s="11">
        <f t="shared" ref="O10:P10" si="6">O30</f>
        <v>0</v>
      </c>
      <c r="P10" s="11">
        <f t="shared" si="6"/>
        <v>54.8</v>
      </c>
      <c r="Q10" s="10">
        <f t="shared" si="4"/>
        <v>11.298969072164949</v>
      </c>
      <c r="R10" s="3"/>
    </row>
    <row r="11" spans="1:18" ht="45" x14ac:dyDescent="0.35">
      <c r="A11" s="2" t="s">
        <v>44</v>
      </c>
      <c r="B11" s="15" t="s">
        <v>17</v>
      </c>
      <c r="C11" s="17" t="s">
        <v>18</v>
      </c>
      <c r="D11" s="21">
        <f t="shared" ref="D11:D27" si="7">SUM(E11:H11)</f>
        <v>83196</v>
      </c>
      <c r="E11" s="21">
        <v>47</v>
      </c>
      <c r="F11" s="11">
        <v>570.29999999999995</v>
      </c>
      <c r="G11" s="11">
        <v>82578.7</v>
      </c>
      <c r="H11" s="11">
        <v>0</v>
      </c>
      <c r="I11" s="12">
        <f>SUM(J11:L11)</f>
        <v>84937.3</v>
      </c>
      <c r="J11" s="12">
        <v>47</v>
      </c>
      <c r="K11" s="11">
        <v>621.1</v>
      </c>
      <c r="L11" s="11">
        <v>84269.2</v>
      </c>
      <c r="M11" s="12">
        <f>O11+P11+N11</f>
        <v>84873.3</v>
      </c>
      <c r="N11" s="12">
        <v>47</v>
      </c>
      <c r="O11" s="11">
        <v>621.1</v>
      </c>
      <c r="P11" s="11">
        <v>84205.2</v>
      </c>
      <c r="Q11" s="10">
        <f t="shared" si="4"/>
        <v>102.01608250396653</v>
      </c>
      <c r="R11" s="27">
        <f t="shared" si="2"/>
        <v>-1741.3000000000029</v>
      </c>
    </row>
    <row r="12" spans="1:18" ht="46.5" customHeight="1" x14ac:dyDescent="0.25">
      <c r="A12" s="2" t="s">
        <v>4</v>
      </c>
      <c r="B12" s="16" t="s">
        <v>19</v>
      </c>
      <c r="C12" s="17" t="s">
        <v>20</v>
      </c>
      <c r="D12" s="21">
        <f t="shared" si="7"/>
        <v>10024.1</v>
      </c>
      <c r="E12" s="21">
        <v>0</v>
      </c>
      <c r="F12" s="11">
        <v>1083</v>
      </c>
      <c r="G12" s="11">
        <v>8941.1</v>
      </c>
      <c r="H12" s="11">
        <v>0</v>
      </c>
      <c r="I12" s="12">
        <f t="shared" ref="I12:I30" si="8">SUM(J12:L12)</f>
        <v>9542.1</v>
      </c>
      <c r="J12" s="12">
        <v>0</v>
      </c>
      <c r="K12" s="11">
        <v>1083</v>
      </c>
      <c r="L12" s="11">
        <v>8459.1</v>
      </c>
      <c r="M12" s="12">
        <f t="shared" ref="M12:M19" si="9">O12+P12+N12</f>
        <v>9538.5</v>
      </c>
      <c r="N12" s="12">
        <v>0</v>
      </c>
      <c r="O12" s="11">
        <v>1083</v>
      </c>
      <c r="P12" s="11">
        <v>8455.5</v>
      </c>
      <c r="Q12" s="10">
        <f t="shared" si="4"/>
        <v>95.155674823674943</v>
      </c>
      <c r="R12" s="3">
        <f t="shared" si="2"/>
        <v>482</v>
      </c>
    </row>
    <row r="13" spans="1:18" ht="64.5" customHeight="1" x14ac:dyDescent="0.25">
      <c r="A13" s="2" t="s">
        <v>45</v>
      </c>
      <c r="B13" s="16" t="s">
        <v>53</v>
      </c>
      <c r="C13" s="17" t="s">
        <v>35</v>
      </c>
      <c r="D13" s="21">
        <f t="shared" si="7"/>
        <v>30</v>
      </c>
      <c r="E13" s="21">
        <v>0</v>
      </c>
      <c r="F13" s="11">
        <v>0</v>
      </c>
      <c r="G13" s="11">
        <v>30</v>
      </c>
      <c r="H13" s="11">
        <v>0</v>
      </c>
      <c r="I13" s="12">
        <f t="shared" si="8"/>
        <v>30</v>
      </c>
      <c r="J13" s="12">
        <v>0</v>
      </c>
      <c r="K13" s="11">
        <v>0</v>
      </c>
      <c r="L13" s="11">
        <v>30</v>
      </c>
      <c r="M13" s="12">
        <f t="shared" si="9"/>
        <v>30</v>
      </c>
      <c r="N13" s="12">
        <v>0</v>
      </c>
      <c r="O13" s="11">
        <v>0</v>
      </c>
      <c r="P13" s="11">
        <v>30</v>
      </c>
      <c r="Q13" s="10">
        <f t="shared" si="4"/>
        <v>100</v>
      </c>
      <c r="R13" s="3">
        <f t="shared" si="2"/>
        <v>0</v>
      </c>
    </row>
    <row r="14" spans="1:18" ht="72.75" customHeight="1" x14ac:dyDescent="0.25">
      <c r="A14" s="2" t="s">
        <v>46</v>
      </c>
      <c r="B14" s="16" t="s">
        <v>60</v>
      </c>
      <c r="C14" s="17" t="s">
        <v>35</v>
      </c>
      <c r="D14" s="21">
        <f t="shared" si="7"/>
        <v>300</v>
      </c>
      <c r="E14" s="22">
        <v>0</v>
      </c>
      <c r="F14" s="13">
        <v>0</v>
      </c>
      <c r="G14" s="13">
        <v>300</v>
      </c>
      <c r="H14" s="13">
        <v>0</v>
      </c>
      <c r="I14" s="12">
        <f t="shared" si="8"/>
        <v>300</v>
      </c>
      <c r="J14" s="24">
        <v>0</v>
      </c>
      <c r="K14" s="25">
        <v>0</v>
      </c>
      <c r="L14" s="13">
        <v>300</v>
      </c>
      <c r="M14" s="12">
        <f t="shared" si="9"/>
        <v>300</v>
      </c>
      <c r="N14" s="24">
        <v>0</v>
      </c>
      <c r="O14" s="13">
        <v>0</v>
      </c>
      <c r="P14" s="13">
        <v>300</v>
      </c>
      <c r="Q14" s="10">
        <f t="shared" si="4"/>
        <v>100</v>
      </c>
      <c r="R14" s="3">
        <f t="shared" si="2"/>
        <v>0</v>
      </c>
    </row>
    <row r="15" spans="1:18" ht="60" x14ac:dyDescent="0.25">
      <c r="A15" s="2" t="s">
        <v>47</v>
      </c>
      <c r="B15" s="16" t="s">
        <v>39</v>
      </c>
      <c r="C15" s="17" t="s">
        <v>63</v>
      </c>
      <c r="D15" s="21">
        <f>SUM(E15:G15)</f>
        <v>4197</v>
      </c>
      <c r="E15" s="22">
        <v>1232.2</v>
      </c>
      <c r="F15" s="13">
        <v>1160.0999999999999</v>
      </c>
      <c r="G15" s="13">
        <v>1804.7</v>
      </c>
      <c r="H15" s="13">
        <v>7794.3</v>
      </c>
      <c r="I15" s="12">
        <f t="shared" si="8"/>
        <v>2962.6000000000004</v>
      </c>
      <c r="J15" s="24">
        <v>1688.7</v>
      </c>
      <c r="K15" s="11">
        <v>0</v>
      </c>
      <c r="L15" s="13">
        <v>1273.9000000000001</v>
      </c>
      <c r="M15" s="12">
        <f t="shared" si="9"/>
        <v>2962.5</v>
      </c>
      <c r="N15" s="12">
        <v>869.7</v>
      </c>
      <c r="O15" s="11">
        <v>818.9</v>
      </c>
      <c r="P15" s="13">
        <v>1273.9000000000001</v>
      </c>
      <c r="Q15" s="10">
        <f t="shared" si="4"/>
        <v>70.586132952108656</v>
      </c>
      <c r="R15" s="3">
        <f t="shared" si="2"/>
        <v>1234.3999999999996</v>
      </c>
    </row>
    <row r="16" spans="1:18" ht="75" x14ac:dyDescent="0.25">
      <c r="A16" s="2" t="s">
        <v>5</v>
      </c>
      <c r="B16" s="16" t="s">
        <v>62</v>
      </c>
      <c r="C16" s="17" t="s">
        <v>42</v>
      </c>
      <c r="D16" s="21">
        <f>SUM(E16:G16)</f>
        <v>0</v>
      </c>
      <c r="E16" s="22">
        <v>0</v>
      </c>
      <c r="F16" s="13">
        <v>0</v>
      </c>
      <c r="G16" s="13">
        <v>0</v>
      </c>
      <c r="H16" s="13">
        <v>0</v>
      </c>
      <c r="I16" s="12">
        <f t="shared" si="8"/>
        <v>0</v>
      </c>
      <c r="J16" s="24">
        <v>0</v>
      </c>
      <c r="K16" s="11">
        <v>0</v>
      </c>
      <c r="L16" s="13">
        <v>0</v>
      </c>
      <c r="M16" s="12">
        <f t="shared" si="9"/>
        <v>0</v>
      </c>
      <c r="N16" s="12">
        <v>0</v>
      </c>
      <c r="O16" s="11">
        <v>0</v>
      </c>
      <c r="P16" s="13">
        <v>0</v>
      </c>
      <c r="Q16" s="10">
        <v>0</v>
      </c>
      <c r="R16" s="3">
        <f t="shared" si="2"/>
        <v>0</v>
      </c>
    </row>
    <row r="17" spans="1:18" ht="60" x14ac:dyDescent="0.25">
      <c r="A17" s="2" t="s">
        <v>48</v>
      </c>
      <c r="B17" s="16" t="s">
        <v>21</v>
      </c>
      <c r="C17" s="17" t="s">
        <v>22</v>
      </c>
      <c r="D17" s="21">
        <f t="shared" si="7"/>
        <v>6586.2999999999993</v>
      </c>
      <c r="E17" s="21">
        <v>0</v>
      </c>
      <c r="F17" s="21">
        <v>2244.6</v>
      </c>
      <c r="G17" s="21">
        <v>4341.7</v>
      </c>
      <c r="H17" s="21">
        <v>0</v>
      </c>
      <c r="I17" s="12">
        <f t="shared" si="8"/>
        <v>6586.2999999999993</v>
      </c>
      <c r="J17" s="12">
        <v>0</v>
      </c>
      <c r="K17" s="11">
        <v>2244.6</v>
      </c>
      <c r="L17" s="11">
        <v>4341.7</v>
      </c>
      <c r="M17" s="12">
        <f t="shared" si="9"/>
        <v>6584.2999999999993</v>
      </c>
      <c r="N17" s="12">
        <v>0</v>
      </c>
      <c r="O17" s="11">
        <v>2244.6</v>
      </c>
      <c r="P17" s="11">
        <v>4339.7</v>
      </c>
      <c r="Q17" s="10">
        <f t="shared" si="4"/>
        <v>99.96963393711188</v>
      </c>
      <c r="R17" s="3">
        <f t="shared" si="2"/>
        <v>0</v>
      </c>
    </row>
    <row r="18" spans="1:18" ht="75" x14ac:dyDescent="0.25">
      <c r="A18" s="2" t="s">
        <v>49</v>
      </c>
      <c r="B18" s="16" t="s">
        <v>28</v>
      </c>
      <c r="C18" s="17" t="s">
        <v>43</v>
      </c>
      <c r="D18" s="21">
        <f t="shared" si="7"/>
        <v>675.9</v>
      </c>
      <c r="E18" s="21">
        <v>0</v>
      </c>
      <c r="F18" s="11">
        <v>0</v>
      </c>
      <c r="G18" s="11">
        <v>675.9</v>
      </c>
      <c r="H18" s="11">
        <v>0</v>
      </c>
      <c r="I18" s="12">
        <f t="shared" si="8"/>
        <v>675.9</v>
      </c>
      <c r="J18" s="12">
        <v>0</v>
      </c>
      <c r="K18" s="11">
        <v>0</v>
      </c>
      <c r="L18" s="11">
        <v>675.9</v>
      </c>
      <c r="M18" s="12">
        <f t="shared" si="9"/>
        <v>675.9</v>
      </c>
      <c r="N18" s="12">
        <v>0</v>
      </c>
      <c r="O18" s="11">
        <v>0</v>
      </c>
      <c r="P18" s="11">
        <v>675.9</v>
      </c>
      <c r="Q18" s="10">
        <f t="shared" si="4"/>
        <v>100</v>
      </c>
      <c r="R18" s="3">
        <f t="shared" si="2"/>
        <v>0</v>
      </c>
    </row>
    <row r="19" spans="1:18" ht="60" x14ac:dyDescent="0.25">
      <c r="A19" s="2" t="s">
        <v>11</v>
      </c>
      <c r="B19" s="16" t="s">
        <v>54</v>
      </c>
      <c r="C19" s="17" t="s">
        <v>16</v>
      </c>
      <c r="D19" s="21">
        <f t="shared" si="7"/>
        <v>898432</v>
      </c>
      <c r="E19" s="12">
        <v>0</v>
      </c>
      <c r="F19" s="12">
        <v>588544.6</v>
      </c>
      <c r="G19" s="12">
        <v>309887.40000000002</v>
      </c>
      <c r="H19" s="12">
        <v>0</v>
      </c>
      <c r="I19" s="12">
        <f t="shared" si="8"/>
        <v>894570.60000000009</v>
      </c>
      <c r="J19" s="12">
        <v>6404.8</v>
      </c>
      <c r="K19" s="11">
        <v>582139.80000000005</v>
      </c>
      <c r="L19" s="12">
        <v>306026</v>
      </c>
      <c r="M19" s="12">
        <f t="shared" si="9"/>
        <v>886317.50000000012</v>
      </c>
      <c r="N19" s="12">
        <v>6404.8</v>
      </c>
      <c r="O19" s="11">
        <v>582139.80000000005</v>
      </c>
      <c r="P19" s="11">
        <v>297772.90000000002</v>
      </c>
      <c r="Q19" s="10">
        <f t="shared" si="4"/>
        <v>98.651595223678598</v>
      </c>
      <c r="R19" s="3">
        <f>D19-I19</f>
        <v>3861.3999999999069</v>
      </c>
    </row>
    <row r="20" spans="1:18" ht="75" x14ac:dyDescent="0.25">
      <c r="A20" s="2" t="s">
        <v>12</v>
      </c>
      <c r="B20" s="16" t="s">
        <v>29</v>
      </c>
      <c r="C20" s="17" t="s">
        <v>30</v>
      </c>
      <c r="D20" s="21">
        <f t="shared" si="7"/>
        <v>10937.199999999999</v>
      </c>
      <c r="E20" s="11">
        <v>0</v>
      </c>
      <c r="F20" s="11">
        <v>10476.299999999999</v>
      </c>
      <c r="G20" s="11">
        <f>SUM(G21:G23)</f>
        <v>460.9</v>
      </c>
      <c r="H20" s="11">
        <v>0</v>
      </c>
      <c r="I20" s="12">
        <f t="shared" si="8"/>
        <v>10937.199999999999</v>
      </c>
      <c r="J20" s="12">
        <v>0</v>
      </c>
      <c r="K20" s="11">
        <v>10476.299999999999</v>
      </c>
      <c r="L20" s="11">
        <v>460.9</v>
      </c>
      <c r="M20" s="12">
        <f>O20+P20+N20</f>
        <v>10764.9</v>
      </c>
      <c r="N20" s="12">
        <v>0</v>
      </c>
      <c r="O20" s="11">
        <v>10304</v>
      </c>
      <c r="P20" s="11">
        <v>460.9</v>
      </c>
      <c r="Q20" s="10">
        <f t="shared" si="4"/>
        <v>98.424642504480133</v>
      </c>
      <c r="R20" s="3">
        <f t="shared" ref="R20:R30" si="10">D20-I20</f>
        <v>0</v>
      </c>
    </row>
    <row r="21" spans="1:18" ht="121.5" customHeight="1" x14ac:dyDescent="0.25">
      <c r="A21" s="2"/>
      <c r="B21" s="17" t="s">
        <v>41</v>
      </c>
      <c r="C21" s="17"/>
      <c r="D21" s="21">
        <f t="shared" si="7"/>
        <v>398</v>
      </c>
      <c r="E21" s="21">
        <v>0</v>
      </c>
      <c r="F21" s="14">
        <v>0</v>
      </c>
      <c r="G21" s="14">
        <v>398</v>
      </c>
      <c r="H21" s="14">
        <v>0</v>
      </c>
      <c r="I21" s="12">
        <f t="shared" si="8"/>
        <v>398</v>
      </c>
      <c r="J21" s="12">
        <v>0</v>
      </c>
      <c r="K21" s="14">
        <v>0</v>
      </c>
      <c r="L21" s="14">
        <v>398</v>
      </c>
      <c r="M21" s="28">
        <f t="shared" ref="M21:M26" si="11">O21+P21+N21</f>
        <v>398</v>
      </c>
      <c r="N21" s="12">
        <v>0</v>
      </c>
      <c r="O21" s="14">
        <v>0</v>
      </c>
      <c r="P21" s="14">
        <v>398</v>
      </c>
      <c r="Q21" s="10">
        <f t="shared" si="4"/>
        <v>100</v>
      </c>
      <c r="R21" s="3">
        <f t="shared" si="10"/>
        <v>0</v>
      </c>
    </row>
    <row r="22" spans="1:18" ht="49.5" customHeight="1" x14ac:dyDescent="0.25">
      <c r="A22" s="2"/>
      <c r="B22" s="17" t="s">
        <v>31</v>
      </c>
      <c r="C22" s="17"/>
      <c r="D22" s="21">
        <f t="shared" si="7"/>
        <v>9120.2000000000007</v>
      </c>
      <c r="E22" s="21">
        <v>0</v>
      </c>
      <c r="F22" s="14">
        <v>9120.2000000000007</v>
      </c>
      <c r="G22" s="14">
        <v>0</v>
      </c>
      <c r="H22" s="14">
        <v>0</v>
      </c>
      <c r="I22" s="12">
        <f t="shared" si="8"/>
        <v>8406.5</v>
      </c>
      <c r="J22" s="12">
        <v>0</v>
      </c>
      <c r="K22" s="14">
        <v>8406.5</v>
      </c>
      <c r="L22" s="14">
        <v>0</v>
      </c>
      <c r="M22" s="28">
        <f t="shared" si="11"/>
        <v>9119.64</v>
      </c>
      <c r="N22" s="12">
        <v>0</v>
      </c>
      <c r="O22" s="14">
        <v>9119.64</v>
      </c>
      <c r="P22" s="14">
        <v>0</v>
      </c>
      <c r="Q22" s="10">
        <f t="shared" si="4"/>
        <v>99.993859783776657</v>
      </c>
      <c r="R22" s="3">
        <f t="shared" si="10"/>
        <v>713.70000000000073</v>
      </c>
    </row>
    <row r="23" spans="1:18" ht="45" x14ac:dyDescent="0.35">
      <c r="A23" s="2"/>
      <c r="B23" s="17" t="s">
        <v>32</v>
      </c>
      <c r="C23" s="17"/>
      <c r="D23" s="21">
        <f t="shared" si="7"/>
        <v>184.4</v>
      </c>
      <c r="E23" s="21">
        <v>0</v>
      </c>
      <c r="F23" s="14">
        <v>121.5</v>
      </c>
      <c r="G23" s="14">
        <v>62.9</v>
      </c>
      <c r="H23" s="14">
        <v>0</v>
      </c>
      <c r="I23" s="12">
        <f t="shared" si="8"/>
        <v>184.4</v>
      </c>
      <c r="J23" s="12">
        <v>0</v>
      </c>
      <c r="K23" s="14">
        <v>121.5</v>
      </c>
      <c r="L23" s="14">
        <v>62.9</v>
      </c>
      <c r="M23" s="12">
        <f t="shared" si="11"/>
        <v>62.9</v>
      </c>
      <c r="N23" s="12">
        <v>0</v>
      </c>
      <c r="O23" s="14">
        <v>0</v>
      </c>
      <c r="P23" s="14">
        <v>62.9</v>
      </c>
      <c r="Q23" s="10">
        <f t="shared" si="4"/>
        <v>34.110629067245121</v>
      </c>
      <c r="R23" s="27">
        <f t="shared" si="10"/>
        <v>0</v>
      </c>
    </row>
    <row r="24" spans="1:18" ht="60" x14ac:dyDescent="0.35">
      <c r="A24" s="2" t="s">
        <v>66</v>
      </c>
      <c r="B24" s="16" t="s">
        <v>23</v>
      </c>
      <c r="C24" s="17" t="s">
        <v>24</v>
      </c>
      <c r="D24" s="21">
        <f t="shared" si="7"/>
        <v>64947.1</v>
      </c>
      <c r="E24" s="21">
        <v>0</v>
      </c>
      <c r="F24" s="11">
        <v>6402.4</v>
      </c>
      <c r="G24" s="11">
        <v>58544.7</v>
      </c>
      <c r="H24" s="11">
        <v>0</v>
      </c>
      <c r="I24" s="12">
        <f t="shared" si="8"/>
        <v>66901.899999999994</v>
      </c>
      <c r="J24" s="12">
        <v>0</v>
      </c>
      <c r="K24" s="11">
        <v>6187.4</v>
      </c>
      <c r="L24" s="11">
        <v>60714.5</v>
      </c>
      <c r="M24" s="12">
        <f t="shared" si="11"/>
        <v>66116.099999999991</v>
      </c>
      <c r="N24" s="12">
        <v>0</v>
      </c>
      <c r="O24" s="11">
        <v>5554.9</v>
      </c>
      <c r="P24" s="11">
        <v>60561.2</v>
      </c>
      <c r="Q24" s="10">
        <f t="shared" si="4"/>
        <v>101.7999264016407</v>
      </c>
      <c r="R24" s="27">
        <f t="shared" si="10"/>
        <v>-1954.7999999999956</v>
      </c>
    </row>
    <row r="25" spans="1:18" ht="75.75" customHeight="1" x14ac:dyDescent="0.25">
      <c r="A25" s="2" t="s">
        <v>13</v>
      </c>
      <c r="B25" s="16" t="s">
        <v>27</v>
      </c>
      <c r="C25" s="17" t="s">
        <v>25</v>
      </c>
      <c r="D25" s="21">
        <f t="shared" si="7"/>
        <v>55685.42</v>
      </c>
      <c r="E25" s="21">
        <v>0</v>
      </c>
      <c r="F25" s="11">
        <v>51416.32</v>
      </c>
      <c r="G25" s="11">
        <v>4269.1000000000004</v>
      </c>
      <c r="H25" s="11">
        <v>0</v>
      </c>
      <c r="I25" s="12">
        <f t="shared" si="8"/>
        <v>56308.4</v>
      </c>
      <c r="J25" s="12">
        <v>0</v>
      </c>
      <c r="K25" s="11">
        <v>51699.9</v>
      </c>
      <c r="L25" s="11">
        <v>4608.5</v>
      </c>
      <c r="M25" s="12">
        <f t="shared" si="11"/>
        <v>55653.600000000006</v>
      </c>
      <c r="N25" s="12">
        <v>0</v>
      </c>
      <c r="O25" s="11">
        <v>51416.3</v>
      </c>
      <c r="P25" s="11">
        <v>4237.3</v>
      </c>
      <c r="Q25" s="10">
        <f t="shared" si="4"/>
        <v>99.942857573849693</v>
      </c>
      <c r="R25" s="3">
        <f t="shared" si="10"/>
        <v>-622.9800000000032</v>
      </c>
    </row>
    <row r="26" spans="1:18" ht="47.25" customHeight="1" x14ac:dyDescent="0.25">
      <c r="A26" s="2" t="s">
        <v>6</v>
      </c>
      <c r="B26" s="16" t="s">
        <v>26</v>
      </c>
      <c r="C26" s="17" t="s">
        <v>36</v>
      </c>
      <c r="D26" s="21">
        <f t="shared" si="7"/>
        <v>11023.04</v>
      </c>
      <c r="E26" s="11">
        <v>0</v>
      </c>
      <c r="F26" s="11">
        <v>0</v>
      </c>
      <c r="G26" s="11">
        <v>11023.04</v>
      </c>
      <c r="H26" s="11">
        <v>0</v>
      </c>
      <c r="I26" s="12">
        <f t="shared" si="8"/>
        <v>10954.1</v>
      </c>
      <c r="J26" s="12">
        <v>0</v>
      </c>
      <c r="K26" s="11">
        <v>0</v>
      </c>
      <c r="L26" s="11">
        <v>10954.1</v>
      </c>
      <c r="M26" s="12">
        <f t="shared" si="11"/>
        <v>10783.9</v>
      </c>
      <c r="N26" s="12">
        <v>0</v>
      </c>
      <c r="O26" s="11">
        <v>0</v>
      </c>
      <c r="P26" s="11">
        <v>10783.9</v>
      </c>
      <c r="Q26" s="10">
        <f t="shared" si="4"/>
        <v>97.830544024153042</v>
      </c>
      <c r="R26" s="3">
        <f t="shared" si="10"/>
        <v>68.940000000000509</v>
      </c>
    </row>
    <row r="27" spans="1:18" ht="45" customHeight="1" x14ac:dyDescent="0.35">
      <c r="A27" s="2" t="s">
        <v>7</v>
      </c>
      <c r="B27" s="16" t="s">
        <v>50</v>
      </c>
      <c r="C27" s="17" t="s">
        <v>51</v>
      </c>
      <c r="D27" s="21">
        <f t="shared" si="7"/>
        <v>3703.8999999999996</v>
      </c>
      <c r="E27" s="21">
        <v>0</v>
      </c>
      <c r="F27" s="11">
        <v>687.7</v>
      </c>
      <c r="G27" s="11">
        <v>3016.2</v>
      </c>
      <c r="H27" s="11">
        <v>0</v>
      </c>
      <c r="I27" s="12">
        <f t="shared" si="8"/>
        <v>3997.5</v>
      </c>
      <c r="J27" s="12">
        <v>0</v>
      </c>
      <c r="K27" s="11">
        <v>687.7</v>
      </c>
      <c r="L27" s="11">
        <v>3309.8</v>
      </c>
      <c r="M27" s="12">
        <f t="shared" ref="M27" si="12">O27+P27+N27</f>
        <v>3870.5</v>
      </c>
      <c r="N27" s="11">
        <v>0</v>
      </c>
      <c r="O27" s="11">
        <v>687.7</v>
      </c>
      <c r="P27" s="11">
        <v>3182.8</v>
      </c>
      <c r="Q27" s="10">
        <f t="shared" si="4"/>
        <v>104.49796160803479</v>
      </c>
      <c r="R27" s="27">
        <f t="shared" si="10"/>
        <v>-293.60000000000036</v>
      </c>
    </row>
    <row r="28" spans="1:18" ht="60" x14ac:dyDescent="0.35">
      <c r="A28" s="2" t="s">
        <v>14</v>
      </c>
      <c r="B28" s="16" t="s">
        <v>52</v>
      </c>
      <c r="C28" s="17" t="s">
        <v>16</v>
      </c>
      <c r="D28" s="21">
        <f t="shared" ref="D28:D29" si="13">SUM(E28:H28)</f>
        <v>4725.3999999999996</v>
      </c>
      <c r="E28" s="21">
        <v>0</v>
      </c>
      <c r="F28" s="11">
        <v>4394.5</v>
      </c>
      <c r="G28" s="11">
        <v>330.9</v>
      </c>
      <c r="H28" s="11">
        <v>0</v>
      </c>
      <c r="I28" s="12">
        <f t="shared" si="8"/>
        <v>4726.6000000000004</v>
      </c>
      <c r="J28" s="12">
        <v>4394.5</v>
      </c>
      <c r="K28" s="11">
        <v>0</v>
      </c>
      <c r="L28" s="11">
        <v>332.1</v>
      </c>
      <c r="M28" s="12">
        <f t="shared" ref="M28:M29" si="14">O28+P28+N28</f>
        <v>4725.3</v>
      </c>
      <c r="N28" s="11">
        <v>4394.5</v>
      </c>
      <c r="O28" s="11">
        <v>0</v>
      </c>
      <c r="P28" s="11">
        <v>330.8</v>
      </c>
      <c r="Q28" s="10">
        <f t="shared" si="4"/>
        <v>99.997883777034758</v>
      </c>
      <c r="R28" s="27">
        <f t="shared" si="10"/>
        <v>-1.2000000000007276</v>
      </c>
    </row>
    <row r="29" spans="1:18" ht="60" x14ac:dyDescent="0.25">
      <c r="A29" s="2" t="s">
        <v>37</v>
      </c>
      <c r="B29" s="16" t="s">
        <v>64</v>
      </c>
      <c r="C29" s="17" t="s">
        <v>63</v>
      </c>
      <c r="D29" s="21">
        <f t="shared" si="13"/>
        <v>0</v>
      </c>
      <c r="E29" s="21">
        <v>0</v>
      </c>
      <c r="F29" s="11">
        <v>0</v>
      </c>
      <c r="G29" s="11">
        <v>0</v>
      </c>
      <c r="H29" s="11">
        <v>0</v>
      </c>
      <c r="I29" s="12">
        <f t="shared" si="8"/>
        <v>0</v>
      </c>
      <c r="J29" s="12">
        <v>0</v>
      </c>
      <c r="K29" s="11">
        <v>0</v>
      </c>
      <c r="L29" s="11">
        <v>0</v>
      </c>
      <c r="M29" s="12">
        <f t="shared" si="14"/>
        <v>0</v>
      </c>
      <c r="N29" s="11">
        <v>0</v>
      </c>
      <c r="O29" s="11">
        <v>0</v>
      </c>
      <c r="P29" s="11">
        <v>0</v>
      </c>
      <c r="Q29" s="10"/>
      <c r="R29" s="3"/>
    </row>
    <row r="30" spans="1:18" ht="61.5" customHeight="1" x14ac:dyDescent="0.25">
      <c r="A30" s="2" t="s">
        <v>55</v>
      </c>
      <c r="B30" s="18" t="s">
        <v>56</v>
      </c>
      <c r="C30" s="19" t="s">
        <v>57</v>
      </c>
      <c r="D30" s="21">
        <f t="shared" ref="D30" si="15">SUM(E30:H30)</f>
        <v>485</v>
      </c>
      <c r="E30" s="21">
        <v>0</v>
      </c>
      <c r="F30" s="11">
        <v>0</v>
      </c>
      <c r="G30" s="11">
        <v>485</v>
      </c>
      <c r="H30" s="11">
        <v>0</v>
      </c>
      <c r="I30" s="12">
        <f t="shared" si="8"/>
        <v>54.9</v>
      </c>
      <c r="J30" s="12">
        <v>0</v>
      </c>
      <c r="K30" s="11">
        <v>0</v>
      </c>
      <c r="L30" s="11">
        <v>54.9</v>
      </c>
      <c r="M30" s="12">
        <f t="shared" ref="M30" si="16">O30+P30+N30</f>
        <v>54.8</v>
      </c>
      <c r="N30" s="11">
        <v>0</v>
      </c>
      <c r="O30" s="11">
        <v>0</v>
      </c>
      <c r="P30" s="11">
        <v>54.8</v>
      </c>
      <c r="Q30" s="10">
        <f t="shared" si="4"/>
        <v>11.298969072164949</v>
      </c>
      <c r="R30" s="3">
        <f t="shared" si="10"/>
        <v>430.1</v>
      </c>
    </row>
  </sheetData>
  <mergeCells count="7">
    <mergeCell ref="B3:O4"/>
    <mergeCell ref="I6:L6"/>
    <mergeCell ref="M6:P6"/>
    <mergeCell ref="A6:A7"/>
    <mergeCell ref="B6:B7"/>
    <mergeCell ref="C6:C7"/>
    <mergeCell ref="D6:H6"/>
  </mergeCells>
  <pageMargins left="0.23622047244094491" right="0.23622047244094491" top="0.15748031496062992" bottom="0.15748031496062992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EMedyanik</dc:creator>
  <cp:lastModifiedBy>Администрация МО</cp:lastModifiedBy>
  <cp:lastPrinted>2020-05-19T11:07:01Z</cp:lastPrinted>
  <dcterms:created xsi:type="dcterms:W3CDTF">2015-05-06T10:52:02Z</dcterms:created>
  <dcterms:modified xsi:type="dcterms:W3CDTF">2020-05-19T11:13:20Z</dcterms:modified>
</cp:coreProperties>
</file>