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Отчеты\Отчет годовой за  2023 год по муниципальными программам\Годовой отчет 2023\"/>
    </mc:Choice>
  </mc:AlternateContent>
  <xr:revisionPtr revIDLastSave="0" documentId="13_ncr:1_{5A44E7C5-9451-45B2-8E16-9058E7074B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инансирование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Titles" localSheetId="0">Финансирование!$8:$12</definedName>
    <definedName name="_xlnm.Print_Area" localSheetId="0">Финансирование!$A$1:$L$42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1" i="5" l="1"/>
  <c r="K11" i="5"/>
  <c r="J11" i="5"/>
  <c r="I11" i="5"/>
  <c r="G11" i="5"/>
  <c r="F11" i="5"/>
  <c r="E11" i="5"/>
  <c r="K12" i="5"/>
  <c r="J12" i="5"/>
  <c r="I12" i="5"/>
  <c r="G12" i="5"/>
  <c r="F12" i="5"/>
  <c r="E12" i="5"/>
  <c r="L35" i="5" l="1"/>
  <c r="L22" i="5"/>
  <c r="H32" i="5"/>
  <c r="H14" i="5" l="1"/>
  <c r="D32" i="5"/>
  <c r="L32" i="5" l="1"/>
  <c r="D14" i="5"/>
  <c r="L14" i="5" s="1"/>
  <c r="H40" i="5" l="1"/>
  <c r="H38" i="5"/>
  <c r="D40" i="5"/>
  <c r="D38" i="5"/>
  <c r="L38" i="5" l="1"/>
  <c r="L40" i="5"/>
  <c r="D30" i="5" l="1"/>
  <c r="K10" i="5" l="1"/>
  <c r="E10" i="5"/>
  <c r="G10" i="5"/>
  <c r="H37" i="5"/>
  <c r="D37" i="5"/>
  <c r="H36" i="5"/>
  <c r="D36" i="5"/>
  <c r="H25" i="5"/>
  <c r="D25" i="5"/>
  <c r="H24" i="5"/>
  <c r="D24" i="5"/>
  <c r="H23" i="5"/>
  <c r="D23" i="5"/>
  <c r="H34" i="5"/>
  <c r="D34" i="5"/>
  <c r="H33" i="5"/>
  <c r="D33" i="5"/>
  <c r="H31" i="5"/>
  <c r="D31" i="5"/>
  <c r="H30" i="5"/>
  <c r="H29" i="5"/>
  <c r="D29" i="5"/>
  <c r="H28" i="5"/>
  <c r="D28" i="5"/>
  <c r="H27" i="5"/>
  <c r="D27" i="5"/>
  <c r="H26" i="5"/>
  <c r="D26" i="5"/>
  <c r="H21" i="5"/>
  <c r="D21" i="5"/>
  <c r="H20" i="5"/>
  <c r="D20" i="5"/>
  <c r="H19" i="5"/>
  <c r="D19" i="5"/>
  <c r="H17" i="5"/>
  <c r="D17" i="5"/>
  <c r="H18" i="5"/>
  <c r="D18" i="5"/>
  <c r="H16" i="5"/>
  <c r="D16" i="5"/>
  <c r="H15" i="5"/>
  <c r="D15" i="5"/>
  <c r="L30" i="5" l="1"/>
  <c r="L23" i="5"/>
  <c r="L31" i="5"/>
  <c r="L29" i="5"/>
  <c r="L37" i="5"/>
  <c r="L34" i="5"/>
  <c r="L28" i="5"/>
  <c r="L27" i="5"/>
  <c r="L26" i="5"/>
  <c r="L21" i="5"/>
  <c r="L25" i="5"/>
  <c r="L24" i="5"/>
  <c r="L20" i="5"/>
  <c r="L19" i="5"/>
  <c r="L18" i="5"/>
  <c r="L17" i="5"/>
  <c r="L16" i="5"/>
  <c r="L15" i="5"/>
  <c r="L36" i="5"/>
  <c r="L33" i="5"/>
  <c r="F10" i="5"/>
  <c r="J10" i="5"/>
  <c r="I10" i="5"/>
  <c r="H13" i="5"/>
  <c r="D39" i="5" l="1"/>
  <c r="D42" i="5"/>
  <c r="D12" i="5" s="1"/>
  <c r="D13" i="5"/>
  <c r="D11" i="5" l="1"/>
  <c r="D10" i="5" s="1"/>
  <c r="L13" i="5"/>
  <c r="H42" i="5"/>
  <c r="H12" i="5" l="1"/>
  <c r="L12" i="5" s="1"/>
  <c r="L42" i="5"/>
  <c r="H39" i="5"/>
  <c r="L39" i="5" l="1"/>
  <c r="H11" i="5"/>
  <c r="L11" i="5" s="1"/>
  <c r="H10" i="5" l="1"/>
  <c r="L10" i="5" s="1"/>
</calcChain>
</file>

<file path=xl/sharedStrings.xml><?xml version="1.0" encoding="utf-8"?>
<sst xmlns="http://schemas.openxmlformats.org/spreadsheetml/2006/main" count="104" uniqueCount="90">
  <si>
    <t>ВСЕГО</t>
  </si>
  <si>
    <t>Координатор программы (подпрограммы)</t>
  </si>
  <si>
    <t>краевой бюджет</t>
  </si>
  <si>
    <t>местный бюджет</t>
  </si>
  <si>
    <t>2</t>
  </si>
  <si>
    <t>6</t>
  </si>
  <si>
    <t>13</t>
  </si>
  <si>
    <t>14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</si>
  <si>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</si>
  <si>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</si>
  <si>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</si>
  <si>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</si>
  <si>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</si>
  <si>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12</t>
  </si>
  <si>
    <t>15</t>
  </si>
  <si>
    <t>Объем финансирования, предусмотренный  бюджетной росписью на отчетную дату</t>
  </si>
  <si>
    <t>«Развитие культуры Ленинградского района»</t>
  </si>
  <si>
    <t>отдел культуры администрации муниципального образования Ленинградский район</t>
  </si>
  <si>
    <t xml:space="preserve"> «Молодежь Ленинградского района»</t>
  </si>
  <si>
    <t>«Дети Ленинградского района»</t>
  </si>
  <si>
    <t>«Развитие физической культуры и спорта в муниципальном образовании Ленинградский район»</t>
  </si>
  <si>
    <t>«Обеспечение безопасности населения муниципального образования Ленинградский район»</t>
  </si>
  <si>
    <t xml:space="preserve"> «Поддержка малого и среднего предпринимательства в муниципальном образовании Ленинградский район»</t>
  </si>
  <si>
    <t>«Развитие сельского хозяйства в муниципальном образовании Ленинградский район»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</si>
  <si>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</si>
  <si>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</si>
  <si>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ОБЩИЙ ОБЪЕМ</t>
  </si>
  <si>
    <t>16</t>
  </si>
  <si>
    <t>федеральный бюджет</t>
  </si>
  <si>
    <t>«Обеспечение жильем молодых семей в муниципальном образовании Ленинградский район»</t>
  </si>
  <si>
    <t>1</t>
  </si>
  <si>
    <t>3</t>
  </si>
  <si>
    <t>4</t>
  </si>
  <si>
    <t>5</t>
  </si>
  <si>
    <t>7</t>
  </si>
  <si>
    <t>8</t>
  </si>
  <si>
    <t>«Гармонизация межнациональных отношений и развитие национальных культур в муниципальном образовании Ленинградский район»</t>
  </si>
  <si>
    <t>«Развитие образования в муниципальном образовании Ленинградский район»</t>
  </si>
  <si>
    <t>17</t>
  </si>
  <si>
    <t>ВЕДОМСТВЕННАЯ ПРОГРАММА "Муниципальное имущество муниципального образования Ленинградский район"</t>
  </si>
  <si>
    <t>отдел имущественных отношений администрации муниципального образования Ленинградский район</t>
  </si>
  <si>
    <t>МУНИЦИПАЛЬНЫЕ</t>
  </si>
  <si>
    <t>ВЕДОМСТВЕННЫЕ</t>
  </si>
  <si>
    <t>«Поддержка социально ориентированных некоммерческих организаций, осуществляющих свою деятельность в муниципальном образовании Ленинградский район»</t>
  </si>
  <si>
    <t>11</t>
  </si>
  <si>
    <t>18</t>
  </si>
  <si>
    <t>19</t>
  </si>
  <si>
    <t>Основные мероприятия</t>
  </si>
  <si>
    <t>20</t>
  </si>
  <si>
    <t>19 программ</t>
  </si>
  <si>
    <t>подпрограмма 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сельско-хозяйственных организациях и крестьянских (фермерских) хозяйствах Ленинградского района»</t>
  </si>
  <si>
    <t>2 программы</t>
  </si>
  <si>
    <r>
      <t>Профинансировано в отчетном периоде</t>
    </r>
    <r>
      <rPr>
        <b/>
        <vertAlign val="superscript"/>
        <sz val="9"/>
        <color indexed="8"/>
        <rFont val="Times New Roman"/>
        <family val="1"/>
        <charset val="204"/>
      </rPr>
      <t xml:space="preserve">                                                       </t>
    </r>
  </si>
  <si>
    <t>«Комплексное развитие топливно-энергетического комплекса муниципального образования Ленинградский район»</t>
  </si>
  <si>
    <t>21</t>
  </si>
  <si>
    <t>22</t>
  </si>
  <si>
    <t>"Развитие архивного дела в муниципальном образовании Ленинградский район"</t>
  </si>
  <si>
    <t>"Доступная среда в муниципальном образовании Ленинградский район"</t>
  </si>
  <si>
    <t>"Переселение граждан из аварийного жилищного фонда"</t>
  </si>
  <si>
    <t>"Продиводействие коррупции в Ленинградском райне"</t>
  </si>
  <si>
    <t>"Обеспечение градостроительной деятельности"</t>
  </si>
  <si>
    <t>"Профилактика экстремизма и терроризма на территории муниципального образования Ленинградский район"</t>
  </si>
  <si>
    <t xml:space="preserve"> "Постановка на кадастровый учет территориальных зон на территории муниципального образования Ленинградский район"</t>
  </si>
  <si>
    <t>23</t>
  </si>
  <si>
    <t>Обращение с твердыми коммунальными отходами на территории муниципального образования Ленинградский район</t>
  </si>
  <si>
    <t>"Повышение безопасности дорожного движения"</t>
  </si>
  <si>
    <t>"Укрепление общественного здоровья"</t>
  </si>
  <si>
    <t xml:space="preserve">  «Информатизация администрации муниципального образования Ленинградский район»</t>
  </si>
  <si>
    <t>24</t>
  </si>
  <si>
    <t>Информация о финансировании муниципальных  и ведомственных программ     муниципального образования Ленинградский район на 29 декабря  2023 года</t>
  </si>
  <si>
    <t>Приложение № 1</t>
  </si>
  <si>
    <t xml:space="preserve">к Сводному докладу </t>
  </si>
  <si>
    <t>25</t>
  </si>
  <si>
    <t xml:space="preserve">Повышение рождаемости в Ленинградском районе </t>
  </si>
  <si>
    <t>заместитель главы (курирующий вопросы кадровой политики, делопроизводства и правовой работы)</t>
  </si>
  <si>
    <t>заместитель главы (курирующий вопросы социальной сферы)</t>
  </si>
  <si>
    <t xml:space="preserve"> "Социальная поддержка граждан"</t>
  </si>
  <si>
    <t xml:space="preserve">сектор по социальным вопросам администрации муниципального образования  </t>
  </si>
  <si>
    <t xml:space="preserve">отдел топливно-энергетического комплекса, жилищно-коммунального хозяйства, транспорта и связи администрации муниципального образования  </t>
  </si>
  <si>
    <t xml:space="preserve">сектор информатизации  администрации муниципального образования  </t>
  </si>
  <si>
    <t xml:space="preserve">управление архитектуры и градостроительства администрации муниципального образования  </t>
  </si>
  <si>
    <t xml:space="preserve">отдел ГО и ЧС, взаимодействия с правоохранительными органами и делам казачества администрации муниципального образования  </t>
  </si>
  <si>
    <t xml:space="preserve">юридический отдел администрации муниципального образования  </t>
  </si>
  <si>
    <t xml:space="preserve">отдел экономики, прогнозирования и инвестиций администрации муниципального образования   </t>
  </si>
  <si>
    <t xml:space="preserve">сектор по социальным вопросам администрации муниципального образования   </t>
  </si>
  <si>
    <t xml:space="preserve">управление образования администрации муниципального образования  </t>
  </si>
  <si>
    <t xml:space="preserve">управление организационной работы администрации муниципального образования  </t>
  </si>
  <si>
    <t xml:space="preserve">отдел по молодежной политике администрации муниципального образования  </t>
  </si>
  <si>
    <t xml:space="preserve">управление сельского хозяйсьтва, перерабатывающей промышленности и охраны окружающей среды администрации муниципального образования  </t>
  </si>
  <si>
    <t xml:space="preserve">отдел физической культуры и спорта администрации муниципального образования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</si>
</sst>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29">
    <xf numFmtId="0" fontId="0" fillId="0" borderId="0" xfId="0"/>
    <xf numFmtId="0" fontId="0" fillId="3" borderId="0" xfId="0" applyFill="1"/>
    <xf numFmtId="0" fontId="16" fillId="3" borderId="0" xfId="0" applyFont="1" applyFill="1" applyAlignment="1">
      <alignment horizontal="right" vertical="top"/>
    </xf>
    <xf numFmtId="0" fontId="19" fillId="3" borderId="0" xfId="0" applyFont="1" applyFill="1" applyAlignment="1"/>
    <xf numFmtId="0" fontId="3" fillId="3" borderId="1" xfId="0" applyFont="1" applyFill="1" applyBorder="1" applyAlignment="1">
      <alignment horizontal="center"/>
    </xf>
    <xf numFmtId="0" fontId="28" fillId="3" borderId="7" xfId="0" applyFont="1" applyFill="1" applyBorder="1" applyAlignment="1">
      <alignment horizontal="center" vertical="top" wrapText="1"/>
    </xf>
    <xf numFmtId="49" fontId="18" fillId="3" borderId="2" xfId="0" applyNumberFormat="1" applyFont="1" applyFill="1" applyBorder="1" applyAlignment="1">
      <alignment horizontal="center" vertical="top" wrapText="1"/>
    </xf>
    <xf numFmtId="0" fontId="22" fillId="3" borderId="2" xfId="0" applyFont="1" applyFill="1" applyBorder="1" applyAlignment="1">
      <alignment horizontal="left" vertical="top" wrapText="1"/>
    </xf>
    <xf numFmtId="169" fontId="23" fillId="0" borderId="2" xfId="0" applyNumberFormat="1" applyFont="1" applyFill="1" applyBorder="1" applyAlignment="1">
      <alignment horizontal="center" vertical="top"/>
    </xf>
    <xf numFmtId="168" fontId="24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8" fillId="0" borderId="2" xfId="0" applyFont="1" applyFill="1" applyBorder="1" applyAlignment="1" applyProtection="1">
      <alignment horizontal="center" vertical="top" wrapText="1"/>
      <protection locked="0"/>
    </xf>
    <xf numFmtId="0" fontId="21" fillId="3" borderId="2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top" wrapText="1"/>
    </xf>
    <xf numFmtId="0" fontId="22" fillId="3" borderId="8" xfId="0" applyFont="1" applyFill="1" applyBorder="1" applyAlignment="1">
      <alignment horizontal="left" vertical="top" wrapText="1"/>
    </xf>
    <xf numFmtId="0" fontId="20" fillId="3" borderId="8" xfId="0" applyFont="1" applyFill="1" applyBorder="1" applyAlignment="1">
      <alignment horizontal="left" vertical="top" wrapText="1"/>
    </xf>
    <xf numFmtId="0" fontId="29" fillId="3" borderId="0" xfId="0" applyFont="1" applyFill="1"/>
    <xf numFmtId="168" fontId="29" fillId="3" borderId="0" xfId="0" applyNumberFormat="1" applyFont="1" applyFill="1"/>
    <xf numFmtId="169" fontId="27" fillId="0" borderId="2" xfId="0" applyNumberFormat="1" applyFont="1" applyFill="1" applyBorder="1" applyAlignment="1">
      <alignment horizontal="center" vertical="top" wrapText="1"/>
    </xf>
    <xf numFmtId="169" fontId="26" fillId="0" borderId="2" xfId="0" applyNumberFormat="1" applyFont="1" applyFill="1" applyBorder="1" applyAlignment="1">
      <alignment horizontal="center" vertical="top"/>
    </xf>
    <xf numFmtId="169" fontId="27" fillId="0" borderId="5" xfId="0" applyNumberFormat="1" applyFont="1" applyFill="1" applyBorder="1" applyAlignment="1">
      <alignment horizontal="center" vertical="top" wrapText="1"/>
    </xf>
    <xf numFmtId="169" fontId="26" fillId="0" borderId="5" xfId="0" applyNumberFormat="1" applyFont="1" applyFill="1" applyBorder="1" applyAlignment="1">
      <alignment horizontal="center" vertical="top"/>
    </xf>
    <xf numFmtId="0" fontId="19" fillId="3" borderId="0" xfId="0" applyFont="1" applyFill="1" applyAlignment="1">
      <alignment horizontal="center" wrapText="1"/>
    </xf>
    <xf numFmtId="168" fontId="24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24" fillId="0" borderId="6" xfId="0" applyNumberFormat="1" applyFont="1" applyFill="1" applyBorder="1" applyAlignment="1" applyProtection="1">
      <alignment horizontal="center" vertical="top" wrapText="1"/>
      <protection locked="0"/>
    </xf>
    <xf numFmtId="0" fontId="17" fillId="3" borderId="5" xfId="0" applyFont="1" applyFill="1" applyBorder="1" applyAlignment="1">
      <alignment horizontal="center" vertical="top" wrapText="1"/>
    </xf>
    <xf numFmtId="0" fontId="17" fillId="3" borderId="7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22" fillId="0" borderId="5" xfId="0" applyFont="1" applyFill="1" applyBorder="1" applyAlignment="1" applyProtection="1">
      <alignment horizontal="center" vertical="top" wrapText="1"/>
      <protection locked="0"/>
    </xf>
    <xf numFmtId="0" fontId="22" fillId="0" borderId="7" xfId="0" applyFont="1" applyFill="1" applyBorder="1" applyAlignment="1" applyProtection="1">
      <alignment horizontal="center" vertical="top" wrapText="1"/>
      <protection locked="0"/>
    </xf>
  </cellXfs>
  <cellStyles count="55">
    <cellStyle name="Comma [0]" xfId="1" xr:uid="{00000000-0005-0000-0000-000000000000}"/>
    <cellStyle name="Currency [0]" xfId="2" xr:uid="{00000000-0005-0000-0000-000001000000}"/>
    <cellStyle name="Excel Built-in Normal" xfId="3" xr:uid="{00000000-0005-0000-0000-000002000000}"/>
    <cellStyle name="Normal_Sheet1" xfId="4" xr:uid="{00000000-0005-0000-0000-000003000000}"/>
    <cellStyle name="Гиперссылка 2" xfId="5" xr:uid="{00000000-0005-0000-0000-000004000000}"/>
    <cellStyle name="Гиперссылка 3" xfId="6" xr:uid="{00000000-0005-0000-0000-000005000000}"/>
    <cellStyle name="Обычный" xfId="0" builtinId="0"/>
    <cellStyle name="Обычный 10" xfId="7" xr:uid="{00000000-0005-0000-0000-000007000000}"/>
    <cellStyle name="Обычный 11" xfId="8" xr:uid="{00000000-0005-0000-0000-000008000000}"/>
    <cellStyle name="Обычный 12" xfId="9" xr:uid="{00000000-0005-0000-0000-000009000000}"/>
    <cellStyle name="Обычный 2" xfId="10" xr:uid="{00000000-0005-0000-0000-00000A000000}"/>
    <cellStyle name="Обычный 2 2" xfId="11" xr:uid="{00000000-0005-0000-0000-00000B000000}"/>
    <cellStyle name="Обычный 2 2 2" xfId="12" xr:uid="{00000000-0005-0000-0000-00000C000000}"/>
    <cellStyle name="Обычный 2 2 3" xfId="13" xr:uid="{00000000-0005-0000-0000-00000D000000}"/>
    <cellStyle name="Обычный 2 3" xfId="14" xr:uid="{00000000-0005-0000-0000-00000E000000}"/>
    <cellStyle name="Обычный 2 3 2" xfId="15" xr:uid="{00000000-0005-0000-0000-00000F000000}"/>
    <cellStyle name="Обычный 2 3 3" xfId="16" xr:uid="{00000000-0005-0000-0000-000010000000}"/>
    <cellStyle name="Обычный 2 4" xfId="17" xr:uid="{00000000-0005-0000-0000-000011000000}"/>
    <cellStyle name="Обычный 2 5" xfId="18" xr:uid="{00000000-0005-0000-0000-000012000000}"/>
    <cellStyle name="Обычный 2 6" xfId="19" xr:uid="{00000000-0005-0000-0000-000013000000}"/>
    <cellStyle name="Обычный 2 7" xfId="20" xr:uid="{00000000-0005-0000-0000-000014000000}"/>
    <cellStyle name="Обычный 2 8" xfId="21" xr:uid="{00000000-0005-0000-0000-000015000000}"/>
    <cellStyle name="Обычный 3" xfId="22" xr:uid="{00000000-0005-0000-0000-000016000000}"/>
    <cellStyle name="Обычный 3 2" xfId="23" xr:uid="{00000000-0005-0000-0000-000017000000}"/>
    <cellStyle name="Обычный 3 3" xfId="24" xr:uid="{00000000-0005-0000-0000-000018000000}"/>
    <cellStyle name="Обычный 3 4" xfId="25" xr:uid="{00000000-0005-0000-0000-000019000000}"/>
    <cellStyle name="Обычный 4" xfId="26" xr:uid="{00000000-0005-0000-0000-00001A000000}"/>
    <cellStyle name="Обычный 4 2" xfId="27" xr:uid="{00000000-0005-0000-0000-00001B000000}"/>
    <cellStyle name="Обычный 5" xfId="28" xr:uid="{00000000-0005-0000-0000-00001C000000}"/>
    <cellStyle name="Обычный 5 2" xfId="29" xr:uid="{00000000-0005-0000-0000-00001D000000}"/>
    <cellStyle name="Обычный 5 3" xfId="30" xr:uid="{00000000-0005-0000-0000-00001E000000}"/>
    <cellStyle name="Обычный 6" xfId="31" xr:uid="{00000000-0005-0000-0000-00001F000000}"/>
    <cellStyle name="Обычный 7" xfId="32" xr:uid="{00000000-0005-0000-0000-000020000000}"/>
    <cellStyle name="Обычный 8" xfId="33" xr:uid="{00000000-0005-0000-0000-000021000000}"/>
    <cellStyle name="Обычный 9" xfId="34" xr:uid="{00000000-0005-0000-0000-000022000000}"/>
    <cellStyle name="Примечание 2" xfId="35" xr:uid="{00000000-0005-0000-0000-000023000000}"/>
    <cellStyle name="Процентный 2" xfId="36" xr:uid="{00000000-0005-0000-0000-000024000000}"/>
    <cellStyle name="Процентный 3" xfId="37" xr:uid="{00000000-0005-0000-0000-000025000000}"/>
    <cellStyle name="Стиль 1" xfId="38" xr:uid="{00000000-0005-0000-0000-000026000000}"/>
    <cellStyle name="Тысячи [0]_молодежная практика" xfId="39" xr:uid="{00000000-0005-0000-0000-000027000000}"/>
    <cellStyle name="Тысячи_Код меню" xfId="40" xr:uid="{00000000-0005-0000-0000-000028000000}"/>
    <cellStyle name="Финансовый 2" xfId="41" xr:uid="{00000000-0005-0000-0000-000029000000}"/>
    <cellStyle name="Финансовый 2 2" xfId="42" xr:uid="{00000000-0005-0000-0000-00002A000000}"/>
    <cellStyle name="Финансовый 3" xfId="43" xr:uid="{00000000-0005-0000-0000-00002B000000}"/>
    <cellStyle name="Финансовый 3 2" xfId="44" xr:uid="{00000000-0005-0000-0000-00002C000000}"/>
    <cellStyle name="Финансовый 3 3" xfId="45" xr:uid="{00000000-0005-0000-0000-00002D000000}"/>
    <cellStyle name="Финансовый 3 4" xfId="46" xr:uid="{00000000-0005-0000-0000-00002E000000}"/>
    <cellStyle name="Финансовый 3 5" xfId="47" xr:uid="{00000000-0005-0000-0000-00002F000000}"/>
    <cellStyle name="Финансовый 3 6" xfId="48" xr:uid="{00000000-0005-0000-0000-000030000000}"/>
    <cellStyle name="Финансовый 3 7" xfId="49" xr:uid="{00000000-0005-0000-0000-000031000000}"/>
    <cellStyle name="Финансовый 4" xfId="50" xr:uid="{00000000-0005-0000-0000-000032000000}"/>
    <cellStyle name="Финансовый 4 2" xfId="51" xr:uid="{00000000-0005-0000-0000-000033000000}"/>
    <cellStyle name="Финансовый 5" xfId="52" xr:uid="{00000000-0005-0000-0000-000034000000}"/>
    <cellStyle name="Финансовый 6" xfId="53" xr:uid="{00000000-0005-0000-0000-000035000000}"/>
    <cellStyle name="Финансовый 7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view="pageBreakPreview" topLeftCell="A4" zoomScale="80" zoomScaleNormal="70" zoomScaleSheetLayoutView="80" workbookViewId="0">
      <pane ySplit="9" topLeftCell="A13" activePane="bottomLeft" state="frozenSplit"/>
      <selection activeCell="A4" sqref="A4"/>
      <selection pane="bottomLeft" activeCell="D14" sqref="D14"/>
    </sheetView>
  </sheetViews>
  <sheetFormatPr defaultRowHeight="15" x14ac:dyDescent="0.25"/>
  <cols>
    <col min="1" max="1" width="3.7109375" style="1" customWidth="1"/>
    <col min="2" max="2" width="26.7109375" style="1" customWidth="1"/>
    <col min="3" max="3" width="30.140625" style="1" customWidth="1"/>
    <col min="4" max="4" width="20" style="1" customWidth="1"/>
    <col min="5" max="5" width="13.85546875" style="1" customWidth="1"/>
    <col min="6" max="6" width="15.7109375" style="1" customWidth="1"/>
    <col min="7" max="7" width="17.7109375" style="1" customWidth="1"/>
    <col min="8" max="8" width="17.5703125" style="1" customWidth="1"/>
    <col min="9" max="9" width="15.5703125" style="1" customWidth="1"/>
    <col min="10" max="10" width="17.42578125" style="1" customWidth="1"/>
    <col min="11" max="11" width="18.28515625" style="1" customWidth="1"/>
    <col min="12" max="12" width="13.85546875" style="1" customWidth="1"/>
    <col min="13" max="16384" width="9.140625" style="1"/>
  </cols>
  <sheetData>
    <row r="1" spans="1:12" ht="15.75" x14ac:dyDescent="0.25">
      <c r="K1" s="2"/>
    </row>
    <row r="2" spans="1:12" ht="15.75" x14ac:dyDescent="0.25">
      <c r="K2" s="2"/>
    </row>
    <row r="3" spans="1:12" x14ac:dyDescent="0.25">
      <c r="B3" s="21" t="s">
        <v>69</v>
      </c>
      <c r="C3" s="21"/>
      <c r="D3" s="21"/>
      <c r="E3" s="21"/>
      <c r="F3" s="21"/>
      <c r="G3" s="21"/>
      <c r="H3" s="21"/>
      <c r="I3" s="21"/>
      <c r="J3" s="21"/>
    </row>
    <row r="4" spans="1:12" x14ac:dyDescent="0.25">
      <c r="B4" s="21"/>
      <c r="C4" s="21"/>
      <c r="D4" s="21"/>
      <c r="E4" s="21"/>
      <c r="F4" s="21"/>
      <c r="G4" s="21"/>
      <c r="H4" s="21"/>
      <c r="I4" s="21"/>
      <c r="J4" s="21"/>
      <c r="K4" s="1" t="s">
        <v>70</v>
      </c>
    </row>
    <row r="5" spans="1:12" x14ac:dyDescent="0.25">
      <c r="B5" s="21"/>
      <c r="C5" s="21"/>
      <c r="D5" s="21"/>
      <c r="E5" s="21"/>
      <c r="F5" s="21"/>
      <c r="G5" s="21"/>
      <c r="H5" s="21"/>
      <c r="I5" s="21"/>
      <c r="J5" s="21"/>
      <c r="K5" s="1" t="s">
        <v>71</v>
      </c>
    </row>
    <row r="6" spans="1:12" ht="66.75" customHeight="1" x14ac:dyDescent="0.35">
      <c r="B6" s="21"/>
      <c r="C6" s="21"/>
      <c r="D6" s="21"/>
      <c r="E6" s="21"/>
      <c r="F6" s="21"/>
      <c r="G6" s="21"/>
      <c r="H6" s="21"/>
      <c r="I6" s="21"/>
      <c r="J6" s="21"/>
      <c r="K6" s="3"/>
    </row>
    <row r="7" spans="1:12" x14ac:dyDescent="0.25">
      <c r="K7" s="4" t="s">
        <v>9</v>
      </c>
    </row>
    <row r="8" spans="1:12" ht="34.5" customHeight="1" x14ac:dyDescent="0.25">
      <c r="A8" s="24" t="s">
        <v>8</v>
      </c>
      <c r="B8" s="26" t="s">
        <v>10</v>
      </c>
      <c r="C8" s="27" t="s">
        <v>1</v>
      </c>
      <c r="D8" s="22" t="s">
        <v>15</v>
      </c>
      <c r="E8" s="23"/>
      <c r="F8" s="23"/>
      <c r="G8" s="23"/>
      <c r="H8" s="22" t="s">
        <v>52</v>
      </c>
      <c r="I8" s="23"/>
      <c r="J8" s="23"/>
      <c r="K8" s="23"/>
    </row>
    <row r="9" spans="1:12" ht="71.25" customHeight="1" x14ac:dyDescent="0.25">
      <c r="A9" s="25"/>
      <c r="B9" s="26"/>
      <c r="C9" s="28"/>
      <c r="D9" s="9" t="s">
        <v>26</v>
      </c>
      <c r="E9" s="9" t="s">
        <v>28</v>
      </c>
      <c r="F9" s="9" t="s">
        <v>2</v>
      </c>
      <c r="G9" s="9" t="s">
        <v>3</v>
      </c>
      <c r="H9" s="9" t="s">
        <v>26</v>
      </c>
      <c r="I9" s="9" t="s">
        <v>28</v>
      </c>
      <c r="J9" s="9" t="s">
        <v>2</v>
      </c>
      <c r="K9" s="9" t="s">
        <v>3</v>
      </c>
    </row>
    <row r="10" spans="1:12" ht="18.75" x14ac:dyDescent="0.3">
      <c r="A10" s="5"/>
      <c r="B10" s="10" t="s">
        <v>0</v>
      </c>
      <c r="C10" s="10"/>
      <c r="D10" s="8">
        <f>D11+D12</f>
        <v>2278586.2999999998</v>
      </c>
      <c r="E10" s="8">
        <f t="shared" ref="E10:K10" si="0">E11+E12</f>
        <v>492718.89999999997</v>
      </c>
      <c r="F10" s="8">
        <f t="shared" si="0"/>
        <v>1055393.1000000001</v>
      </c>
      <c r="G10" s="8">
        <f t="shared" si="0"/>
        <v>730474.3</v>
      </c>
      <c r="H10" s="8">
        <f t="shared" si="0"/>
        <v>2229491.8000000003</v>
      </c>
      <c r="I10" s="8">
        <f t="shared" si="0"/>
        <v>492696</v>
      </c>
      <c r="J10" s="8">
        <f t="shared" si="0"/>
        <v>1053158</v>
      </c>
      <c r="K10" s="8">
        <f t="shared" si="0"/>
        <v>683637.80000000016</v>
      </c>
      <c r="L10" s="15">
        <f t="shared" ref="L10:L31" si="1">H10/D10*100</f>
        <v>97.84539650747486</v>
      </c>
    </row>
    <row r="11" spans="1:12" ht="18.75" x14ac:dyDescent="0.3">
      <c r="A11" s="5"/>
      <c r="B11" s="10" t="s">
        <v>41</v>
      </c>
      <c r="C11" s="10" t="s">
        <v>49</v>
      </c>
      <c r="D11" s="8">
        <f>D13+D14+D15+D16+D17+D18+D19+D20+D21+D26+D27+D28+D29+D30+D31+D32+D33+D34+D35+D36+D37+D38+D40+D39</f>
        <v>2277136.2999999998</v>
      </c>
      <c r="E11" s="8">
        <f t="shared" ref="E11:G11" si="2">E13+E14+E15+E16+E17+E18+E19+E20+E21+E26+E27+E28+E29+E30+E31+E32+E33+E34+E35+E36+E37+E38+E40+E39</f>
        <v>492718.89999999997</v>
      </c>
      <c r="F11" s="8">
        <f t="shared" si="2"/>
        <v>1055393.1000000001</v>
      </c>
      <c r="G11" s="8">
        <f t="shared" si="2"/>
        <v>729024.3</v>
      </c>
      <c r="H11" s="8">
        <f>H13+H14+H15+H16+H17+H18+H19+H20+H21+H26+H27+H28+H29+H30+H31+H32+H33+H34+H35+H36+H37+H38+H40+H39</f>
        <v>2228131.0000000005</v>
      </c>
      <c r="I11" s="8">
        <f t="shared" ref="I11:K11" si="3">I13+I14+I15+I16+I17+I18+I19+I20+I21+I26+I27+I28+I29+I30+I31+I32+I33+I34+I35+I36+I37+I38+I40+I39</f>
        <v>492696</v>
      </c>
      <c r="J11" s="8">
        <f t="shared" si="3"/>
        <v>1053158</v>
      </c>
      <c r="K11" s="8">
        <f t="shared" si="3"/>
        <v>682277.00000000012</v>
      </c>
      <c r="L11" s="16">
        <f t="shared" si="1"/>
        <v>97.847941732780811</v>
      </c>
    </row>
    <row r="12" spans="1:12" ht="18.75" x14ac:dyDescent="0.3">
      <c r="A12" s="5"/>
      <c r="B12" s="10" t="s">
        <v>42</v>
      </c>
      <c r="C12" s="10" t="s">
        <v>51</v>
      </c>
      <c r="D12" s="8">
        <f t="shared" ref="D12:K12" si="4">D42</f>
        <v>1450</v>
      </c>
      <c r="E12" s="8">
        <f t="shared" si="4"/>
        <v>0</v>
      </c>
      <c r="F12" s="8">
        <f t="shared" si="4"/>
        <v>0</v>
      </c>
      <c r="G12" s="8">
        <f t="shared" si="4"/>
        <v>1450</v>
      </c>
      <c r="H12" s="8">
        <f t="shared" si="4"/>
        <v>1360.8</v>
      </c>
      <c r="I12" s="8">
        <f t="shared" si="4"/>
        <v>0</v>
      </c>
      <c r="J12" s="8">
        <f t="shared" si="4"/>
        <v>0</v>
      </c>
      <c r="K12" s="8">
        <f t="shared" si="4"/>
        <v>1360.8</v>
      </c>
      <c r="L12" s="15">
        <f t="shared" si="1"/>
        <v>93.848275862068959</v>
      </c>
    </row>
    <row r="13" spans="1:12" ht="45" customHeight="1" x14ac:dyDescent="0.3">
      <c r="A13" s="6" t="s">
        <v>30</v>
      </c>
      <c r="B13" s="11" t="s">
        <v>16</v>
      </c>
      <c r="C13" s="7" t="s">
        <v>17</v>
      </c>
      <c r="D13" s="17">
        <f>SUM(E13:G13)</f>
        <v>132738.9</v>
      </c>
      <c r="E13" s="17">
        <v>16130</v>
      </c>
      <c r="F13" s="18">
        <v>902</v>
      </c>
      <c r="G13" s="18">
        <v>115706.9</v>
      </c>
      <c r="H13" s="17">
        <f>J13+K13+I13</f>
        <v>128087.4</v>
      </c>
      <c r="I13" s="17">
        <v>16130</v>
      </c>
      <c r="J13" s="18">
        <v>902</v>
      </c>
      <c r="K13" s="18">
        <v>111055.4</v>
      </c>
      <c r="L13" s="16">
        <f t="shared" si="1"/>
        <v>96.495752187188529</v>
      </c>
    </row>
    <row r="14" spans="1:12" ht="90" x14ac:dyDescent="0.3">
      <c r="A14" s="6" t="s">
        <v>4</v>
      </c>
      <c r="B14" s="12" t="s">
        <v>65</v>
      </c>
      <c r="C14" s="7" t="s">
        <v>78</v>
      </c>
      <c r="D14" s="19">
        <f>SUM(E14:G14)</f>
        <v>315.59999999999997</v>
      </c>
      <c r="E14" s="19"/>
      <c r="F14" s="20">
        <v>293.39999999999998</v>
      </c>
      <c r="G14" s="20">
        <v>22.2</v>
      </c>
      <c r="H14" s="19">
        <f>SUM(I14:K14)</f>
        <v>315.59999999999997</v>
      </c>
      <c r="I14" s="20"/>
      <c r="J14" s="20">
        <v>293.39999999999998</v>
      </c>
      <c r="K14" s="20">
        <v>22.2</v>
      </c>
      <c r="L14" s="15">
        <f t="shared" si="1"/>
        <v>100</v>
      </c>
    </row>
    <row r="15" spans="1:12" ht="99.75" x14ac:dyDescent="0.3">
      <c r="A15" s="6" t="s">
        <v>31</v>
      </c>
      <c r="B15" s="12" t="s">
        <v>53</v>
      </c>
      <c r="C15" s="7" t="s">
        <v>78</v>
      </c>
      <c r="D15" s="17">
        <f t="shared" ref="D15:D19" si="5">SUM(E15:G15)</f>
        <v>506979.6</v>
      </c>
      <c r="E15" s="17">
        <v>414790.6</v>
      </c>
      <c r="F15" s="18">
        <v>74315.199999999997</v>
      </c>
      <c r="G15" s="18">
        <v>17873.8</v>
      </c>
      <c r="H15" s="17">
        <f t="shared" ref="H15:H20" si="6">J15+K15+I15</f>
        <v>502110.5</v>
      </c>
      <c r="I15" s="18">
        <v>414790.5</v>
      </c>
      <c r="J15" s="18">
        <v>74310.2</v>
      </c>
      <c r="K15" s="18">
        <v>13009.8</v>
      </c>
      <c r="L15" s="16">
        <f t="shared" si="1"/>
        <v>99.03958660269565</v>
      </c>
    </row>
    <row r="16" spans="1:12" ht="90" x14ac:dyDescent="0.3">
      <c r="A16" s="6" t="s">
        <v>32</v>
      </c>
      <c r="B16" s="12" t="s">
        <v>29</v>
      </c>
      <c r="C16" s="7" t="s">
        <v>78</v>
      </c>
      <c r="D16" s="17">
        <f t="shared" si="5"/>
        <v>6638</v>
      </c>
      <c r="E16" s="19">
        <v>3783.7</v>
      </c>
      <c r="F16" s="18"/>
      <c r="G16" s="20">
        <v>2854.3</v>
      </c>
      <c r="H16" s="17">
        <f t="shared" si="6"/>
        <v>6637.9</v>
      </c>
      <c r="I16" s="17">
        <v>3783.6</v>
      </c>
      <c r="J16" s="18"/>
      <c r="K16" s="20">
        <v>2854.3</v>
      </c>
      <c r="L16" s="16">
        <f t="shared" si="1"/>
        <v>99.99849352214521</v>
      </c>
    </row>
    <row r="17" spans="1:12" ht="90" x14ac:dyDescent="0.3">
      <c r="A17" s="6" t="s">
        <v>33</v>
      </c>
      <c r="B17" s="12" t="s">
        <v>58</v>
      </c>
      <c r="C17" s="7" t="s">
        <v>78</v>
      </c>
      <c r="D17" s="17">
        <f t="shared" ref="D17" si="7">SUM(E17:G17)</f>
        <v>800</v>
      </c>
      <c r="E17" s="17"/>
      <c r="F17" s="18"/>
      <c r="G17" s="18">
        <v>800</v>
      </c>
      <c r="H17" s="17">
        <f t="shared" si="6"/>
        <v>46.8</v>
      </c>
      <c r="I17" s="18"/>
      <c r="J17" s="18"/>
      <c r="K17" s="18">
        <v>46.8</v>
      </c>
      <c r="L17" s="16">
        <f t="shared" si="1"/>
        <v>5.85</v>
      </c>
    </row>
    <row r="18" spans="1:12" ht="71.25" x14ac:dyDescent="0.3">
      <c r="A18" s="6" t="s">
        <v>5</v>
      </c>
      <c r="B18" s="12" t="s">
        <v>20</v>
      </c>
      <c r="C18" s="7" t="s">
        <v>89</v>
      </c>
      <c r="D18" s="17">
        <f t="shared" si="5"/>
        <v>268666.09999999998</v>
      </c>
      <c r="E18" s="17"/>
      <c r="F18" s="18">
        <v>158245.4</v>
      </c>
      <c r="G18" s="18">
        <v>110420.7</v>
      </c>
      <c r="H18" s="17">
        <f t="shared" si="6"/>
        <v>264499</v>
      </c>
      <c r="I18" s="17"/>
      <c r="J18" s="18">
        <v>158245.20000000001</v>
      </c>
      <c r="K18" s="18">
        <v>106253.8</v>
      </c>
      <c r="L18" s="16">
        <f t="shared" si="1"/>
        <v>98.448966951915423</v>
      </c>
    </row>
    <row r="19" spans="1:12" ht="90" x14ac:dyDescent="0.3">
      <c r="A19" s="6" t="s">
        <v>34</v>
      </c>
      <c r="B19" s="12" t="s">
        <v>21</v>
      </c>
      <c r="C19" s="7" t="s">
        <v>81</v>
      </c>
      <c r="D19" s="17">
        <f t="shared" si="5"/>
        <v>38457.599999999999</v>
      </c>
      <c r="E19" s="17"/>
      <c r="F19" s="18">
        <v>3042.4</v>
      </c>
      <c r="G19" s="18">
        <v>35415.199999999997</v>
      </c>
      <c r="H19" s="17">
        <f t="shared" si="6"/>
        <v>37399.799999999996</v>
      </c>
      <c r="I19" s="17"/>
      <c r="J19" s="18">
        <v>3042.2</v>
      </c>
      <c r="K19" s="18">
        <v>34357.599999999999</v>
      </c>
      <c r="L19" s="16">
        <f t="shared" si="1"/>
        <v>97.249438342486258</v>
      </c>
    </row>
    <row r="20" spans="1:12" ht="99.75" x14ac:dyDescent="0.3">
      <c r="A20" s="6" t="s">
        <v>35</v>
      </c>
      <c r="B20" s="12" t="s">
        <v>61</v>
      </c>
      <c r="C20" s="7" t="s">
        <v>81</v>
      </c>
      <c r="D20" s="17">
        <f t="shared" ref="D20" si="8">SUM(E20:G20)</f>
        <v>13094</v>
      </c>
      <c r="E20" s="17"/>
      <c r="F20" s="18"/>
      <c r="G20" s="18">
        <v>13094</v>
      </c>
      <c r="H20" s="17">
        <f t="shared" si="6"/>
        <v>13078.2</v>
      </c>
      <c r="I20" s="18"/>
      <c r="J20" s="18"/>
      <c r="K20" s="18">
        <v>13078.2</v>
      </c>
      <c r="L20" s="16">
        <f t="shared" si="1"/>
        <v>99.879334046127994</v>
      </c>
    </row>
    <row r="21" spans="1:12" ht="105" x14ac:dyDescent="0.3">
      <c r="A21" s="6" t="s">
        <v>11</v>
      </c>
      <c r="B21" s="12" t="s">
        <v>23</v>
      </c>
      <c r="C21" s="7" t="s">
        <v>88</v>
      </c>
      <c r="D21" s="17">
        <f t="shared" ref="D21:D31" si="9">SUM(E21:G21)</f>
        <v>12331.2</v>
      </c>
      <c r="E21" s="17"/>
      <c r="F21" s="18">
        <v>7597</v>
      </c>
      <c r="G21" s="18">
        <v>4734.2</v>
      </c>
      <c r="H21" s="17">
        <f>J21+K21+I21</f>
        <v>12170.2</v>
      </c>
      <c r="I21" s="17"/>
      <c r="J21" s="18">
        <v>7593.2</v>
      </c>
      <c r="K21" s="18">
        <v>4577</v>
      </c>
      <c r="L21" s="16">
        <f t="shared" si="1"/>
        <v>98.694368755676649</v>
      </c>
    </row>
    <row r="22" spans="1:12" ht="17.25" customHeight="1" x14ac:dyDescent="0.3">
      <c r="A22" s="6"/>
      <c r="B22" s="7" t="s">
        <v>47</v>
      </c>
      <c r="C22" s="7"/>
      <c r="D22" s="17"/>
      <c r="E22" s="17"/>
      <c r="F22" s="18"/>
      <c r="G22" s="18"/>
      <c r="H22" s="17"/>
      <c r="I22" s="17"/>
      <c r="J22" s="18"/>
      <c r="K22" s="18"/>
      <c r="L22" s="15" t="e">
        <f t="shared" si="1"/>
        <v>#DIV/0!</v>
      </c>
    </row>
    <row r="23" spans="1:12" ht="45" customHeight="1" x14ac:dyDescent="0.3">
      <c r="A23" s="6"/>
      <c r="B23" s="7" t="s">
        <v>50</v>
      </c>
      <c r="C23" s="7"/>
      <c r="D23" s="17">
        <f t="shared" ref="D23:D25" si="10">SUM(E23:G23)</f>
        <v>0</v>
      </c>
      <c r="E23" s="17"/>
      <c r="F23" s="18"/>
      <c r="G23" s="18"/>
      <c r="H23" s="17">
        <f t="shared" ref="H23:H25" si="11">J23+K23+I23</f>
        <v>0</v>
      </c>
      <c r="I23" s="17"/>
      <c r="J23" s="18"/>
      <c r="K23" s="18"/>
      <c r="L23" s="16" t="e">
        <f t="shared" si="1"/>
        <v>#DIV/0!</v>
      </c>
    </row>
    <row r="24" spans="1:12" ht="45" customHeight="1" x14ac:dyDescent="0.3">
      <c r="A24" s="6"/>
      <c r="B24" s="7" t="s">
        <v>24</v>
      </c>
      <c r="C24" s="7"/>
      <c r="D24" s="17">
        <f t="shared" si="10"/>
        <v>0</v>
      </c>
      <c r="E24" s="17"/>
      <c r="F24" s="18"/>
      <c r="G24" s="18"/>
      <c r="H24" s="17">
        <f t="shared" si="11"/>
        <v>0</v>
      </c>
      <c r="I24" s="17"/>
      <c r="J24" s="18"/>
      <c r="K24" s="18"/>
      <c r="L24" s="15" t="e">
        <f t="shared" si="1"/>
        <v>#DIV/0!</v>
      </c>
    </row>
    <row r="25" spans="1:12" ht="45" customHeight="1" x14ac:dyDescent="0.3">
      <c r="A25" s="6"/>
      <c r="B25" s="7" t="s">
        <v>25</v>
      </c>
      <c r="C25" s="7"/>
      <c r="D25" s="17">
        <f t="shared" si="10"/>
        <v>0</v>
      </c>
      <c r="E25" s="17"/>
      <c r="F25" s="18"/>
      <c r="G25" s="18"/>
      <c r="H25" s="17">
        <f t="shared" si="11"/>
        <v>0</v>
      </c>
      <c r="I25" s="17"/>
      <c r="J25" s="18"/>
      <c r="K25" s="18"/>
      <c r="L25" s="16" t="e">
        <f t="shared" si="1"/>
        <v>#DIV/0!</v>
      </c>
    </row>
    <row r="26" spans="1:12" ht="45" x14ac:dyDescent="0.3">
      <c r="A26" s="6" t="s">
        <v>12</v>
      </c>
      <c r="B26" s="12" t="s">
        <v>18</v>
      </c>
      <c r="C26" s="7" t="s">
        <v>87</v>
      </c>
      <c r="D26" s="17">
        <f t="shared" si="9"/>
        <v>10930.4</v>
      </c>
      <c r="E26" s="17"/>
      <c r="F26" s="18"/>
      <c r="G26" s="18">
        <v>10930.4</v>
      </c>
      <c r="H26" s="17">
        <f t="shared" ref="H26:H32" si="12">J26+K26+I26</f>
        <v>10697.7</v>
      </c>
      <c r="I26" s="17"/>
      <c r="J26" s="18"/>
      <c r="K26" s="18">
        <v>10697.7</v>
      </c>
      <c r="L26" s="15">
        <f t="shared" si="1"/>
        <v>97.871075166508092</v>
      </c>
    </row>
    <row r="27" spans="1:12" ht="99.75" x14ac:dyDescent="0.3">
      <c r="A27" s="6" t="s">
        <v>44</v>
      </c>
      <c r="B27" s="12" t="s">
        <v>36</v>
      </c>
      <c r="C27" s="7" t="s">
        <v>86</v>
      </c>
      <c r="D27" s="17">
        <f t="shared" si="9"/>
        <v>30</v>
      </c>
      <c r="E27" s="17"/>
      <c r="F27" s="18"/>
      <c r="G27" s="18">
        <v>30</v>
      </c>
      <c r="H27" s="17">
        <f t="shared" si="12"/>
        <v>0</v>
      </c>
      <c r="I27" s="17"/>
      <c r="J27" s="18"/>
      <c r="K27" s="18">
        <v>0</v>
      </c>
      <c r="L27" s="15">
        <f t="shared" si="1"/>
        <v>0</v>
      </c>
    </row>
    <row r="28" spans="1:12" ht="128.25" x14ac:dyDescent="0.3">
      <c r="A28" s="6" t="s">
        <v>13</v>
      </c>
      <c r="B28" s="12" t="s">
        <v>43</v>
      </c>
      <c r="C28" s="7" t="s">
        <v>86</v>
      </c>
      <c r="D28" s="17">
        <f t="shared" si="9"/>
        <v>1694</v>
      </c>
      <c r="E28" s="19"/>
      <c r="F28" s="20"/>
      <c r="G28" s="20">
        <v>1694</v>
      </c>
      <c r="H28" s="17">
        <f t="shared" si="12"/>
        <v>1644</v>
      </c>
      <c r="I28" s="19"/>
      <c r="J28" s="20"/>
      <c r="K28" s="20">
        <v>1644</v>
      </c>
      <c r="L28" s="15">
        <f t="shared" si="1"/>
        <v>97.048406139315233</v>
      </c>
    </row>
    <row r="29" spans="1:12" ht="75" x14ac:dyDescent="0.3">
      <c r="A29" s="6" t="s">
        <v>6</v>
      </c>
      <c r="B29" s="12" t="s">
        <v>56</v>
      </c>
      <c r="C29" s="7" t="s">
        <v>74</v>
      </c>
      <c r="D29" s="17">
        <f t="shared" si="9"/>
        <v>3795.1</v>
      </c>
      <c r="E29" s="19"/>
      <c r="F29" s="20"/>
      <c r="G29" s="20">
        <v>3795.1</v>
      </c>
      <c r="H29" s="17">
        <f t="shared" si="12"/>
        <v>3490.4</v>
      </c>
      <c r="I29" s="19"/>
      <c r="J29" s="20"/>
      <c r="K29" s="20">
        <v>3490.4</v>
      </c>
      <c r="L29" s="15">
        <f t="shared" si="1"/>
        <v>91.971226054649421</v>
      </c>
    </row>
    <row r="30" spans="1:12" ht="57" x14ac:dyDescent="0.3">
      <c r="A30" s="6" t="s">
        <v>7</v>
      </c>
      <c r="B30" s="12" t="s">
        <v>37</v>
      </c>
      <c r="C30" s="7" t="s">
        <v>85</v>
      </c>
      <c r="D30" s="17">
        <f t="shared" si="9"/>
        <v>1234214.5</v>
      </c>
      <c r="E30" s="17">
        <v>58014.6</v>
      </c>
      <c r="F30" s="18">
        <v>781499.4</v>
      </c>
      <c r="G30" s="17">
        <v>394700.5</v>
      </c>
      <c r="H30" s="17">
        <f t="shared" si="12"/>
        <v>1204970.6000000001</v>
      </c>
      <c r="I30" s="17">
        <v>57991.9</v>
      </c>
      <c r="J30" s="18">
        <v>781214.8</v>
      </c>
      <c r="K30" s="18">
        <v>365763.9</v>
      </c>
      <c r="L30" s="15">
        <f t="shared" si="1"/>
        <v>97.630565837623863</v>
      </c>
    </row>
    <row r="31" spans="1:12" ht="57" x14ac:dyDescent="0.3">
      <c r="A31" s="6" t="s">
        <v>14</v>
      </c>
      <c r="B31" s="12" t="s">
        <v>57</v>
      </c>
      <c r="C31" s="7" t="s">
        <v>85</v>
      </c>
      <c r="D31" s="17">
        <f t="shared" si="9"/>
        <v>0</v>
      </c>
      <c r="E31" s="17"/>
      <c r="F31" s="18"/>
      <c r="G31" s="18"/>
      <c r="H31" s="17">
        <f t="shared" si="12"/>
        <v>0</v>
      </c>
      <c r="I31" s="18"/>
      <c r="J31" s="18"/>
      <c r="K31" s="18"/>
      <c r="L31" s="15" t="e">
        <f t="shared" si="1"/>
        <v>#DIV/0!</v>
      </c>
    </row>
    <row r="32" spans="1:12" ht="45" x14ac:dyDescent="0.3">
      <c r="A32" s="6" t="s">
        <v>27</v>
      </c>
      <c r="B32" s="12" t="s">
        <v>66</v>
      </c>
      <c r="C32" s="7" t="s">
        <v>84</v>
      </c>
      <c r="D32" s="19">
        <f>SUM(E32:G32)</f>
        <v>28080.1</v>
      </c>
      <c r="E32" s="19"/>
      <c r="F32" s="20">
        <v>27773.1</v>
      </c>
      <c r="G32" s="20">
        <v>307</v>
      </c>
      <c r="H32" s="17">
        <f t="shared" si="12"/>
        <v>26015.200000000001</v>
      </c>
      <c r="I32" s="20"/>
      <c r="J32" s="20">
        <v>25831.9</v>
      </c>
      <c r="K32" s="20">
        <v>183.3</v>
      </c>
      <c r="L32" s="15">
        <f>H32/D32*100</f>
        <v>92.646393709424117</v>
      </c>
    </row>
    <row r="33" spans="1:12" ht="45" x14ac:dyDescent="0.3">
      <c r="A33" s="6" t="s">
        <v>38</v>
      </c>
      <c r="B33" s="12" t="s">
        <v>19</v>
      </c>
      <c r="C33" s="7" t="s">
        <v>75</v>
      </c>
      <c r="D33" s="17">
        <f t="shared" ref="D33:D34" si="13">SUM(E33:G33)</f>
        <v>690</v>
      </c>
      <c r="E33" s="17"/>
      <c r="F33" s="18"/>
      <c r="G33" s="18">
        <v>690</v>
      </c>
      <c r="H33" s="17">
        <f t="shared" ref="H33:H34" si="14">J33+K33+I33</f>
        <v>690</v>
      </c>
      <c r="I33" s="17"/>
      <c r="J33" s="18"/>
      <c r="K33" s="18">
        <v>690</v>
      </c>
      <c r="L33" s="15">
        <f t="shared" ref="L33:L42" si="15">H33/D33*100</f>
        <v>100</v>
      </c>
    </row>
    <row r="34" spans="1:12" ht="85.5" x14ac:dyDescent="0.3">
      <c r="A34" s="6" t="s">
        <v>45</v>
      </c>
      <c r="B34" s="12" t="s">
        <v>22</v>
      </c>
      <c r="C34" s="7" t="s">
        <v>83</v>
      </c>
      <c r="D34" s="17">
        <f t="shared" si="13"/>
        <v>195</v>
      </c>
      <c r="E34" s="17"/>
      <c r="F34" s="18"/>
      <c r="G34" s="18">
        <v>195</v>
      </c>
      <c r="H34" s="17">
        <f t="shared" si="14"/>
        <v>195</v>
      </c>
      <c r="I34" s="17"/>
      <c r="J34" s="18"/>
      <c r="K34" s="18">
        <v>195</v>
      </c>
      <c r="L34" s="15">
        <f t="shared" si="15"/>
        <v>100</v>
      </c>
    </row>
    <row r="35" spans="1:12" ht="45" x14ac:dyDescent="0.3">
      <c r="A35" s="6" t="s">
        <v>46</v>
      </c>
      <c r="B35" s="12" t="s">
        <v>59</v>
      </c>
      <c r="C35" s="13" t="s">
        <v>82</v>
      </c>
      <c r="D35" s="17">
        <v>0</v>
      </c>
      <c r="E35" s="19"/>
      <c r="F35" s="18"/>
      <c r="G35" s="20"/>
      <c r="H35" s="17">
        <v>0</v>
      </c>
      <c r="I35" s="17"/>
      <c r="J35" s="18"/>
      <c r="K35" s="20"/>
      <c r="L35" s="15" t="e">
        <f t="shared" si="15"/>
        <v>#DIV/0!</v>
      </c>
    </row>
    <row r="36" spans="1:12" ht="90" x14ac:dyDescent="0.3">
      <c r="A36" s="6" t="s">
        <v>48</v>
      </c>
      <c r="B36" s="12" t="s">
        <v>76</v>
      </c>
      <c r="C36" s="7" t="s">
        <v>81</v>
      </c>
      <c r="D36" s="17">
        <f t="shared" ref="D36" si="16">SUM(E36:G36)</f>
        <v>1382.4</v>
      </c>
      <c r="E36" s="17"/>
      <c r="F36" s="18"/>
      <c r="G36" s="18">
        <v>1382.4</v>
      </c>
      <c r="H36" s="17">
        <f t="shared" ref="H36:H40" si="17">J36+K36+I36</f>
        <v>241.7</v>
      </c>
      <c r="I36" s="18"/>
      <c r="J36" s="18"/>
      <c r="K36" s="18">
        <v>241.7</v>
      </c>
      <c r="L36" s="15">
        <f t="shared" si="15"/>
        <v>17.484085648148145</v>
      </c>
    </row>
    <row r="37" spans="1:12" ht="99.75" x14ac:dyDescent="0.3">
      <c r="A37" s="6" t="s">
        <v>54</v>
      </c>
      <c r="B37" s="12" t="s">
        <v>62</v>
      </c>
      <c r="C37" s="7" t="s">
        <v>80</v>
      </c>
      <c r="D37" s="17">
        <f t="shared" ref="D37:D40" si="18">SUM(E37:G37)</f>
        <v>500</v>
      </c>
      <c r="E37" s="19"/>
      <c r="F37" s="18"/>
      <c r="G37" s="20">
        <v>500</v>
      </c>
      <c r="H37" s="17">
        <f t="shared" si="17"/>
        <v>500</v>
      </c>
      <c r="I37" s="17"/>
      <c r="J37" s="18"/>
      <c r="K37" s="20">
        <v>500</v>
      </c>
      <c r="L37" s="15">
        <f t="shared" si="15"/>
        <v>100</v>
      </c>
    </row>
    <row r="38" spans="1:12" ht="60" x14ac:dyDescent="0.3">
      <c r="A38" s="6" t="s">
        <v>55</v>
      </c>
      <c r="B38" s="12" t="s">
        <v>60</v>
      </c>
      <c r="C38" s="7" t="s">
        <v>80</v>
      </c>
      <c r="D38" s="17">
        <f t="shared" si="18"/>
        <v>2797.3</v>
      </c>
      <c r="E38" s="19"/>
      <c r="F38" s="18">
        <v>1725.2</v>
      </c>
      <c r="G38" s="20">
        <v>1072.0999999999999</v>
      </c>
      <c r="H38" s="17">
        <f t="shared" si="17"/>
        <v>2797.1</v>
      </c>
      <c r="I38" s="17"/>
      <c r="J38" s="18">
        <v>1725.1</v>
      </c>
      <c r="K38" s="20">
        <v>1072</v>
      </c>
      <c r="L38" s="15">
        <f t="shared" si="15"/>
        <v>99.992850248453863</v>
      </c>
    </row>
    <row r="39" spans="1:12" ht="133.5" customHeight="1" x14ac:dyDescent="0.3">
      <c r="A39" s="6" t="s">
        <v>63</v>
      </c>
      <c r="B39" s="12" t="s">
        <v>67</v>
      </c>
      <c r="C39" s="7" t="s">
        <v>79</v>
      </c>
      <c r="D39" s="17">
        <f t="shared" ref="D39:D42" si="19">SUM(E39:G39)</f>
        <v>6419.5</v>
      </c>
      <c r="E39" s="17"/>
      <c r="F39" s="18"/>
      <c r="G39" s="18">
        <v>6419.5</v>
      </c>
      <c r="H39" s="17">
        <f t="shared" ref="H39" si="20">J39+K39+I39</f>
        <v>6274</v>
      </c>
      <c r="I39" s="17"/>
      <c r="J39" s="18"/>
      <c r="K39" s="18">
        <v>6274</v>
      </c>
      <c r="L39" s="15">
        <f t="shared" si="15"/>
        <v>97.733468338655655</v>
      </c>
    </row>
    <row r="40" spans="1:12" ht="90" customHeight="1" x14ac:dyDescent="0.3">
      <c r="A40" s="6" t="s">
        <v>68</v>
      </c>
      <c r="B40" s="12" t="s">
        <v>64</v>
      </c>
      <c r="C40" s="7" t="s">
        <v>78</v>
      </c>
      <c r="D40" s="17">
        <f t="shared" si="18"/>
        <v>6387</v>
      </c>
      <c r="E40" s="19"/>
      <c r="F40" s="20"/>
      <c r="G40" s="20">
        <v>6387</v>
      </c>
      <c r="H40" s="17">
        <f t="shared" si="17"/>
        <v>6269.9</v>
      </c>
      <c r="I40" s="19"/>
      <c r="J40" s="20"/>
      <c r="K40" s="20">
        <v>6269.9</v>
      </c>
      <c r="L40" s="15">
        <f t="shared" si="15"/>
        <v>98.16658838265225</v>
      </c>
    </row>
    <row r="41" spans="1:12" ht="90" customHeight="1" x14ac:dyDescent="0.3">
      <c r="A41" s="6" t="s">
        <v>72</v>
      </c>
      <c r="B41" s="12" t="s">
        <v>73</v>
      </c>
      <c r="C41" s="7" t="s">
        <v>77</v>
      </c>
      <c r="D41" s="17">
        <v>0</v>
      </c>
      <c r="E41" s="19"/>
      <c r="F41" s="20"/>
      <c r="G41" s="20">
        <v>0</v>
      </c>
      <c r="H41" s="17">
        <v>0</v>
      </c>
      <c r="I41" s="19"/>
      <c r="J41" s="20"/>
      <c r="K41" s="20">
        <v>0</v>
      </c>
      <c r="L41" s="15" t="e">
        <f t="shared" ref="L41" si="21">H41/D41*100</f>
        <v>#DIV/0!</v>
      </c>
    </row>
    <row r="42" spans="1:12" ht="61.5" customHeight="1" x14ac:dyDescent="0.3">
      <c r="A42" s="6" t="s">
        <v>30</v>
      </c>
      <c r="B42" s="14" t="s">
        <v>39</v>
      </c>
      <c r="C42" s="7" t="s">
        <v>40</v>
      </c>
      <c r="D42" s="19">
        <f t="shared" si="19"/>
        <v>1450</v>
      </c>
      <c r="E42" s="19"/>
      <c r="F42" s="20"/>
      <c r="G42" s="20">
        <v>1450</v>
      </c>
      <c r="H42" s="19">
        <f t="shared" ref="H42" si="22">J42+K42+I42</f>
        <v>1360.8</v>
      </c>
      <c r="I42" s="20"/>
      <c r="J42" s="20"/>
      <c r="K42" s="20">
        <v>1360.8</v>
      </c>
      <c r="L42" s="15">
        <f t="shared" si="15"/>
        <v>93.848275862068959</v>
      </c>
    </row>
  </sheetData>
  <mergeCells count="6">
    <mergeCell ref="B3:J6"/>
    <mergeCell ref="D8:G8"/>
    <mergeCell ref="H8:K8"/>
    <mergeCell ref="A8:A9"/>
    <mergeCell ref="B8:B9"/>
    <mergeCell ref="C8:C9"/>
  </mergeCells>
  <pageMargins left="0.23622047244094491" right="0.23622047244094491" top="0.15748031496062992" bottom="0.15748031496062992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Финансирование</vt:lpstr>
      <vt:lpstr>Финансирование!Заголовки_для_печати</vt:lpstr>
      <vt:lpstr>Финансирование!Область_печати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Сундарева А.А.</cp:lastModifiedBy>
  <cp:lastPrinted>2023-10-05T13:40:13Z</cp:lastPrinted>
  <dcterms:created xsi:type="dcterms:W3CDTF">2015-05-06T10:52:02Z</dcterms:created>
  <dcterms:modified xsi:type="dcterms:W3CDTF">2024-02-01T13:14:00Z</dcterms:modified>
</cp:coreProperties>
</file>