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15600" windowHeight="11310" firstSheet="1" activeTab="1"/>
  </bookViews>
  <sheets>
    <sheet name="контроль" sheetId="2" state="veryHidden" r:id="rId1"/>
    <sheet name="Строительство" sheetId="1" r:id="rId2"/>
  </sheets>
  <definedNames>
    <definedName name="Contacts">Строительство!$C$75</definedName>
    <definedName name="m1_Digital">Строительство!$Q$57</definedName>
    <definedName name="m2Answ1">Строительство!$Q$61</definedName>
    <definedName name="m2Answ2">Строительство!$R$62</definedName>
    <definedName name="m2Answ3">Строительство!$S$63</definedName>
    <definedName name="m2Answ4">Строительство!$T$64</definedName>
    <definedName name="m2AnswCH">контроль!$B$65:$B$66</definedName>
    <definedName name="m3Answ1">Строительство!$Q$68</definedName>
    <definedName name="m3Answ2">Строительство!$R$69</definedName>
    <definedName name="m3Answ3">Строительство!$S$70</definedName>
    <definedName name="m3AnswCH">контроль!$B$68:$B$69</definedName>
    <definedName name="m4_1Answ1">Строительство!$AV$57</definedName>
    <definedName name="m4_2Answ1">Строительство!$AV$59</definedName>
    <definedName name="m4_3Answ1">Строительство!$AV$61</definedName>
    <definedName name="m4_4Answ1">Строительство!$AV$63</definedName>
    <definedName name="m4_5Answ1">Строительство!$AV$65</definedName>
    <definedName name="m4_6Answ1">Строительство!$AV$67</definedName>
    <definedName name="m4_7Answ1">Строительство!$AV$69</definedName>
    <definedName name="m4AnswCH">контроль!$B$72:$B$73</definedName>
    <definedName name="m5Answ1">Строительство!$BS$56</definedName>
    <definedName name="m5Answ2">Строительство!$BT$57</definedName>
    <definedName name="m5Answ3">Строительство!$BU$58</definedName>
    <definedName name="m5Answ4">Строительство!$BV$59</definedName>
    <definedName name="m5AnswCH">контроль!$B$75:$B$76</definedName>
    <definedName name="m6Answ1">Строительство!$BS$63</definedName>
    <definedName name="m6Answ2">Строительство!$BT$64</definedName>
    <definedName name="m6Answ3">Строительство!$BU$65</definedName>
    <definedName name="m6AnswCH">контроль!$B$79:$B$80</definedName>
    <definedName name="m7_Digital1">Строительство!$BN$69</definedName>
    <definedName name="m7_Digital2">Строительство!$BN$71</definedName>
    <definedName name="q10Answ1">Строительство!$AN$32</definedName>
    <definedName name="q10Answ2">Строительство!$AO$33</definedName>
    <definedName name="q10Answ3">Строительство!$AP$34</definedName>
    <definedName name="q10AnswCH">контроль!$B$32:$B$33</definedName>
    <definedName name="q11_1Answ1">Строительство!$AS$42</definedName>
    <definedName name="q11_1Answ2">Строительство!$AT$43</definedName>
    <definedName name="q11_1Answ3">Строительство!$AU$44</definedName>
    <definedName name="q11_1AnswCH">контроль!$B$40:$B$41</definedName>
    <definedName name="q11Answ1">Строительство!$AL$42</definedName>
    <definedName name="q11Answ2">Строительство!$AM$43</definedName>
    <definedName name="q11Answ3">Строительство!$AN$44</definedName>
    <definedName name="q11AnswCH">контроль!$B$37:$B$38</definedName>
    <definedName name="q12_1Answ1">Строительство!$BV$11</definedName>
    <definedName name="q12_1Answ10">Строительство!$BV$20</definedName>
    <definedName name="q12_1Answ11">Строительство!$BV$21</definedName>
    <definedName name="q12_1Answ2">Строительство!$BV$12</definedName>
    <definedName name="q12_1Answ3">Строительство!$BV$13</definedName>
    <definedName name="q12_1Answ4">Строительство!$BV$14</definedName>
    <definedName name="q12_1Answ5">Строительство!$BV$15</definedName>
    <definedName name="q12_1Answ6">Строительство!$BV$16</definedName>
    <definedName name="q12_1Answ7">Строительство!$BV$17</definedName>
    <definedName name="q12_1Answ8">Строительство!$BV$18</definedName>
    <definedName name="q12_1Answ9">Строительство!$BV$19</definedName>
    <definedName name="q12_1AnswCH">контроль!$B$47:$B$48</definedName>
    <definedName name="q12Answ1">Строительство!$BK$13</definedName>
    <definedName name="q12Answ2">Строительство!$BL$14</definedName>
    <definedName name="q12Answ3">Строительство!$BM$15</definedName>
    <definedName name="q12AnswCH">контроль!$B$44:$B$45</definedName>
    <definedName name="q13_1Answ1">Строительство!$BV$25</definedName>
    <definedName name="q13_2Answ1">Строительство!$BV$26</definedName>
    <definedName name="q13_3Answ1">Строительство!$BV$27</definedName>
    <definedName name="q13_4Answ1">Строительство!$BV$28</definedName>
    <definedName name="q13_5Answ1">Строительство!$BV$29</definedName>
    <definedName name="q13_6Answ1">Строительство!$BV$30</definedName>
    <definedName name="q13_7Answ1">Строительство!$BV$31</definedName>
    <definedName name="q13_8Answ1">Строительство!$BV$32</definedName>
    <definedName name="q13AnswCH">контроль!$B$50:$B$51</definedName>
    <definedName name="q14Answ1">Строительство!$BD$37</definedName>
    <definedName name="q14Answ2">Строительство!$BJ$37</definedName>
    <definedName name="q14Answ3">Строительство!$BP$37</definedName>
    <definedName name="q14Answ4">Строительство!$BV$37</definedName>
    <definedName name="q14AnswCH">контроль!$B$53:$B$54</definedName>
    <definedName name="q15_1Answ1">Строительство!$BQ$42</definedName>
    <definedName name="q15_1Answ2">Строительство!$BP$43</definedName>
    <definedName name="q15_1Answ3">Строительство!$BQ$44</definedName>
    <definedName name="q15_1Answ4">Строительство!$BP$45</definedName>
    <definedName name="q15_1Answ5">Строительство!$BQ$46</definedName>
    <definedName name="q15_1Answ6">Строительство!$BP$47</definedName>
    <definedName name="q15_1Answ7">Строительство!$BQ$48</definedName>
    <definedName name="q15_1Answ8">Строительство!$BP$49</definedName>
    <definedName name="q15_1Answ9">Строительство!$BQ$50</definedName>
    <definedName name="q15_1AnswCH">контроль!$B$61:$B$62</definedName>
    <definedName name="q15Answ1">Строительство!$BI$42</definedName>
    <definedName name="q15Answ2">Строительство!$BH$43</definedName>
    <definedName name="q15Answ3">Строительство!$BI$44</definedName>
    <definedName name="q15Answ4">Строительство!$BH$45</definedName>
    <definedName name="q15Answ5">Строительство!$BI$46</definedName>
    <definedName name="q15Answ6">Строительство!$BH$47</definedName>
    <definedName name="q15Answ7">Строительство!$BI$48</definedName>
    <definedName name="q15Answ8">Строительство!$BH$49</definedName>
    <definedName name="q15Answ9">Строительство!$BI$50</definedName>
    <definedName name="q15AnswCH">контроль!$B$58:$B$59</definedName>
    <definedName name="q1Answ1">Строительство!$Q$13</definedName>
    <definedName name="q1Answ2">Строительство!$R$14</definedName>
    <definedName name="q1Answ3">Строительство!$S$15</definedName>
    <definedName name="q1Answ4">Строительство!$T$16</definedName>
    <definedName name="q1AnswCH">контроль!$B$4:$B$5</definedName>
    <definedName name="q2Answ1">Строительство!$Q$20</definedName>
    <definedName name="q2Answ2">Строительство!$R$21</definedName>
    <definedName name="q2Answ3">Строительство!$S$22</definedName>
    <definedName name="q2AnswCH">контроль!$B$7:$B$8</definedName>
    <definedName name="q3Answ1">Строительство!$Q$25</definedName>
    <definedName name="q3Answ2">Строительство!$R$26</definedName>
    <definedName name="q3Answ3">Строительство!$S$27</definedName>
    <definedName name="q3Answ4">Строительство!$T$28</definedName>
    <definedName name="q3AnswCH">контроль!$B$10:$B$11</definedName>
    <definedName name="q4Answ1">Строительство!$Q$31</definedName>
    <definedName name="q4Answ2">Строительство!$R$32</definedName>
    <definedName name="q4Answ3">Строительство!$S$33</definedName>
    <definedName name="q4Answ4">Строительство!$T$34</definedName>
    <definedName name="q4AnswCH">контроль!$B$13:$B$14</definedName>
    <definedName name="q5Answ1">Строительство!$Q$37</definedName>
    <definedName name="q5Answ2">Строительство!$R$38</definedName>
    <definedName name="q5Answ3">Строительство!$S$39</definedName>
    <definedName name="q5AnswCH">контроль!$B$16:$B$17</definedName>
    <definedName name="q6Answ1">Строительство!$Q$42</definedName>
    <definedName name="q6Answ2">Строительство!$R$43</definedName>
    <definedName name="q6Answ3">Строительство!$S$44</definedName>
    <definedName name="q6AnswCH">контроль!$B$19:$B$20</definedName>
    <definedName name="q7Answ1">Строительство!$AN$13</definedName>
    <definedName name="q7Answ2">Строительство!$AO$14</definedName>
    <definedName name="q7Answ3">Строительство!$AP$15</definedName>
    <definedName name="q7Answ4">Строительство!$AQ$16</definedName>
    <definedName name="q7AnswCH">контроль!$B$23:$B$24</definedName>
    <definedName name="q8Answ1">Строительство!$AN$20</definedName>
    <definedName name="q8Answ2">Строительство!$AO$21</definedName>
    <definedName name="q8Answ3">Строительство!$AP$22</definedName>
    <definedName name="q8AnswCH">контроль!$B$26:$B$27</definedName>
    <definedName name="q9Answ1">Строительство!$AO$25</definedName>
    <definedName name="q9Answ2">Строительство!$AP$26</definedName>
    <definedName name="q9Answ3">Строительство!$AQ$27</definedName>
    <definedName name="q9Answ4">Строительство!$AR$28</definedName>
    <definedName name="q9AnswCH">контроль!$B$29:$B$30</definedName>
    <definedName name="QComment_Text">Строительство!$Y$46</definedName>
    <definedName name="qkAnsw1">Строительство!$C$4</definedName>
    <definedName name="qkAnsw2">Строительство!$F$4</definedName>
    <definedName name="qkAnsw3">Строительство!$I$4</definedName>
    <definedName name="qkAnsw4">Строительство!$L$4</definedName>
    <definedName name="qkAnswCH">контроль!$B$1:$B$2</definedName>
    <definedName name="TypeAnk">контроль!$M$1</definedName>
    <definedName name="ВернутьДо">Строительство!$AY$1</definedName>
    <definedName name="КодПредприятия">Строительство!$BE$7</definedName>
    <definedName name="_xlnm.Print_Area" localSheetId="1">Строительство!$A$1:$BW$97</definedName>
    <definedName name="ОКВЭД2">Строительство!$BE$5</definedName>
    <definedName name="ОтчётныйПериод">Строительство!$AE$7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A61" i="2"/>
  <c r="B59" i="2"/>
  <c r="A58" i="2"/>
  <c r="BN41" i="1"/>
  <c r="BF41" i="1"/>
  <c r="C56" i="1" l="1"/>
  <c r="AZ54" i="1"/>
  <c r="BB71" i="1"/>
  <c r="BB69" i="1"/>
  <c r="B54" i="2" l="1"/>
  <c r="B80" i="2" l="1"/>
  <c r="B76" i="2"/>
  <c r="B69" i="2"/>
  <c r="B66" i="2"/>
  <c r="B51" i="2"/>
  <c r="B48" i="2"/>
  <c r="B45" i="2"/>
  <c r="B41" i="2"/>
  <c r="B38" i="2"/>
  <c r="B33" i="2"/>
  <c r="B30" i="2"/>
  <c r="B27" i="2"/>
  <c r="B24" i="2"/>
  <c r="B20" i="2"/>
  <c r="B17" i="2"/>
  <c r="B14" i="2"/>
  <c r="B11" i="2"/>
  <c r="B8" i="2"/>
  <c r="B5" i="2"/>
  <c r="B2" i="2"/>
  <c r="AZ61" i="1" l="1"/>
  <c r="Z55" i="1"/>
  <c r="C67" i="1"/>
  <c r="C60" i="1"/>
</calcChain>
</file>

<file path=xl/sharedStrings.xml><?xml version="1.0" encoding="utf-8"?>
<sst xmlns="http://schemas.openxmlformats.org/spreadsheetml/2006/main" count="206" uniqueCount="169">
  <si>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</si>
  <si>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</si>
  <si>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(Строительство)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</si>
  <si>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</si>
  <si>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</si>
  <si>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</si>
  <si>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</si>
  <si>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</si>
  <si>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</si>
  <si>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</si>
  <si>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</si>
  <si>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</si>
  <si>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</si>
  <si>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</si>
  <si>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</si>
  <si>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</si>
  <si>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</si>
  <si>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</si>
  <si>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</si>
  <si>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</si>
  <si>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</si>
  <si>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</si>
  <si>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</si>
  <si>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</si>
  <si>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</si>
  <si>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</si>
  <si>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</si>
  <si>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</si>
  <si>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</si>
  <si>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</si>
  <si>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</si>
  <si>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МОБИЛЬНЫЙ БЛОК  </t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</si>
  <si>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</si>
  <si>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</si>
  <si>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</si>
  <si>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</si>
  <si>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</si>
  <si>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</si>
  <si>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</si>
  <si>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</si>
  <si>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</si>
  <si>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</si>
  <si>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цены на работы/услуги</t>
    </r>
  </si>
  <si>
    <t>изменение цен на аналогичные работы/услуги на рынке</t>
  </si>
  <si>
    <t xml:space="preserve">   хозяйственную деятельность Вашего предприятия</t>
  </si>
  <si>
    <t>изменение спроса на услуги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</si>
  <si>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</si>
  <si>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отсутствует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</si>
  <si>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</si>
  <si>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</si>
  <si>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</si>
  <si>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</si>
  <si>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цен на строительные и вспомогательные материалы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</si>
  <si>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</si>
  <si>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</si>
  <si>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незавершенного строительства</t>
    </r>
  </si>
  <si>
    <t>улучшились</t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</si>
  <si>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</si>
  <si>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</si>
  <si>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</si>
  <si>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</si>
  <si>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</si>
  <si>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</si>
  <si>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</si>
  <si>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</si>
  <si>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подрядных работ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</si>
  <si>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</si>
  <si>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</si>
  <si>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услуги</t>
    </r>
    <r>
      <rPr>
        <sz val="10"/>
        <rFont val="Arial"/>
        <family val="2"/>
        <charset val="204"/>
      </rPr>
      <t xml:space="preserve"> предприятия</t>
    </r>
  </si>
  <si>
    <t>от 2 до 3%</t>
  </si>
  <si>
    <t>не изменятся</t>
  </si>
  <si>
    <t>плохое</t>
  </si>
  <si>
    <t>от1 до 2%</t>
  </si>
  <si>
    <t>увеличатся</t>
  </si>
  <si>
    <t>удовлетворительное</t>
  </si>
  <si>
    <t>менее 1%</t>
  </si>
  <si>
    <t>хорошее</t>
  </si>
  <si>
    <t>На сколько %</t>
  </si>
  <si>
    <t xml:space="preserve">  Вашего предприятия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</si>
  <si>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</si>
  <si>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</si>
  <si>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</si>
  <si>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</si>
  <si>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</si>
  <si>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</si>
  <si>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</si>
  <si>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продукцию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</si>
  <si>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</si>
  <si>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</si>
  <si>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</si>
  <si>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</si>
  <si>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</si>
  <si>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</si>
  <si>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</si>
  <si>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</si>
  <si>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</si>
  <si>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</si>
  <si>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</si>
  <si>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</si>
  <si>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</si>
  <si>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</si>
  <si>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</si>
  <si>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</si>
  <si>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</si>
  <si>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</si>
  <si>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</si>
  <si>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r>
      <t xml:space="preserve">  </t>
    </r>
    <r>
      <rPr>
        <b/>
        <sz val="10"/>
        <rFont val="Arial"/>
        <family val="2"/>
        <charset val="204"/>
      </rPr>
      <t xml:space="preserve"> на работы/услуги предприятия</t>
    </r>
  </si>
  <si>
    <t xml:space="preserve">  на работы/услуги предприятия</t>
  </si>
  <si>
    <t>от 6 до 10%</t>
  </si>
  <si>
    <t>от 10 до 15%</t>
  </si>
  <si>
    <t>от 15 до 25%</t>
  </si>
  <si>
    <t>от 25 до 50%</t>
  </si>
  <si>
    <t>более 50%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</si>
  <si>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</si>
  <si>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</si>
  <si>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</si>
  <si>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</si>
  <si>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</si>
  <si>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</si>
  <si>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на сколько %</t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</si>
  <si>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</si>
  <si>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</si>
  <si>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</si>
  <si>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</si>
  <si>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</si>
  <si>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</si>
  <si>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</si>
  <si>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</si>
  <si>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</si>
  <si>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</si>
  <si>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</si>
  <si>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</si>
  <si>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</si>
  <si>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Строительство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</si>
  <si>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</si>
  <si>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</si>
  <si>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</si>
  <si>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</si>
  <si>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</si>
  <si>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В пункте 6 под </t>
    </r>
    <r>
      <rPr>
        <b/>
        <sz val="12"/>
        <rFont val="Arial"/>
        <family val="2"/>
        <charset val="204"/>
      </rPr>
      <t xml:space="preserve">издержками </t>
    </r>
    <r>
      <rPr>
        <sz val="12"/>
        <rFont val="Arial"/>
        <family val="2"/>
        <charset val="204"/>
      </rPr>
      <t>производства понимаются затраты на производство подрядных работ, включая коммерческие и управленческие расходы.</t>
    </r>
  </si>
  <si>
    <r>
      <t xml:space="preserve">4.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</si>
  <si>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5. В пункте 8 под </t>
    </r>
    <r>
      <rPr>
        <b/>
        <sz val="12"/>
        <rFont val="Arial"/>
        <family val="2"/>
        <charset val="204"/>
      </rPr>
      <t>изменением спроса на услуги</t>
    </r>
    <r>
      <rPr>
        <sz val="12"/>
        <rFont val="Arial"/>
        <family val="2"/>
        <charset val="204"/>
      </rPr>
      <t xml:space="preserve"> предприятия понимается изменение объема заключенных или планируемых к заключению договоров или оценочное суждение.</t>
    </r>
  </si>
  <si>
    <r>
      <t xml:space="preserve">6.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</si>
  <si>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7. В пункте 12 ответ на вопрос (первая часть) предполагает </t>
    </r>
    <r>
      <rPr>
        <b/>
        <sz val="12"/>
        <rFont val="Arial"/>
        <family val="2"/>
        <charset val="204"/>
      </rPr>
      <t>оценочное суждение об изменении цен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на работы/услуги </t>
    </r>
    <r>
      <rPr>
        <sz val="12"/>
        <rFont val="Arial"/>
        <family val="2"/>
        <charset val="204"/>
      </rPr>
      <t>предприятия 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</si>
  <si>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9.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услуги, производства подрядных работ и цен на работы/услуги). </t>
    </r>
  </si>
  <si>
    <t xml:space="preserve">8. В пункте 13 варианты ответа предполагают множественный выбор. Если на изменение ценовых ожиданий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</si>
  <si>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</si>
  <si>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</si>
  <si>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</si>
  <si>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</si>
  <si>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</si>
  <si>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</si>
  <si>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</si>
  <si>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</si>
  <si>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</si>
  <si>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</si>
  <si>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</si>
  <si>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>10.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</si>
  <si>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11.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</si>
  <si>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12.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</si>
  <si>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13.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</si>
  <si>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14. В пункте IV возможен множественный выбор. Проставьте знак V в тех ячейках, которые соответствуют Вашим ответам. </t>
  </si>
  <si>
    <t>объем подрядных работ</t>
  </si>
  <si>
    <t>Ожидания на ближайшие 3 месяца</t>
  </si>
  <si>
    <t>Благодарим Вас за ответы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</si>
  <si>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</si>
  <si>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t>03SVC_omp_eu@cbr.ru</t>
  </si>
  <si>
    <t xml:space="preserve">Просим Вас ответить на вопросы анкеты до 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</si>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</sst>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00"/>
  </numFmts>
  <fonts count="3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2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sz val="8"/>
      <color theme="0"/>
      <name val="Arial Cyr"/>
      <charset val="204"/>
    </font>
    <font>
      <sz val="8"/>
      <color theme="0"/>
      <name val="Arial"/>
      <family val="2"/>
      <charset val="204"/>
    </font>
    <font>
      <sz val="8"/>
      <color theme="0"/>
      <name val="Arial Cyr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10" fillId="0" borderId="0" xfId="1" applyFont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7" fillId="0" borderId="1" xfId="0" applyFont="1" applyBorder="1"/>
    <xf numFmtId="0" fontId="16" fillId="0" borderId="0" xfId="0" applyFont="1"/>
    <xf numFmtId="0" fontId="17" fillId="0" borderId="0" xfId="0" applyFont="1" applyAlignment="1">
      <alignment vertical="center" wrapText="1"/>
    </xf>
    <xf numFmtId="0" fontId="17" fillId="0" borderId="1" xfId="0" applyFont="1" applyBorder="1"/>
    <xf numFmtId="0" fontId="18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textRotation="90"/>
    </xf>
    <xf numFmtId="49" fontId="20" fillId="0" borderId="0" xfId="0" applyNumberFormat="1" applyFont="1"/>
    <xf numFmtId="0" fontId="20" fillId="0" borderId="0" xfId="0" applyFont="1"/>
    <xf numFmtId="0" fontId="18" fillId="0" borderId="0" xfId="0" applyFont="1"/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7" fillId="0" borderId="6" xfId="0" applyFont="1" applyBorder="1"/>
    <xf numFmtId="0" fontId="22" fillId="0" borderId="0" xfId="0" applyFont="1"/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6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/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49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7" xfId="0" applyBorder="1"/>
    <xf numFmtId="0" fontId="26" fillId="0" borderId="8" xfId="0" applyFont="1" applyBorder="1"/>
    <xf numFmtId="0" fontId="27" fillId="0" borderId="8" xfId="0" applyFont="1" applyBorder="1"/>
    <xf numFmtId="0" fontId="8" fillId="0" borderId="0" xfId="0" applyFont="1" applyAlignment="1">
      <alignment horizontal="right"/>
    </xf>
    <xf numFmtId="0" fontId="18" fillId="0" borderId="2" xfId="0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18" fillId="0" borderId="0" xfId="0" applyFont="1" applyProtection="1">
      <protection locked="0"/>
    </xf>
    <xf numFmtId="0" fontId="18" fillId="0" borderId="2" xfId="0" applyFont="1" applyBorder="1"/>
    <xf numFmtId="0" fontId="11" fillId="0" borderId="0" xfId="0" applyFont="1"/>
    <xf numFmtId="0" fontId="18" fillId="0" borderId="0" xfId="0" applyFont="1" applyAlignment="1">
      <alignment horizontal="right"/>
    </xf>
    <xf numFmtId="0" fontId="27" fillId="0" borderId="0" xfId="0" applyFont="1"/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vertical="center" wrapText="1"/>
    </xf>
    <xf numFmtId="0" fontId="31" fillId="0" borderId="0" xfId="0" applyFont="1"/>
    <xf numFmtId="0" fontId="33" fillId="0" borderId="0" xfId="0" applyFont="1"/>
    <xf numFmtId="0" fontId="30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4" fontId="3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164" fontId="18" fillId="0" borderId="5" xfId="0" applyNumberFormat="1" applyFont="1" applyBorder="1" applyAlignment="1" applyProtection="1">
      <alignment horizontal="center"/>
      <protection locked="0"/>
    </xf>
    <xf numFmtId="164" fontId="18" fillId="0" borderId="4" xfId="0" applyNumberFormat="1" applyFont="1" applyBorder="1" applyAlignment="1" applyProtection="1">
      <alignment horizontal="center"/>
      <protection locked="0"/>
    </xf>
    <xf numFmtId="164" fontId="18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164" fontId="3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top" wrapText="1"/>
    </xf>
    <xf numFmtId="0" fontId="21" fillId="2" borderId="0" xfId="0" applyFont="1" applyFill="1" applyAlignment="1">
      <alignment horizontal="center" vertical="top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Обычный" xfId="0" builtinId="0"/>
    <cellStyle name="Обычный 2 4" xfId="1"/>
  </cellStyles>
  <dxfs count="3">
    <dxf>
      <fill>
        <patternFill patternType="gray125">
          <fgColor theme="0" tint="-0.34998626667073579"/>
          <bgColor auto="1"/>
        </patternFill>
      </fill>
    </dxf>
    <dxf>
      <fill>
        <patternFill patternType="gray125">
          <fgColor theme="0" tint="-0.34998626667073579"/>
          <bgColor auto="1"/>
        </patternFill>
      </fill>
    </dxf>
    <dxf>
      <font>
        <color theme="0" tint="-0.34998626667073579"/>
      </font>
      <numFmt numFmtId="30" formatCode="@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smykova@vbm.ru" TargetMode="External"/><Relationship Id="rId13" Type="http://schemas.openxmlformats.org/officeDocument/2006/relationships/hyperlink" Target="mailto:samohvalova@samaracable.ru" TargetMode="External"/><Relationship Id="rId3" Type="http://schemas.openxmlformats.org/officeDocument/2006/relationships/hyperlink" Target="mailto:dmitrienkotn@spzgroup.ru" TargetMode="External"/><Relationship Id="rId7" Type="http://schemas.openxmlformats.org/officeDocument/2006/relationships/hyperlink" Target="mailto:dmitrienkotn@spzgroup.ru" TargetMode="External"/><Relationship Id="rId12" Type="http://schemas.openxmlformats.org/officeDocument/2006/relationships/hyperlink" Target="mailto:e.kokuyskaya@vbm.r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zitfin@kzate.ru" TargetMode="External"/><Relationship Id="rId16" Type="http://schemas.openxmlformats.org/officeDocument/2006/relationships/hyperlink" Target="mailto:e.kokuyskaya@vbm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zitfin@kzate.ru" TargetMode="External"/><Relationship Id="rId11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15" Type="http://schemas.openxmlformats.org/officeDocument/2006/relationships/hyperlink" Target="mailto:dmitrienkotn@spzgroup.ru" TargetMode="External"/><Relationship Id="rId10" Type="http://schemas.openxmlformats.org/officeDocument/2006/relationships/hyperlink" Target="mailto:zitfin@kzate.ru" TargetMode="External"/><Relationship Id="rId4" Type="http://schemas.openxmlformats.org/officeDocument/2006/relationships/hyperlink" Target="mailto:m.smykova@vbm.ru" TargetMode="External"/><Relationship Id="rId9" Type="http://schemas.openxmlformats.org/officeDocument/2006/relationships/hyperlink" Target="mailto:samohvalova@samaracable.ru" TargetMode="External"/><Relationship Id="rId14" Type="http://schemas.openxmlformats.org/officeDocument/2006/relationships/hyperlink" Target="mailto:zitfin@kzat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0"/>
  <sheetViews>
    <sheetView workbookViewId="0">
      <selection activeCell="F57" sqref="F57"/>
    </sheetView>
  </sheetViews>
  <sheetFormatPr defaultRowHeight="12.75" x14ac:dyDescent="0.2"/>
  <cols>
    <col min="1" max="1" width="55.5703125" customWidth="1"/>
  </cols>
  <sheetData>
    <row r="1" spans="1:13" x14ac:dyDescent="0.2">
      <c r="B1" s="56"/>
      <c r="M1" t="s">
        <v>133</v>
      </c>
    </row>
    <row r="2" spans="1:13" x14ac:dyDescent="0.2">
      <c r="A2" s="31" t="s">
        <v>101</v>
      </c>
      <c r="B2" s="57" t="str">
        <f>IF(OR(qkAnsw1&lt;&gt;"",qkAnsw2&lt;&gt;"",qkAnsw3&lt;&gt;"",qkAnsw4&lt;&gt;""),"","V")</f>
        <v>V</v>
      </c>
    </row>
    <row r="4" spans="1:13" x14ac:dyDescent="0.2">
      <c r="B4" s="56"/>
    </row>
    <row r="5" spans="1:13" x14ac:dyDescent="0.2">
      <c r="A5" s="10" t="s">
        <v>90</v>
      </c>
      <c r="B5" s="58" t="str">
        <f>IF(q1Answ1 &amp; q1Answ2 &amp; q1Answ3 &amp; q1Answ4&lt;&gt;"","","V")</f>
        <v>V</v>
      </c>
    </row>
    <row r="7" spans="1:13" x14ac:dyDescent="0.2">
      <c r="B7" s="56"/>
    </row>
    <row r="8" spans="1:13" x14ac:dyDescent="0.2">
      <c r="A8" s="10" t="s">
        <v>81</v>
      </c>
      <c r="B8" s="58" t="str">
        <f>IF(q2Answ1 &amp; q2Answ2 &amp; q2Answ3 &lt;&gt;"","","V")</f>
        <v>V</v>
      </c>
    </row>
    <row r="10" spans="1:13" x14ac:dyDescent="0.2">
      <c r="B10" s="56"/>
    </row>
    <row r="11" spans="1:13" x14ac:dyDescent="0.2">
      <c r="A11" s="10" t="s">
        <v>113</v>
      </c>
      <c r="B11" s="58" t="str">
        <f>IF(q3Answ1 &amp; q3Answ2 &amp; q3Answ3 &amp; q3Answ4&lt;&gt;"","","V")</f>
        <v>V</v>
      </c>
    </row>
    <row r="13" spans="1:13" x14ac:dyDescent="0.2">
      <c r="B13" s="56"/>
    </row>
    <row r="14" spans="1:13" x14ac:dyDescent="0.2">
      <c r="A14" s="10" t="s">
        <v>114</v>
      </c>
      <c r="B14" s="58" t="str">
        <f>IF(q4Answ1 &amp; q4Answ2 &amp; q4Answ3 &amp; q4Answ4&lt;&gt;"","","V")</f>
        <v>V</v>
      </c>
    </row>
    <row r="16" spans="1:13" x14ac:dyDescent="0.2">
      <c r="B16" s="56"/>
    </row>
    <row r="17" spans="1:2" x14ac:dyDescent="0.2">
      <c r="A17" s="10" t="s">
        <v>115</v>
      </c>
      <c r="B17" s="58" t="str">
        <f>IF(q5Answ1 &amp; q5Answ2 &amp; q5Answ3 &lt;&gt;"","","V")</f>
        <v>V</v>
      </c>
    </row>
    <row r="19" spans="1:2" x14ac:dyDescent="0.2">
      <c r="B19" s="56"/>
    </row>
    <row r="20" spans="1:2" x14ac:dyDescent="0.2">
      <c r="A20" s="10" t="s">
        <v>89</v>
      </c>
      <c r="B20" s="58" t="str">
        <f>IF(q6Answ1 &amp; q6Answ2 &amp; q6Answ3 &lt;&gt;"","","V")</f>
        <v>V</v>
      </c>
    </row>
    <row r="23" spans="1:2" x14ac:dyDescent="0.2">
      <c r="B23" s="56"/>
    </row>
    <row r="24" spans="1:2" x14ac:dyDescent="0.2">
      <c r="A24" s="10" t="s">
        <v>83</v>
      </c>
      <c r="B24" s="58" t="str">
        <f>IF(q7Answ1 &amp; q7Answ2 &amp; q7Answ3 &amp; q7Answ4&lt;&gt;"","","V")</f>
        <v>V</v>
      </c>
    </row>
    <row r="26" spans="1:2" x14ac:dyDescent="0.2">
      <c r="B26" s="56"/>
    </row>
    <row r="27" spans="1:2" x14ac:dyDescent="0.2">
      <c r="A27" s="10" t="s">
        <v>116</v>
      </c>
      <c r="B27" s="58" t="str">
        <f>IF(q8Answ1 &amp; q8Answ2 &amp; q8Answ3 &lt;&gt;"","","V")</f>
        <v>V</v>
      </c>
    </row>
    <row r="29" spans="1:2" x14ac:dyDescent="0.2">
      <c r="B29" s="56"/>
    </row>
    <row r="30" spans="1:2" x14ac:dyDescent="0.2">
      <c r="A30" s="10" t="s">
        <v>58</v>
      </c>
      <c r="B30" s="58" t="str">
        <f>IF(q9Answ1 &amp; q9Answ2 &amp; q9Answ3 &amp; q9Answ4&lt;&gt;"","","V")</f>
        <v>V</v>
      </c>
    </row>
    <row r="32" spans="1:2" x14ac:dyDescent="0.2">
      <c r="B32" s="56"/>
    </row>
    <row r="33" spans="1:2" x14ac:dyDescent="0.2">
      <c r="A33" s="10" t="s">
        <v>46</v>
      </c>
      <c r="B33" s="58" t="str">
        <f>IF(q10Answ1 &amp; q10Answ2 &amp; q10Answ3 &lt;&gt;"","","V")</f>
        <v>V</v>
      </c>
    </row>
    <row r="36" spans="1:2" x14ac:dyDescent="0.2">
      <c r="A36" s="10" t="s">
        <v>117</v>
      </c>
    </row>
    <row r="37" spans="1:2" x14ac:dyDescent="0.2">
      <c r="B37" s="56"/>
    </row>
    <row r="38" spans="1:2" x14ac:dyDescent="0.2">
      <c r="A38" t="s">
        <v>118</v>
      </c>
      <c r="B38" s="58" t="str">
        <f>IF(q11Answ1 &amp; q11Answ2 &amp; q11Answ3 &lt;&gt;"","","V")</f>
        <v>V</v>
      </c>
    </row>
    <row r="40" spans="1:2" x14ac:dyDescent="0.2">
      <c r="B40" s="56"/>
    </row>
    <row r="41" spans="1:2" x14ac:dyDescent="0.2">
      <c r="A41" t="s">
        <v>86</v>
      </c>
      <c r="B41" s="58" t="str">
        <f>IF(q11_1Answ1 &amp; q11_1Answ2 &amp; q11_1Answ3 &lt;&gt;"","","V")</f>
        <v>V</v>
      </c>
    </row>
    <row r="44" spans="1:2" x14ac:dyDescent="0.2">
      <c r="B44" s="56"/>
    </row>
    <row r="45" spans="1:2" x14ac:dyDescent="0.2">
      <c r="A45" s="10" t="s">
        <v>79</v>
      </c>
      <c r="B45" s="58" t="str">
        <f>IF(q12Answ1 &amp; q12Answ2 &amp; q12Answ3 &lt;&gt;"","","V")</f>
        <v>V</v>
      </c>
    </row>
    <row r="47" spans="1:2" x14ac:dyDescent="0.2">
      <c r="B47" s="56"/>
    </row>
    <row r="48" spans="1:2" x14ac:dyDescent="0.2">
      <c r="A48" t="s">
        <v>119</v>
      </c>
      <c r="B48" s="58" t="str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/>
      </c>
    </row>
    <row r="50" spans="1:2" x14ac:dyDescent="0.2">
      <c r="B50" s="56"/>
    </row>
    <row r="51" spans="1:2" x14ac:dyDescent="0.2">
      <c r="A51" s="10" t="s">
        <v>57</v>
      </c>
      <c r="B51" s="58" t="str">
        <f>IF(q12Answ1 &amp; q12Answ3="","","V")</f>
        <v/>
      </c>
    </row>
    <row r="53" spans="1:2" x14ac:dyDescent="0.2">
      <c r="B53" s="56"/>
    </row>
    <row r="54" spans="1:2" x14ac:dyDescent="0.2">
      <c r="A54" s="10" t="s">
        <v>131</v>
      </c>
      <c r="B54" s="58" t="str">
        <f>IF(q14Answ1 &amp; q14Answ2 &amp; q14Answ3 &amp; q14Answ4&lt;&gt;"","","V")</f>
        <v>V</v>
      </c>
    </row>
    <row r="56" spans="1:2" x14ac:dyDescent="0.2">
      <c r="A56" s="10" t="s">
        <v>147</v>
      </c>
    </row>
    <row r="58" spans="1:2" x14ac:dyDescent="0.2">
      <c r="A58" s="10" t="str">
        <f ca="1">"на IV квартал " &amp; YEAR(TODAY())</f>
        <v>на IV квартал 2024</v>
      </c>
      <c r="B58" s="56"/>
    </row>
    <row r="59" spans="1:2" x14ac:dyDescent="0.2">
      <c r="B59" s="58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B60" s="72"/>
    </row>
    <row r="61" spans="1:2" x14ac:dyDescent="0.2">
      <c r="A61" s="10" t="str">
        <f ca="1">"на IV квартал " &amp; (YEAR(TODAY())+1)</f>
        <v>на IV квартал 2025</v>
      </c>
      <c r="B61" s="56"/>
    </row>
    <row r="62" spans="1:2" x14ac:dyDescent="0.2">
      <c r="B62" s="58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10" t="s">
        <v>24</v>
      </c>
      <c r="B65" s="56"/>
    </row>
    <row r="66" spans="1:2" x14ac:dyDescent="0.2">
      <c r="B66" s="58" t="str">
        <f>IF(m2Answ1 &amp; m2Answ2 &amp; m2Answ3 &amp; m2Answ4 &lt;&gt;"","","V")</f>
        <v>V</v>
      </c>
    </row>
    <row r="68" spans="1:2" x14ac:dyDescent="0.2">
      <c r="A68" s="10" t="s">
        <v>10</v>
      </c>
      <c r="B68" s="56"/>
    </row>
    <row r="69" spans="1:2" x14ac:dyDescent="0.2">
      <c r="B69" s="58" t="str">
        <f>IF(m3Answ1 &amp; m3Answ2 &amp; m3Answ3  &lt;&gt;"","","V")</f>
        <v>V</v>
      </c>
    </row>
    <row r="72" spans="1:2" x14ac:dyDescent="0.2">
      <c r="A72" s="31" t="s">
        <v>29</v>
      </c>
      <c r="B72" s="56"/>
    </row>
    <row r="73" spans="1:2" x14ac:dyDescent="0.2">
      <c r="B73" s="58" t="s">
        <v>120</v>
      </c>
    </row>
    <row r="75" spans="1:2" x14ac:dyDescent="0.2">
      <c r="A75" s="10" t="s">
        <v>121</v>
      </c>
      <c r="B75" s="56"/>
    </row>
    <row r="76" spans="1:2" x14ac:dyDescent="0.2">
      <c r="A76" t="s">
        <v>122</v>
      </c>
      <c r="B76" s="58" t="str">
        <f>IF(m5Answ1 &amp; m5Answ2 &amp; m5Answ3 &amp; m5Answ4 &lt;&gt;"","","V")</f>
        <v>V</v>
      </c>
    </row>
    <row r="79" spans="1:2" x14ac:dyDescent="0.2">
      <c r="A79" s="10" t="s">
        <v>123</v>
      </c>
      <c r="B79" s="56"/>
    </row>
    <row r="80" spans="1:2" x14ac:dyDescent="0.2">
      <c r="A80" s="10" t="s">
        <v>105</v>
      </c>
      <c r="B80" s="58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A100"/>
  <sheetViews>
    <sheetView showGridLines="0" tabSelected="1" topLeftCell="C1" zoomScaleNormal="100" zoomScaleSheetLayoutView="100" workbookViewId="0">
      <selection activeCell="CQ19" sqref="CQ19"/>
    </sheetView>
  </sheetViews>
  <sheetFormatPr defaultColWidth="2" defaultRowHeight="10.15" customHeight="1" x14ac:dyDescent="0.2"/>
  <cols>
    <col min="1" max="8" width="2.5703125" style="1" customWidth="1"/>
    <col min="9" max="9" width="3" style="1" customWidth="1"/>
    <col min="10" max="10" width="2.7109375" style="1" customWidth="1"/>
    <col min="11" max="15" width="2.5703125" style="1" customWidth="1"/>
    <col min="16" max="16" width="2.85546875" style="1" customWidth="1"/>
    <col min="17" max="71" width="2.5703125" style="1" customWidth="1"/>
    <col min="72" max="73" width="2.5703125" style="2" customWidth="1"/>
    <col min="74" max="74" width="2.5703125" style="1" customWidth="1"/>
    <col min="75" max="83" width="2" style="1"/>
    <col min="84" max="84" width="4.42578125" style="1" bestFit="1" customWidth="1"/>
    <col min="85" max="16384" width="2" style="1"/>
  </cols>
  <sheetData>
    <row r="1" spans="1:75" ht="12.75" customHeight="1" x14ac:dyDescent="0.2">
      <c r="B1" s="31" t="s">
        <v>101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55"/>
      <c r="Q1" s="55"/>
      <c r="R1" s="55"/>
      <c r="S1" s="55"/>
      <c r="T1" s="55"/>
      <c r="U1" s="55"/>
      <c r="V1" s="55"/>
      <c r="W1" s="55"/>
      <c r="X1" s="55" t="s">
        <v>100</v>
      </c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101" t="s">
        <v>167</v>
      </c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"/>
      <c r="BV1" s="2"/>
    </row>
    <row r="2" spans="1:75" ht="4.5" customHeight="1" x14ac:dyDescent="0.2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"/>
      <c r="BV2" s="2"/>
    </row>
    <row r="3" spans="1:75" s="10" customFormat="1" ht="12.75" customHeight="1" x14ac:dyDescent="0.2">
      <c r="A3" s="31"/>
      <c r="C3" s="108" t="s">
        <v>99</v>
      </c>
      <c r="D3" s="109"/>
      <c r="E3" s="110"/>
      <c r="F3" s="108" t="s">
        <v>98</v>
      </c>
      <c r="G3" s="109"/>
      <c r="H3" s="110"/>
      <c r="I3" s="108" t="s">
        <v>97</v>
      </c>
      <c r="J3" s="109"/>
      <c r="K3" s="110"/>
      <c r="L3" s="108" t="s">
        <v>96</v>
      </c>
      <c r="M3" s="109"/>
      <c r="N3" s="110"/>
      <c r="P3" s="31"/>
      <c r="Q3" s="31"/>
      <c r="R3" s="31"/>
      <c r="S3" s="31"/>
      <c r="T3" s="31"/>
      <c r="U3" s="31"/>
      <c r="V3" s="31"/>
      <c r="W3" s="31"/>
      <c r="X3" s="31"/>
      <c r="Z3" s="31"/>
      <c r="AC3" s="31" t="s">
        <v>95</v>
      </c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U3" s="50"/>
      <c r="BV3" s="49"/>
    </row>
    <row r="4" spans="1:75" s="10" customFormat="1" ht="12.75" customHeight="1" x14ac:dyDescent="0.2">
      <c r="A4" s="45"/>
      <c r="B4" s="45"/>
      <c r="C4" s="105"/>
      <c r="D4" s="106"/>
      <c r="E4" s="107"/>
      <c r="F4" s="105"/>
      <c r="G4" s="106"/>
      <c r="H4" s="107"/>
      <c r="I4" s="105"/>
      <c r="J4" s="106"/>
      <c r="K4" s="107"/>
      <c r="L4" s="105" t="s">
        <v>124</v>
      </c>
      <c r="M4" s="106"/>
      <c r="N4" s="107"/>
      <c r="O4" s="45"/>
      <c r="V4" s="31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26"/>
      <c r="BP4" s="52"/>
      <c r="BQ4" s="51"/>
      <c r="BR4" s="51"/>
      <c r="BU4" s="50"/>
      <c r="BV4" s="54"/>
    </row>
    <row r="5" spans="1:75" s="10" customFormat="1" ht="12.75" customHeight="1" x14ac:dyDescent="0.2">
      <c r="B5" s="1"/>
      <c r="C5" s="1"/>
      <c r="D5" s="1"/>
      <c r="E5" s="31"/>
      <c r="F5" s="31"/>
      <c r="G5" s="31"/>
      <c r="H5" s="1"/>
      <c r="I5" s="1"/>
      <c r="J5" s="1"/>
      <c r="K5" s="1"/>
      <c r="L5" s="1"/>
      <c r="M5" s="45"/>
      <c r="N5" s="45"/>
      <c r="O5" s="1"/>
      <c r="V5" s="31"/>
      <c r="AB5" s="55" t="s">
        <v>94</v>
      </c>
      <c r="AX5" s="45" t="s">
        <v>93</v>
      </c>
      <c r="AY5" s="45"/>
      <c r="AZ5" s="45"/>
      <c r="BA5" s="45"/>
      <c r="BB5" s="45"/>
      <c r="BC5" s="45"/>
      <c r="BD5" s="45"/>
      <c r="BE5" s="89"/>
      <c r="BF5" s="90"/>
      <c r="BG5" s="90"/>
      <c r="BH5" s="90"/>
      <c r="BI5" s="90"/>
      <c r="BJ5" s="90"/>
      <c r="BK5" s="90"/>
      <c r="BL5" s="91"/>
      <c r="BM5" s="48"/>
      <c r="BN5" s="48"/>
      <c r="BO5" s="48"/>
      <c r="BP5" s="52"/>
      <c r="BQ5" s="51"/>
      <c r="BR5" s="51"/>
      <c r="BU5" s="50"/>
      <c r="BV5" s="54"/>
    </row>
    <row r="6" spans="1:75" s="10" customFormat="1" ht="12.75" customHeight="1" x14ac:dyDescent="0.2">
      <c r="A6" s="31"/>
      <c r="B6" s="47" t="s">
        <v>91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31"/>
      <c r="R6" s="31"/>
      <c r="S6" s="45"/>
      <c r="T6" s="45"/>
      <c r="U6" s="45"/>
      <c r="W6" s="48"/>
      <c r="X6" s="45"/>
      <c r="BM6" s="48"/>
      <c r="BN6" s="48"/>
      <c r="BO6" s="48"/>
      <c r="BP6" s="52"/>
      <c r="BQ6" s="51"/>
      <c r="BR6" s="51"/>
      <c r="BU6" s="50"/>
      <c r="BV6" s="54"/>
    </row>
    <row r="7" spans="1:75" s="45" customFormat="1" ht="12.75" customHeight="1" x14ac:dyDescent="0.25">
      <c r="A7" s="3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6"/>
      <c r="U7" s="1"/>
      <c r="V7" s="46"/>
      <c r="W7" s="1"/>
      <c r="X7" s="1"/>
      <c r="Z7" s="31"/>
      <c r="AA7" s="31"/>
      <c r="AC7" s="31"/>
      <c r="AD7" s="31"/>
      <c r="AE7" s="53" t="s">
        <v>168</v>
      </c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45" t="s">
        <v>92</v>
      </c>
      <c r="BE7" s="89"/>
      <c r="BF7" s="90"/>
      <c r="BG7" s="90"/>
      <c r="BH7" s="90"/>
      <c r="BI7" s="90"/>
      <c r="BJ7" s="90"/>
      <c r="BK7" s="90"/>
      <c r="BL7" s="91"/>
      <c r="BM7" s="48"/>
      <c r="BN7" s="48"/>
      <c r="BO7" s="48"/>
      <c r="BP7" s="52"/>
      <c r="BQ7" s="51"/>
      <c r="BR7" s="51"/>
      <c r="BS7" s="10"/>
      <c r="BT7" s="10"/>
      <c r="BU7" s="50"/>
      <c r="BV7" s="49"/>
    </row>
    <row r="8" spans="1:75" ht="3" customHeight="1" x14ac:dyDescent="0.2">
      <c r="T8" s="45"/>
      <c r="U8" s="45"/>
      <c r="V8" s="10"/>
      <c r="W8" s="48"/>
      <c r="X8" s="45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X8" s="45"/>
      <c r="AY8" s="45"/>
      <c r="AZ8" s="45"/>
      <c r="BA8" s="45"/>
      <c r="BB8" s="45"/>
      <c r="BC8" s="45"/>
      <c r="BD8" s="45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T8" s="1"/>
      <c r="BU8" s="5"/>
      <c r="BV8" s="3"/>
    </row>
    <row r="9" spans="1:75" s="7" customFormat="1" ht="12.75" customHeight="1" x14ac:dyDescent="0.25">
      <c r="A9" s="93" t="s">
        <v>146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BU9" s="42"/>
      <c r="BV9" s="41"/>
    </row>
    <row r="10" spans="1:75" s="7" customFormat="1" ht="12.75" customHeight="1" x14ac:dyDescent="0.25">
      <c r="B10" s="43"/>
      <c r="D10" s="44"/>
      <c r="E10" s="44"/>
      <c r="F10" s="44"/>
      <c r="H10" s="43"/>
      <c r="I10" s="43"/>
      <c r="J10" s="43"/>
      <c r="K10" s="43"/>
      <c r="L10" s="43"/>
      <c r="N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R10" s="43"/>
      <c r="AS10" s="43"/>
      <c r="AY10" s="10" t="s">
        <v>79</v>
      </c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Q10" s="103" t="s">
        <v>77</v>
      </c>
      <c r="BR10" s="104"/>
      <c r="BS10" s="104"/>
      <c r="BT10" s="104"/>
      <c r="BU10" s="104"/>
      <c r="BV10" s="104"/>
      <c r="BW10" s="65"/>
    </row>
    <row r="11" spans="1:75" ht="12.75" customHeight="1" x14ac:dyDescent="0.2">
      <c r="A11" s="10"/>
      <c r="B11" s="10"/>
      <c r="C11" s="10" t="s">
        <v>90</v>
      </c>
      <c r="D11" s="40"/>
      <c r="E11" s="31"/>
      <c r="F11" s="3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39"/>
      <c r="T11" s="10"/>
      <c r="U11" s="10"/>
      <c r="V11" s="10"/>
      <c r="X11" s="19"/>
      <c r="Y11" s="10"/>
      <c r="Z11" s="10" t="s">
        <v>83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W11" s="19"/>
      <c r="AX11" s="35"/>
      <c r="AY11" s="10" t="s">
        <v>106</v>
      </c>
      <c r="BQ11" s="36" t="s">
        <v>75</v>
      </c>
      <c r="BR11" s="13"/>
      <c r="BS11" s="13"/>
      <c r="BT11" s="9"/>
      <c r="BU11" s="8"/>
      <c r="BV11" s="23"/>
      <c r="BW11"/>
    </row>
    <row r="12" spans="1:75" ht="12.75" customHeight="1" x14ac:dyDescent="0.2">
      <c r="A12" s="10"/>
      <c r="B12" s="10"/>
      <c r="C12" s="31" t="s">
        <v>87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X12" s="19"/>
      <c r="Y12" s="10"/>
      <c r="Z12" s="31" t="s">
        <v>82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W12" s="19"/>
      <c r="AX12" s="35"/>
      <c r="BQ12" s="36" t="s">
        <v>72</v>
      </c>
      <c r="BR12" s="13"/>
      <c r="BS12" s="13"/>
      <c r="BT12" s="9"/>
      <c r="BU12" s="9"/>
      <c r="BV12" s="23"/>
      <c r="BW12" s="13"/>
    </row>
    <row r="13" spans="1:75" ht="12.75" customHeight="1" x14ac:dyDescent="0.2">
      <c r="A13" s="10"/>
      <c r="B13" s="10"/>
      <c r="C13" s="10"/>
      <c r="D13" s="10"/>
      <c r="E13" s="10"/>
      <c r="F13" s="13" t="s">
        <v>85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3"/>
      <c r="R13" s="24"/>
      <c r="S13" s="24"/>
      <c r="T13" s="10"/>
      <c r="U13" s="10"/>
      <c r="V13" s="10"/>
      <c r="X13" s="19"/>
      <c r="Y13" s="10"/>
      <c r="Z13" s="10" t="s">
        <v>80</v>
      </c>
      <c r="AA13" s="10"/>
      <c r="AB13" s="10"/>
      <c r="AC13" s="13" t="s">
        <v>40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23"/>
      <c r="AO13" s="24"/>
      <c r="AP13" s="24"/>
      <c r="AQ13" s="10"/>
      <c r="AR13" s="10"/>
      <c r="AS13" s="10"/>
      <c r="AW13" s="19"/>
      <c r="AX13" s="35"/>
      <c r="BA13" s="13" t="s">
        <v>73</v>
      </c>
      <c r="BK13" s="23"/>
      <c r="BL13" s="9"/>
      <c r="BM13" s="9"/>
      <c r="BQ13" s="36" t="s">
        <v>69</v>
      </c>
      <c r="BR13" s="13"/>
      <c r="BS13" s="13"/>
      <c r="BT13" s="13"/>
      <c r="BU13" s="13"/>
      <c r="BV13" s="60"/>
      <c r="BW13" s="13"/>
    </row>
    <row r="14" spans="1:75" ht="12.75" customHeight="1" x14ac:dyDescent="0.2">
      <c r="A14" s="10"/>
      <c r="B14" s="10"/>
      <c r="C14" s="10"/>
      <c r="D14" s="10"/>
      <c r="E14" s="10"/>
      <c r="F14" s="13" t="s">
        <v>17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4"/>
      <c r="R14" s="23"/>
      <c r="S14" s="24"/>
      <c r="T14" s="10"/>
      <c r="U14" s="10"/>
      <c r="V14" s="10"/>
      <c r="X14" s="19"/>
      <c r="Y14" s="10"/>
      <c r="Z14" s="10"/>
      <c r="AA14" s="10"/>
      <c r="AB14" s="10"/>
      <c r="AC14" s="13" t="s">
        <v>37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24"/>
      <c r="AO14" s="23"/>
      <c r="AP14" s="24"/>
      <c r="AQ14" s="10"/>
      <c r="AR14" s="10"/>
      <c r="AS14" s="10"/>
      <c r="AW14" s="19"/>
      <c r="AX14" s="35"/>
      <c r="BA14" s="13" t="s">
        <v>70</v>
      </c>
      <c r="BK14" s="9"/>
      <c r="BL14" s="23"/>
      <c r="BM14" s="9"/>
      <c r="BQ14" s="36" t="s">
        <v>66</v>
      </c>
      <c r="BR14" s="13"/>
      <c r="BT14" s="1"/>
      <c r="BU14" s="1"/>
      <c r="BV14" s="60"/>
      <c r="BW14" s="13"/>
    </row>
    <row r="15" spans="1:75" ht="12.75" customHeight="1" x14ac:dyDescent="0.2">
      <c r="A15" s="10"/>
      <c r="B15" s="10"/>
      <c r="C15" s="10"/>
      <c r="D15" s="10"/>
      <c r="E15" s="10"/>
      <c r="F15" s="13" t="s">
        <v>84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4"/>
      <c r="R15" s="24"/>
      <c r="S15" s="23"/>
      <c r="T15" s="10"/>
      <c r="U15" s="10"/>
      <c r="V15" s="10"/>
      <c r="X15" s="19"/>
      <c r="Y15" s="10"/>
      <c r="Z15" s="10"/>
      <c r="AA15" s="10"/>
      <c r="AB15" s="10"/>
      <c r="AC15" s="13" t="s">
        <v>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24"/>
      <c r="AO15" s="24"/>
      <c r="AP15" s="23"/>
      <c r="AQ15" s="10"/>
      <c r="AR15" s="10"/>
      <c r="AS15" s="10"/>
      <c r="AW15" s="19"/>
      <c r="AX15" s="35"/>
      <c r="BA15" s="13" t="s">
        <v>67</v>
      </c>
      <c r="BK15" s="9"/>
      <c r="BL15" s="9"/>
      <c r="BM15" s="23"/>
      <c r="BQ15" s="36" t="s">
        <v>64</v>
      </c>
      <c r="BR15" s="13"/>
      <c r="BT15" s="1"/>
      <c r="BU15" s="1"/>
      <c r="BV15" s="60"/>
    </row>
    <row r="16" spans="1:75" ht="12.75" customHeight="1" x14ac:dyDescent="0.2">
      <c r="A16" s="10"/>
      <c r="B16" s="10"/>
      <c r="C16" s="10"/>
      <c r="D16" s="10"/>
      <c r="E16" s="10"/>
      <c r="F16" s="13" t="s">
        <v>18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S16" s="10"/>
      <c r="T16" s="23"/>
      <c r="U16" s="10"/>
      <c r="V16" s="10"/>
      <c r="X16" s="19"/>
      <c r="Y16" s="10"/>
      <c r="Z16" s="10"/>
      <c r="AA16" s="10"/>
      <c r="AB16" s="10"/>
      <c r="AC16" s="13" t="s">
        <v>18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P16" s="10"/>
      <c r="AQ16" s="23"/>
      <c r="AR16" s="10"/>
      <c r="AS16" s="10"/>
      <c r="AV16" s="10"/>
      <c r="AW16" s="19"/>
      <c r="AX16" s="35"/>
      <c r="AY16" s="10"/>
      <c r="BQ16" s="36" t="s">
        <v>62</v>
      </c>
      <c r="BR16" s="13"/>
      <c r="BT16" s="1"/>
      <c r="BU16" s="1"/>
      <c r="BV16" s="60"/>
    </row>
    <row r="17" spans="1:74" ht="12.75" customHeight="1" x14ac:dyDescent="0.2">
      <c r="A17" s="10"/>
      <c r="B17" s="10"/>
      <c r="C17" s="10"/>
      <c r="D17" s="10"/>
      <c r="E17" s="10"/>
      <c r="T17" s="10"/>
      <c r="U17" s="10"/>
      <c r="V17" s="10"/>
      <c r="X17" s="19"/>
      <c r="Y17" s="10"/>
      <c r="AV17" s="10"/>
      <c r="AW17" s="19"/>
      <c r="AX17" s="35"/>
      <c r="BQ17" s="36" t="s">
        <v>108</v>
      </c>
      <c r="BT17" s="1"/>
      <c r="BU17" s="1"/>
      <c r="BV17" s="60"/>
    </row>
    <row r="18" spans="1:74" ht="12.75" customHeight="1" x14ac:dyDescent="0.2">
      <c r="A18" s="10"/>
      <c r="B18" s="10"/>
      <c r="C18" s="10" t="s">
        <v>81</v>
      </c>
      <c r="D18" s="40"/>
      <c r="E18" s="31"/>
      <c r="F18" s="3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9"/>
      <c r="T18" s="10"/>
      <c r="U18" s="10"/>
      <c r="V18" s="10"/>
      <c r="X18" s="19"/>
      <c r="Y18" s="10"/>
      <c r="AV18" s="10"/>
      <c r="AW18" s="19"/>
      <c r="AX18" s="35"/>
      <c r="BO18" s="38"/>
      <c r="BP18" s="38"/>
      <c r="BQ18" s="36" t="s">
        <v>109</v>
      </c>
      <c r="BV18" s="60"/>
    </row>
    <row r="19" spans="1:74" ht="12.75" customHeight="1" x14ac:dyDescent="0.2">
      <c r="A19" s="10"/>
      <c r="B19" s="10"/>
      <c r="C19" s="10" t="s">
        <v>78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X19" s="19"/>
      <c r="Y19" s="10"/>
      <c r="Z19" s="10" t="s">
        <v>68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V19" s="10"/>
      <c r="AW19" s="19"/>
      <c r="AX19" s="35"/>
      <c r="BO19" s="37"/>
      <c r="BQ19" s="36" t="s">
        <v>110</v>
      </c>
      <c r="BT19" s="1"/>
      <c r="BU19" s="1"/>
      <c r="BV19" s="60" t="s">
        <v>124</v>
      </c>
    </row>
    <row r="20" spans="1:74" ht="12.75" customHeight="1" x14ac:dyDescent="0.2">
      <c r="A20" s="10"/>
      <c r="B20" s="10"/>
      <c r="F20" s="13" t="s">
        <v>76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3"/>
      <c r="R20" s="24"/>
      <c r="S20" s="24"/>
      <c r="V20" s="10"/>
      <c r="X20" s="19"/>
      <c r="Y20" s="10"/>
      <c r="Z20" s="10"/>
      <c r="AA20" s="10"/>
      <c r="AB20" s="10"/>
      <c r="AC20" s="13" t="s">
        <v>63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23"/>
      <c r="AO20" s="24"/>
      <c r="AP20" s="24"/>
      <c r="AQ20" s="10"/>
      <c r="AR20" s="10"/>
      <c r="AS20" s="10"/>
      <c r="AV20" s="10"/>
      <c r="AW20" s="19"/>
      <c r="AX20" s="35"/>
      <c r="BO20" s="37"/>
      <c r="BQ20" s="36" t="s">
        <v>111</v>
      </c>
      <c r="BT20" s="1"/>
      <c r="BU20" s="1"/>
      <c r="BV20" s="60"/>
    </row>
    <row r="21" spans="1:74" ht="12.75" customHeight="1" x14ac:dyDescent="0.2">
      <c r="A21" s="10"/>
      <c r="B21" s="10"/>
      <c r="C21" s="10"/>
      <c r="D21" s="10"/>
      <c r="E21" s="10"/>
      <c r="F21" s="13" t="s">
        <v>74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4"/>
      <c r="R21" s="23"/>
      <c r="S21" s="24"/>
      <c r="T21" s="10"/>
      <c r="U21" s="10"/>
      <c r="V21" s="10"/>
      <c r="X21" s="19"/>
      <c r="Y21" s="10"/>
      <c r="Z21" s="10"/>
      <c r="AA21" s="10"/>
      <c r="AB21" s="10"/>
      <c r="AC21" s="13" t="s">
        <v>61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24"/>
      <c r="AO21" s="23"/>
      <c r="AP21" s="24"/>
      <c r="AQ21" s="10"/>
      <c r="AR21" s="10"/>
      <c r="AS21" s="10"/>
      <c r="AV21" s="10"/>
      <c r="AW21" s="19"/>
      <c r="AX21" s="35"/>
      <c r="BO21" s="37"/>
      <c r="BQ21" s="36" t="s">
        <v>112</v>
      </c>
      <c r="BV21" s="60"/>
    </row>
    <row r="22" spans="1:74" ht="12.75" customHeight="1" x14ac:dyDescent="0.2">
      <c r="A22" s="10"/>
      <c r="B22" s="10"/>
      <c r="C22" s="10"/>
      <c r="D22" s="10"/>
      <c r="E22" s="10"/>
      <c r="F22" s="13" t="s">
        <v>71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24"/>
      <c r="R22" s="24"/>
      <c r="S22" s="23"/>
      <c r="T22" s="10"/>
      <c r="U22" s="10"/>
      <c r="V22" s="10"/>
      <c r="X22" s="19"/>
      <c r="Y22" s="10"/>
      <c r="Z22" s="10"/>
      <c r="AA22" s="10"/>
      <c r="AB22" s="10"/>
      <c r="AC22" s="13" t="s">
        <v>60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24"/>
      <c r="AO22" s="24"/>
      <c r="AP22" s="23"/>
      <c r="AQ22" s="10"/>
      <c r="AR22" s="10"/>
      <c r="AS22" s="10"/>
      <c r="AX22" s="35"/>
      <c r="BO22" s="37"/>
    </row>
    <row r="23" spans="1:74" ht="12.75" customHeight="1" x14ac:dyDescent="0.2">
      <c r="A23" s="10"/>
      <c r="B23" s="10"/>
      <c r="C23" s="10"/>
      <c r="D23" s="10"/>
      <c r="E23" s="10"/>
      <c r="T23" s="10"/>
      <c r="U23" s="10"/>
      <c r="V23" s="10"/>
      <c r="X23" s="19"/>
      <c r="Y23" s="10"/>
      <c r="AV23" s="10"/>
      <c r="AW23" s="19"/>
      <c r="AX23" s="35"/>
      <c r="AY23" s="10" t="s">
        <v>57</v>
      </c>
      <c r="BT23" s="1"/>
      <c r="BU23" s="1"/>
    </row>
    <row r="24" spans="1:74" ht="12.75" customHeight="1" x14ac:dyDescent="0.2">
      <c r="A24" s="10"/>
      <c r="B24" s="10"/>
      <c r="C24" s="10" t="s">
        <v>65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X24" s="19"/>
      <c r="Y24" s="10"/>
      <c r="Z24" s="10" t="s">
        <v>58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V24" s="10"/>
      <c r="AW24" s="19"/>
      <c r="AX24" s="35"/>
      <c r="AY24" s="31" t="s">
        <v>107</v>
      </c>
    </row>
    <row r="25" spans="1:74" ht="12.75" customHeight="1" x14ac:dyDescent="0.2">
      <c r="A25" s="10"/>
      <c r="B25" s="10"/>
      <c r="F25" s="13" t="s">
        <v>63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23"/>
      <c r="R25" s="24"/>
      <c r="S25" s="24"/>
      <c r="X25" s="19"/>
      <c r="Y25" s="10"/>
      <c r="Z25" s="10"/>
      <c r="AA25" s="10"/>
      <c r="AB25" s="10"/>
      <c r="AC25" s="13" t="s">
        <v>56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24"/>
      <c r="AO25" s="23"/>
      <c r="AP25" s="24"/>
      <c r="AQ25" s="10"/>
      <c r="AR25" s="10"/>
      <c r="AS25" s="10"/>
      <c r="AV25" s="10"/>
      <c r="AW25" s="19"/>
      <c r="AX25" s="35"/>
      <c r="AZ25" s="13" t="s">
        <v>52</v>
      </c>
      <c r="BT25" s="1"/>
      <c r="BU25" s="1"/>
      <c r="BV25" s="60"/>
    </row>
    <row r="26" spans="1:74" ht="12.75" customHeight="1" x14ac:dyDescent="0.2">
      <c r="A26" s="10"/>
      <c r="B26" s="10"/>
      <c r="C26" s="10"/>
      <c r="D26" s="10"/>
      <c r="E26" s="10"/>
      <c r="F26" s="13" t="s">
        <v>61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23"/>
      <c r="S26" s="24"/>
      <c r="T26" s="10"/>
      <c r="U26" s="10"/>
      <c r="V26" s="10"/>
      <c r="X26" s="19"/>
      <c r="Y26" s="10"/>
      <c r="Z26" s="10"/>
      <c r="AA26" s="10"/>
      <c r="AB26" s="10"/>
      <c r="AC26" s="13" t="s">
        <v>37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24"/>
      <c r="AO26" s="24"/>
      <c r="AP26" s="23" t="s">
        <v>124</v>
      </c>
      <c r="AQ26" s="10"/>
      <c r="AR26" s="10"/>
      <c r="AS26" s="10"/>
      <c r="AV26" s="10"/>
      <c r="AW26" s="19"/>
      <c r="AX26" s="35"/>
      <c r="AZ26" s="13" t="s">
        <v>49</v>
      </c>
      <c r="BT26" s="1"/>
      <c r="BU26" s="1"/>
      <c r="BV26" s="60"/>
    </row>
    <row r="27" spans="1:74" ht="12.75" customHeight="1" x14ac:dyDescent="0.2">
      <c r="A27" s="10"/>
      <c r="B27" s="10"/>
      <c r="C27" s="10"/>
      <c r="D27" s="10"/>
      <c r="E27" s="10"/>
      <c r="F27" s="13" t="s">
        <v>60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24"/>
      <c r="S27" s="23"/>
      <c r="T27" s="10"/>
      <c r="U27" s="10"/>
      <c r="V27" s="10"/>
      <c r="X27" s="19"/>
      <c r="Y27" s="10"/>
      <c r="Z27" s="10"/>
      <c r="AA27" s="10"/>
      <c r="AB27" s="10"/>
      <c r="AC27" s="13" t="s">
        <v>53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60"/>
      <c r="AR27" s="10"/>
      <c r="AS27" s="10"/>
      <c r="AX27" s="35"/>
      <c r="AZ27" s="13" t="s">
        <v>45</v>
      </c>
      <c r="BT27" s="1"/>
      <c r="BU27" s="1"/>
      <c r="BV27" s="60"/>
    </row>
    <row r="28" spans="1:74" ht="12.75" customHeight="1" x14ac:dyDescent="0.2">
      <c r="A28" s="10"/>
      <c r="B28" s="10"/>
      <c r="C28" s="10"/>
      <c r="D28" s="10"/>
      <c r="E28" s="10"/>
      <c r="F28" s="13" t="s">
        <v>59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S28" s="10"/>
      <c r="T28" s="23"/>
      <c r="U28" s="10"/>
      <c r="V28" s="10"/>
      <c r="X28" s="19"/>
      <c r="Y28" s="10"/>
      <c r="Z28" s="10"/>
      <c r="AA28" s="10"/>
      <c r="AB28" s="10"/>
      <c r="AC28" s="13" t="s">
        <v>50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60"/>
      <c r="AS28" s="10"/>
      <c r="AX28" s="35"/>
      <c r="AZ28" s="13" t="s">
        <v>43</v>
      </c>
      <c r="BT28" s="1"/>
      <c r="BU28" s="1"/>
      <c r="BV28" s="60"/>
    </row>
    <row r="29" spans="1:74" ht="12.75" customHeight="1" x14ac:dyDescent="0.2">
      <c r="A29" s="10"/>
      <c r="B29" s="10"/>
      <c r="C29" s="10"/>
      <c r="D29" s="10"/>
      <c r="E29" s="10"/>
      <c r="T29" s="10"/>
      <c r="U29" s="10"/>
      <c r="V29" s="10"/>
      <c r="X29" s="19"/>
      <c r="Y29" s="10"/>
      <c r="AV29" s="10"/>
      <c r="AW29" s="19"/>
      <c r="AX29" s="35"/>
      <c r="AZ29" s="13" t="s">
        <v>38</v>
      </c>
      <c r="BA29" s="13"/>
      <c r="BT29" s="1"/>
      <c r="BU29" s="1"/>
      <c r="BV29" s="60"/>
    </row>
    <row r="30" spans="1:74" ht="12.75" customHeight="1" x14ac:dyDescent="0.2">
      <c r="A30" s="10"/>
      <c r="B30" s="10"/>
      <c r="C30" s="10" t="s">
        <v>55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X30" s="19"/>
      <c r="Y30" s="10"/>
      <c r="Z30" s="10" t="s">
        <v>46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V30" s="10"/>
      <c r="AW30" s="19"/>
      <c r="AX30" s="35"/>
      <c r="AZ30" s="13" t="s">
        <v>35</v>
      </c>
      <c r="BT30" s="1"/>
      <c r="BU30" s="1"/>
      <c r="BV30" s="60"/>
    </row>
    <row r="31" spans="1:74" ht="12.75" customHeight="1" x14ac:dyDescent="0.2">
      <c r="A31" s="10"/>
      <c r="B31" s="10"/>
      <c r="C31" s="10"/>
      <c r="D31" s="10"/>
      <c r="E31" s="10"/>
      <c r="F31" s="13" t="s">
        <v>54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3"/>
      <c r="R31" s="24"/>
      <c r="S31" s="24"/>
      <c r="T31" s="10"/>
      <c r="U31" s="10"/>
      <c r="V31" s="10"/>
      <c r="X31" s="19"/>
      <c r="Y31" s="10"/>
      <c r="Z31" s="10" t="s">
        <v>44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V31" s="10"/>
      <c r="AW31" s="19"/>
      <c r="AX31" s="35"/>
      <c r="AZ31" s="13" t="s">
        <v>33</v>
      </c>
      <c r="BA31" s="13"/>
      <c r="BT31" s="1"/>
      <c r="BU31" s="1"/>
      <c r="BV31" s="60"/>
    </row>
    <row r="32" spans="1:74" ht="12.75" customHeight="1" x14ac:dyDescent="0.2">
      <c r="A32" s="10"/>
      <c r="B32" s="10"/>
      <c r="C32" s="10"/>
      <c r="D32" s="10"/>
      <c r="E32" s="10"/>
      <c r="F32" s="13" t="s">
        <v>51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4"/>
      <c r="R32" s="23"/>
      <c r="S32" s="24"/>
      <c r="T32" s="10"/>
      <c r="U32" s="10"/>
      <c r="V32" s="10"/>
      <c r="X32" s="19"/>
      <c r="Y32" s="10"/>
      <c r="Z32" s="10"/>
      <c r="AA32" s="10"/>
      <c r="AB32" s="10"/>
      <c r="AC32" s="13" t="s">
        <v>41</v>
      </c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23"/>
      <c r="AO32" s="24"/>
      <c r="AP32" s="24"/>
      <c r="AQ32" s="10"/>
      <c r="AR32" s="10"/>
      <c r="AS32" s="10"/>
      <c r="AV32" s="10"/>
      <c r="AW32" s="19"/>
      <c r="AX32" s="35"/>
      <c r="AZ32" s="13" t="s">
        <v>32</v>
      </c>
      <c r="BT32" s="1"/>
      <c r="BU32" s="1"/>
      <c r="BV32" s="60"/>
    </row>
    <row r="33" spans="1:74" ht="12.75" customHeight="1" x14ac:dyDescent="0.2">
      <c r="A33" s="10"/>
      <c r="B33" s="10"/>
      <c r="C33" s="10"/>
      <c r="D33" s="10"/>
      <c r="E33" s="10"/>
      <c r="F33" s="13" t="s">
        <v>48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24"/>
      <c r="R33" s="24"/>
      <c r="S33" s="23"/>
      <c r="T33" s="10"/>
      <c r="U33" s="10"/>
      <c r="V33" s="10"/>
      <c r="X33" s="19"/>
      <c r="Y33" s="10"/>
      <c r="Z33" s="10"/>
      <c r="AA33" s="10"/>
      <c r="AB33" s="10"/>
      <c r="AC33" s="13" t="s">
        <v>39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24"/>
      <c r="AO33" s="23"/>
      <c r="AP33" s="24"/>
      <c r="AQ33" s="10"/>
      <c r="AR33" s="10"/>
      <c r="AS33" s="10"/>
      <c r="AV33" s="10"/>
      <c r="AW33" s="19"/>
      <c r="AX33" s="35"/>
      <c r="BT33" s="1"/>
      <c r="BU33" s="1"/>
    </row>
    <row r="34" spans="1:74" ht="12.75" customHeight="1" x14ac:dyDescent="0.2">
      <c r="A34" s="10"/>
      <c r="B34" s="10"/>
      <c r="C34" s="10"/>
      <c r="D34" s="10"/>
      <c r="E34" s="10"/>
      <c r="F34" s="13" t="s">
        <v>47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S34" s="10"/>
      <c r="T34" s="23"/>
      <c r="U34" s="10"/>
      <c r="V34" s="10"/>
      <c r="X34" s="19"/>
      <c r="Y34" s="10"/>
      <c r="Z34" s="10"/>
      <c r="AA34" s="10"/>
      <c r="AB34" s="10"/>
      <c r="AC34" s="13" t="s">
        <v>36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24"/>
      <c r="AO34" s="24"/>
      <c r="AP34" s="23"/>
      <c r="AQ34" s="10"/>
      <c r="AR34" s="10"/>
      <c r="AS34" s="10"/>
      <c r="AV34" s="10"/>
      <c r="AW34" s="19"/>
      <c r="AX34" s="35"/>
      <c r="AY34" s="10" t="s">
        <v>125</v>
      </c>
    </row>
    <row r="35" spans="1:74" ht="12.75" customHeight="1" x14ac:dyDescent="0.2">
      <c r="A35" s="10"/>
      <c r="B35" s="10"/>
      <c r="X35" s="19"/>
      <c r="Y35" s="10"/>
      <c r="AV35" s="10"/>
      <c r="AW35" s="19"/>
      <c r="AX35" s="35"/>
      <c r="AY35" s="10" t="s">
        <v>126</v>
      </c>
    </row>
    <row r="36" spans="1:74" ht="12.75" customHeight="1" x14ac:dyDescent="0.25">
      <c r="A36" s="10"/>
      <c r="B36" s="10"/>
      <c r="C36" s="10" t="s">
        <v>42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X36" s="19"/>
      <c r="Y36" s="98" t="s">
        <v>163</v>
      </c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9"/>
      <c r="AX36" s="35"/>
    </row>
    <row r="37" spans="1:74" ht="12.75" customHeight="1" x14ac:dyDescent="0.2">
      <c r="A37" s="10"/>
      <c r="B37" s="10"/>
      <c r="C37" s="10"/>
      <c r="D37" s="10"/>
      <c r="E37" s="10"/>
      <c r="F37" s="13" t="s">
        <v>40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23"/>
      <c r="R37" s="24"/>
      <c r="S37" s="24"/>
      <c r="T37" s="10"/>
      <c r="U37" s="10"/>
      <c r="V37" s="10"/>
      <c r="X37" s="19"/>
      <c r="Y37" s="10"/>
      <c r="AI37" s="80"/>
      <c r="AJ37" s="80"/>
      <c r="AK37" s="80"/>
      <c r="AL37" s="80"/>
      <c r="AM37" s="80"/>
      <c r="AN37" s="80"/>
      <c r="AO37" s="80"/>
      <c r="AP37" s="81"/>
      <c r="AQ37" s="81"/>
      <c r="AR37" s="81"/>
      <c r="AS37" s="81"/>
      <c r="AT37" s="81"/>
      <c r="AU37" s="81"/>
      <c r="AV37" s="66"/>
      <c r="AW37" s="66"/>
      <c r="AX37" s="35"/>
      <c r="BC37" s="59" t="s">
        <v>127</v>
      </c>
      <c r="BD37" s="60"/>
      <c r="BF37" s="13"/>
      <c r="BG37" s="13"/>
      <c r="BH37" s="13"/>
      <c r="BI37" s="59" t="s">
        <v>128</v>
      </c>
      <c r="BJ37" s="60"/>
      <c r="BM37" s="13"/>
      <c r="BN37" s="13"/>
      <c r="BO37" s="59" t="s">
        <v>129</v>
      </c>
      <c r="BP37" s="60"/>
      <c r="BS37" s="13"/>
      <c r="BT37" s="13"/>
      <c r="BU37" s="59" t="s">
        <v>130</v>
      </c>
      <c r="BV37" s="60"/>
    </row>
    <row r="38" spans="1:74" ht="12.75" customHeight="1" x14ac:dyDescent="0.2">
      <c r="A38" s="10"/>
      <c r="B38" s="10"/>
      <c r="C38" s="10"/>
      <c r="D38" s="10"/>
      <c r="E38" s="10"/>
      <c r="F38" s="13" t="s">
        <v>37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24"/>
      <c r="R38" s="23"/>
      <c r="S38" s="24"/>
      <c r="T38" s="10"/>
      <c r="U38" s="10"/>
      <c r="V38" s="10"/>
      <c r="X38" s="19"/>
      <c r="Y38" s="10"/>
      <c r="Z38" s="10" t="s">
        <v>88</v>
      </c>
      <c r="AW38" s="66"/>
      <c r="AX38" s="35"/>
    </row>
    <row r="39" spans="1:74" ht="12.75" customHeight="1" x14ac:dyDescent="0.2">
      <c r="A39" s="10"/>
      <c r="B39" s="10"/>
      <c r="C39" s="10"/>
      <c r="D39" s="10"/>
      <c r="E39" s="10"/>
      <c r="F39" s="13" t="s">
        <v>34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24"/>
      <c r="R39" s="24"/>
      <c r="S39" s="23"/>
      <c r="T39" s="10"/>
      <c r="U39" s="10"/>
      <c r="V39" s="10"/>
      <c r="X39" s="19"/>
      <c r="Y39" s="10"/>
      <c r="AI39" s="113" t="s">
        <v>162</v>
      </c>
      <c r="AJ39" s="113"/>
      <c r="AK39" s="113"/>
      <c r="AL39" s="113"/>
      <c r="AM39" s="113"/>
      <c r="AN39" s="113"/>
      <c r="AQ39" s="113" t="s">
        <v>86</v>
      </c>
      <c r="AR39" s="113"/>
      <c r="AS39" s="113"/>
      <c r="AT39" s="113"/>
      <c r="AU39" s="113"/>
      <c r="AV39" s="113"/>
      <c r="AW39" s="19"/>
      <c r="AX39" s="35"/>
      <c r="AY39" s="10" t="s">
        <v>147</v>
      </c>
    </row>
    <row r="40" spans="1:74" ht="12.75" customHeight="1" x14ac:dyDescent="0.2">
      <c r="A40" s="10"/>
      <c r="B40" s="10"/>
      <c r="U40" s="10"/>
      <c r="V40" s="10"/>
      <c r="X40" s="19"/>
      <c r="Y40" s="10"/>
      <c r="AI40" s="113"/>
      <c r="AJ40" s="113"/>
      <c r="AK40" s="113"/>
      <c r="AL40" s="113"/>
      <c r="AM40" s="113"/>
      <c r="AN40" s="113"/>
      <c r="AO40" s="82"/>
      <c r="AP40" s="82"/>
      <c r="AQ40" s="113"/>
      <c r="AR40" s="113"/>
      <c r="AS40" s="113"/>
      <c r="AT40" s="113"/>
      <c r="AU40" s="113"/>
      <c r="AV40" s="113"/>
      <c r="AW40" s="19"/>
      <c r="AX40" s="35"/>
      <c r="AY40" s="10" t="s">
        <v>148</v>
      </c>
    </row>
    <row r="41" spans="1:74" ht="12.75" customHeight="1" x14ac:dyDescent="0.2">
      <c r="A41" s="10"/>
      <c r="B41" s="10"/>
      <c r="C41" s="10" t="s">
        <v>89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9"/>
      <c r="Y41" s="10"/>
      <c r="AI41" s="113"/>
      <c r="AJ41" s="113"/>
      <c r="AK41" s="113"/>
      <c r="AL41" s="113"/>
      <c r="AM41" s="113"/>
      <c r="AN41" s="113"/>
      <c r="AO41" s="82"/>
      <c r="AP41" s="82"/>
      <c r="AQ41" s="113"/>
      <c r="AR41" s="113"/>
      <c r="AS41" s="113"/>
      <c r="AT41" s="113"/>
      <c r="AU41" s="113"/>
      <c r="AV41" s="113"/>
      <c r="AW41" s="19"/>
      <c r="AX41" s="35"/>
      <c r="BF41" s="31" t="str">
        <f ca="1">"на IV квартал " &amp; YEAR(TODAY())</f>
        <v>на IV квартал 2024</v>
      </c>
      <c r="BN41" s="31" t="str">
        <f ca="1">"на IV квартал " &amp; (YEAR(TODAY())+1)</f>
        <v>на IV квартал 2025</v>
      </c>
    </row>
    <row r="42" spans="1:74" ht="12.75" customHeight="1" x14ac:dyDescent="0.2">
      <c r="A42" s="10"/>
      <c r="B42" s="10"/>
      <c r="C42" s="10"/>
      <c r="D42" s="10"/>
      <c r="E42" s="10"/>
      <c r="F42" s="13" t="s">
        <v>40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23"/>
      <c r="R42" s="24"/>
      <c r="S42" s="24"/>
      <c r="T42" s="10"/>
      <c r="U42" s="10"/>
      <c r="V42" s="10"/>
      <c r="W42" s="10"/>
      <c r="X42" s="19"/>
      <c r="Y42" s="10"/>
      <c r="AB42" s="13" t="s">
        <v>11</v>
      </c>
      <c r="AL42" s="23"/>
      <c r="AM42" s="9"/>
      <c r="AN42" s="9"/>
      <c r="AS42" s="23"/>
      <c r="AT42" s="9"/>
      <c r="AU42" s="9"/>
      <c r="AV42" s="10"/>
      <c r="AW42" s="19"/>
      <c r="AX42" s="35"/>
      <c r="AZ42" s="13" t="s">
        <v>149</v>
      </c>
      <c r="BG42" s="40"/>
      <c r="BH42" s="31"/>
      <c r="BI42" s="69"/>
      <c r="BJ42" s="31"/>
      <c r="BK42" s="31"/>
      <c r="BL42" s="31"/>
      <c r="BM42" s="31"/>
      <c r="BN42" s="31"/>
      <c r="BO42" s="31"/>
      <c r="BP42" s="31"/>
      <c r="BQ42" s="69"/>
      <c r="BR42" s="40"/>
      <c r="BT42" s="1"/>
      <c r="BV42" s="68"/>
    </row>
    <row r="43" spans="1:74" ht="12.75" customHeight="1" x14ac:dyDescent="0.2">
      <c r="A43" s="10"/>
      <c r="B43" s="10"/>
      <c r="C43" s="10"/>
      <c r="D43" s="10"/>
      <c r="E43" s="10"/>
      <c r="F43" s="13" t="s">
        <v>37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23"/>
      <c r="S43" s="24"/>
      <c r="V43" s="10"/>
      <c r="W43" s="10"/>
      <c r="X43" s="19"/>
      <c r="Y43" s="10"/>
      <c r="AA43" s="10"/>
      <c r="AB43" s="13" t="s">
        <v>9</v>
      </c>
      <c r="AL43" s="9"/>
      <c r="AM43" s="23"/>
      <c r="AN43" s="9"/>
      <c r="AS43" s="9"/>
      <c r="AT43" s="23"/>
      <c r="AU43" s="9"/>
      <c r="AV43" s="10"/>
      <c r="AW43" s="19"/>
      <c r="AX43" s="35"/>
      <c r="AZ43" s="13" t="s">
        <v>150</v>
      </c>
      <c r="BG43" s="40"/>
      <c r="BH43" s="69"/>
      <c r="BI43" s="31"/>
      <c r="BJ43" s="31"/>
      <c r="BK43" s="31"/>
      <c r="BL43" s="31"/>
      <c r="BM43" s="31"/>
      <c r="BN43" s="31"/>
      <c r="BO43" s="31"/>
      <c r="BP43" s="69"/>
      <c r="BQ43" s="31"/>
      <c r="BR43" s="40"/>
      <c r="BT43" s="1"/>
      <c r="BV43" s="68"/>
    </row>
    <row r="44" spans="1:74" ht="12.75" customHeight="1" x14ac:dyDescent="0.2">
      <c r="A44" s="10"/>
      <c r="B44" s="10"/>
      <c r="C44" s="10"/>
      <c r="D44" s="10"/>
      <c r="E44" s="10"/>
      <c r="F44" s="13" t="s">
        <v>34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24"/>
      <c r="R44" s="24"/>
      <c r="S44" s="23"/>
      <c r="V44" s="10"/>
      <c r="W44" s="10"/>
      <c r="X44" s="10"/>
      <c r="Y44" s="10"/>
      <c r="AA44" s="10"/>
      <c r="AB44" s="13" t="s">
        <v>7</v>
      </c>
      <c r="AL44" s="9"/>
      <c r="AM44" s="9"/>
      <c r="AN44" s="23"/>
      <c r="AS44" s="9"/>
      <c r="AT44" s="9"/>
      <c r="AU44" s="23"/>
      <c r="AV44" s="10"/>
      <c r="AW44" s="10"/>
      <c r="AX44" s="10"/>
      <c r="AZ44" s="13" t="s">
        <v>151</v>
      </c>
      <c r="BG44" s="40"/>
      <c r="BH44" s="31"/>
      <c r="BI44" s="69"/>
      <c r="BJ44" s="31"/>
      <c r="BK44" s="31"/>
      <c r="BL44" s="31"/>
      <c r="BM44" s="31"/>
      <c r="BN44" s="31"/>
      <c r="BO44" s="31"/>
      <c r="BP44" s="31"/>
      <c r="BQ44" s="69"/>
      <c r="BR44" s="40"/>
      <c r="BT44" s="1"/>
      <c r="BV44" s="68"/>
    </row>
    <row r="45" spans="1:74" ht="12.75" customHeight="1" x14ac:dyDescent="0.2">
      <c r="A45" s="10"/>
      <c r="B45" s="10"/>
      <c r="C45" s="10"/>
      <c r="V45" s="10"/>
      <c r="W45" s="10"/>
      <c r="X45" s="10"/>
      <c r="AX45" s="10"/>
      <c r="AZ45" s="13" t="s">
        <v>152</v>
      </c>
      <c r="BG45" s="40"/>
      <c r="BH45" s="69" t="s">
        <v>124</v>
      </c>
      <c r="BI45" s="31"/>
      <c r="BJ45" s="31"/>
      <c r="BK45" s="31"/>
      <c r="BL45" s="31"/>
      <c r="BM45" s="31"/>
      <c r="BN45" s="31"/>
      <c r="BO45" s="31"/>
      <c r="BP45" s="69"/>
      <c r="BQ45" s="31"/>
      <c r="BR45" s="40"/>
    </row>
    <row r="46" spans="1:74" ht="12.75" customHeight="1" x14ac:dyDescent="0.2">
      <c r="A46" s="10"/>
      <c r="B46" s="10"/>
      <c r="C46" s="10"/>
      <c r="V46" s="10"/>
      <c r="W46" s="10"/>
      <c r="X46" s="10"/>
      <c r="Y46" s="115" t="s">
        <v>132</v>
      </c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7"/>
      <c r="AX46" s="10"/>
      <c r="AZ46" s="13" t="s">
        <v>153</v>
      </c>
      <c r="BG46" s="40"/>
      <c r="BH46" s="31"/>
      <c r="BI46" s="69"/>
      <c r="BJ46" s="31"/>
      <c r="BK46" s="31"/>
      <c r="BL46" s="31"/>
      <c r="BM46" s="31"/>
      <c r="BN46" s="31"/>
      <c r="BO46" s="31"/>
      <c r="BP46" s="31"/>
      <c r="BQ46" s="69"/>
      <c r="BR46" s="40"/>
    </row>
    <row r="47" spans="1:74" ht="12.75" customHeight="1" x14ac:dyDescent="0.2">
      <c r="A47" s="10"/>
      <c r="B47" s="10"/>
      <c r="C47" s="10"/>
      <c r="V47" s="10"/>
      <c r="W47" s="10"/>
      <c r="X47" s="10"/>
      <c r="Y47" s="118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19"/>
      <c r="AX47" s="10"/>
      <c r="AZ47" s="13" t="s">
        <v>154</v>
      </c>
      <c r="BG47" s="40"/>
      <c r="BH47" s="69"/>
      <c r="BI47" s="31"/>
      <c r="BJ47" s="31"/>
      <c r="BK47" s="31"/>
      <c r="BL47" s="31"/>
      <c r="BM47" s="31"/>
      <c r="BN47" s="31"/>
      <c r="BO47" s="31"/>
      <c r="BP47" s="69"/>
      <c r="BQ47" s="31"/>
      <c r="BR47" s="40"/>
    </row>
    <row r="48" spans="1:74" ht="12.75" customHeight="1" x14ac:dyDescent="0.2">
      <c r="A48" s="10"/>
      <c r="B48" s="10"/>
      <c r="C48" s="10"/>
      <c r="V48" s="10"/>
      <c r="W48" s="10"/>
      <c r="X48" s="10"/>
      <c r="Y48" s="118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19"/>
      <c r="AX48" s="10"/>
      <c r="AZ48" s="13" t="s">
        <v>155</v>
      </c>
      <c r="BG48" s="40"/>
      <c r="BH48" s="31"/>
      <c r="BI48" s="69"/>
      <c r="BJ48" s="31"/>
      <c r="BK48" s="31"/>
      <c r="BL48" s="31"/>
      <c r="BM48" s="31"/>
      <c r="BN48" s="31"/>
      <c r="BO48" s="31"/>
      <c r="BP48" s="31"/>
      <c r="BQ48" s="69"/>
      <c r="BR48" s="40"/>
    </row>
    <row r="49" spans="1:77" ht="12.75" customHeight="1" x14ac:dyDescent="0.2">
      <c r="A49" s="10"/>
      <c r="B49" s="10"/>
      <c r="C49" s="10"/>
      <c r="V49" s="10"/>
      <c r="W49" s="10"/>
      <c r="X49" s="10"/>
      <c r="Y49" s="118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19"/>
      <c r="AX49" s="10"/>
      <c r="AZ49" s="13" t="s">
        <v>156</v>
      </c>
      <c r="BG49" s="40"/>
      <c r="BH49" s="69"/>
      <c r="BI49" s="31"/>
      <c r="BJ49" s="31"/>
      <c r="BK49" s="31"/>
      <c r="BL49" s="31"/>
      <c r="BM49" s="31"/>
      <c r="BN49" s="31"/>
      <c r="BO49" s="31"/>
      <c r="BP49" s="69"/>
      <c r="BQ49" s="31"/>
      <c r="BR49" s="40"/>
    </row>
    <row r="50" spans="1:77" ht="12.75" customHeight="1" x14ac:dyDescent="0.2">
      <c r="A50" s="10"/>
      <c r="B50" s="10"/>
      <c r="C50" s="10"/>
      <c r="V50" s="10"/>
      <c r="W50" s="10"/>
      <c r="X50" s="10"/>
      <c r="Y50" s="120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2"/>
      <c r="AX50" s="10"/>
      <c r="AZ50" s="13" t="s">
        <v>18</v>
      </c>
      <c r="BC50" s="59"/>
      <c r="BF50" s="13"/>
      <c r="BG50" s="70"/>
      <c r="BH50" s="31"/>
      <c r="BI50" s="69"/>
      <c r="BJ50" s="68"/>
      <c r="BK50" s="31"/>
      <c r="BL50" s="31"/>
      <c r="BM50" s="31"/>
      <c r="BN50" s="31"/>
      <c r="BO50" s="71"/>
      <c r="BP50" s="68"/>
      <c r="BQ50" s="69"/>
      <c r="BR50" s="40"/>
      <c r="BT50" s="13"/>
      <c r="BU50" s="59"/>
      <c r="BV50" s="68"/>
    </row>
    <row r="51" spans="1:77" ht="3" customHeight="1" x14ac:dyDescent="0.2">
      <c r="A51" s="10"/>
      <c r="B51" s="10"/>
      <c r="C51" s="10"/>
      <c r="V51" s="10"/>
      <c r="W51" s="10"/>
      <c r="X51" s="10"/>
      <c r="Y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Z51" s="13"/>
      <c r="BC51" s="59"/>
      <c r="BF51" s="13"/>
      <c r="BG51" s="70"/>
      <c r="BH51" s="31"/>
      <c r="BI51" s="31"/>
      <c r="BJ51" s="68"/>
      <c r="BK51" s="31"/>
      <c r="BL51" s="31"/>
      <c r="BM51" s="31"/>
      <c r="BN51" s="31"/>
      <c r="BO51" s="71"/>
      <c r="BP51" s="68"/>
      <c r="BQ51" s="31"/>
      <c r="BR51" s="40"/>
      <c r="BT51" s="13"/>
      <c r="BU51" s="59"/>
      <c r="BV51" s="68"/>
    </row>
    <row r="52" spans="1:77" ht="12.75" hidden="1" customHeight="1" x14ac:dyDescent="0.2">
      <c r="A52" s="114" t="s">
        <v>31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67"/>
    </row>
    <row r="53" spans="1:77" ht="2.25" hidden="1" customHeight="1" x14ac:dyDescent="0.2">
      <c r="T53" s="34"/>
      <c r="BT53" s="1"/>
      <c r="BU53" s="33"/>
      <c r="BV53" s="32"/>
    </row>
    <row r="54" spans="1:77" ht="12.75" hidden="1" customHeight="1" x14ac:dyDescent="0.2">
      <c r="C54" s="10" t="s">
        <v>30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X54" s="19"/>
      <c r="Z54" s="31" t="s">
        <v>29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W54" s="19"/>
      <c r="AY54" s="10" t="s">
        <v>103</v>
      </c>
      <c r="AZ54" s="10" t="str">
        <f ca="1">"Как изменится " &amp;
IF(LOWER(LEFT(TRIM(ОтчётныйПериод),3))="дек","в I квартале ",
IF(LOWER(LEFT(TRIM(ОтчётныйПериод),3))="мар","во II квартале ",
IF(LOWER(LEFT(TRIM(ОтчётныйПериод),3))="июн","в III квартале ",
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3"/>
      <c r="BT54" s="1"/>
      <c r="BU54" s="1"/>
    </row>
    <row r="55" spans="1:77" ht="12.75" hidden="1" customHeight="1" x14ac:dyDescent="0.2">
      <c r="C55" s="10" t="s">
        <v>28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4"/>
      <c r="S55" s="27"/>
      <c r="T55" s="10"/>
      <c r="X55" s="19"/>
      <c r="Z55" s="10" t="str">
        <f ca="1">"Вашего предприятия " &amp; $C$56</f>
        <v>Вашего предприятия 2024 г.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W55" s="19"/>
      <c r="AY55" s="10"/>
      <c r="AZ55" s="10" t="s">
        <v>102</v>
      </c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T55" s="1"/>
      <c r="BU55" s="1"/>
    </row>
    <row r="56" spans="1:77" ht="12.75" hidden="1" customHeight="1" x14ac:dyDescent="0.2">
      <c r="C56" s="10" t="str">
        <f ca="1">IF(LOWER(LEFT(TRIM(ОтчётныйПериод),3))="дек","в IV квартале ",
  IF(LOWER(LEFT(TRIM(ОтчётныйПериод),3))="мар","в I квартале ",
  IF(LOWER(LEFT(TRIM(ОтчётныйПериод),3))="июн","во II квартале ",
  IF(LOWER(LEFT(TRIM(ОтчётныйПериод),3))="сен","в III квартале ","")))) &amp;
  IFERROR(MID(ОтчётныйПериод,SEARCH("20",ОтчётныйПериод),4),YEAR(TODAY())) -0*IF(LOWER(LEFT(TRIM(ОтчётныйПериод),3))="янв",1,0) &amp; " г."</f>
        <v>2024 г.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24"/>
      <c r="S56" s="27"/>
      <c r="T56" s="10"/>
      <c r="X56" s="19"/>
      <c r="AW56" s="19"/>
      <c r="AY56" s="13"/>
      <c r="AZ56" s="13"/>
      <c r="BA56" s="13"/>
      <c r="BB56" s="13" t="s">
        <v>25</v>
      </c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5"/>
      <c r="BP56" s="16"/>
      <c r="BQ56" s="16"/>
      <c r="BS56" s="23"/>
      <c r="BT56" s="9"/>
      <c r="BU56" s="9"/>
    </row>
    <row r="57" spans="1:77" ht="12.75" hidden="1" customHeight="1" x14ac:dyDescent="0.2">
      <c r="Q57" s="94"/>
      <c r="R57" s="95"/>
      <c r="S57" s="95"/>
      <c r="T57" s="95"/>
      <c r="U57" s="96"/>
      <c r="V57" s="10" t="s">
        <v>27</v>
      </c>
      <c r="X57" s="19"/>
      <c r="Z57" s="13" t="s">
        <v>26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30"/>
      <c r="AR57" s="30"/>
      <c r="AS57" s="30"/>
      <c r="AT57" s="10"/>
      <c r="AU57" s="10"/>
      <c r="AV57" s="60"/>
      <c r="AW57" s="19"/>
      <c r="AY57" s="13"/>
      <c r="AZ57" s="13"/>
      <c r="BA57" s="13"/>
      <c r="BB57" s="13" t="s">
        <v>22</v>
      </c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6"/>
      <c r="BP57" s="16"/>
      <c r="BQ57" s="16"/>
      <c r="BS57" s="9"/>
      <c r="BT57" s="23"/>
      <c r="BU57" s="9"/>
    </row>
    <row r="58" spans="1:77" ht="12.75" hidden="1" customHeight="1" x14ac:dyDescent="0.2">
      <c r="X58" s="19"/>
      <c r="AW58" s="19"/>
      <c r="AY58" s="13"/>
      <c r="AZ58" s="13"/>
      <c r="BA58" s="13"/>
      <c r="BB58" s="13" t="s">
        <v>21</v>
      </c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6"/>
      <c r="BP58" s="16"/>
      <c r="BQ58" s="15"/>
      <c r="BS58" s="9"/>
      <c r="BT58" s="9"/>
      <c r="BU58" s="23"/>
    </row>
    <row r="59" spans="1:77" ht="12.75" hidden="1" customHeight="1" x14ac:dyDescent="0.2">
      <c r="C59" s="10" t="s">
        <v>24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X59" s="19"/>
      <c r="Z59" s="13" t="s">
        <v>23</v>
      </c>
      <c r="AA59" s="13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29"/>
      <c r="AR59" s="29"/>
      <c r="AS59" s="29"/>
      <c r="AV59" s="60"/>
      <c r="AW59" s="19"/>
      <c r="AY59" s="13"/>
      <c r="AZ59" s="13"/>
      <c r="BA59" s="13"/>
      <c r="BB59" s="13" t="s">
        <v>18</v>
      </c>
      <c r="BC59" s="13"/>
      <c r="BD59" s="14"/>
      <c r="BE59" s="14"/>
      <c r="BF59" s="14"/>
      <c r="BG59" s="14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S59" s="13"/>
      <c r="BT59" s="1"/>
      <c r="BU59" s="1"/>
      <c r="BV59" s="60"/>
    </row>
    <row r="60" spans="1:77" ht="12.75" hidden="1" customHeight="1" x14ac:dyDescent="0.2">
      <c r="C60" s="10" t="str">
        <f ca="1">"предприятия " &amp;$C$56</f>
        <v>предприятия 2024 г.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V60" s="10"/>
      <c r="X60" s="19"/>
      <c r="AW60" s="19"/>
      <c r="BT60" s="1"/>
      <c r="BU60" s="1"/>
    </row>
    <row r="61" spans="1:77" ht="12.75" hidden="1" customHeight="1" x14ac:dyDescent="0.2">
      <c r="D61" s="13"/>
      <c r="E61" s="13"/>
      <c r="F61" s="13" t="s">
        <v>20</v>
      </c>
      <c r="G61" s="13"/>
      <c r="H61" s="13"/>
      <c r="I61" s="13"/>
      <c r="J61" s="13"/>
      <c r="K61" s="13"/>
      <c r="L61" s="13"/>
      <c r="M61" s="13"/>
      <c r="N61" s="13"/>
      <c r="O61" s="13"/>
      <c r="Q61" s="23"/>
      <c r="R61" s="24"/>
      <c r="S61" s="24"/>
      <c r="T61" s="10"/>
      <c r="V61" s="10"/>
      <c r="X61" s="19"/>
      <c r="Z61" s="13" t="s">
        <v>19</v>
      </c>
      <c r="AA61" s="13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29"/>
      <c r="AR61" s="29"/>
      <c r="AS61" s="29"/>
      <c r="AV61" s="60"/>
      <c r="AW61" s="19"/>
      <c r="AY61" s="10" t="s">
        <v>104</v>
      </c>
      <c r="AZ61" s="10" t="str">
        <f ca="1">AZ54</f>
        <v>Как изменится 2024 г.</v>
      </c>
      <c r="BA61" s="10"/>
      <c r="BB61" s="10"/>
      <c r="BC61" s="10"/>
      <c r="BD61" s="10"/>
      <c r="BE61" s="10"/>
      <c r="BF61" s="10"/>
      <c r="BG61" s="10"/>
      <c r="BT61" s="1"/>
      <c r="BU61" s="1"/>
    </row>
    <row r="62" spans="1:77" ht="12.75" hidden="1" customHeight="1" x14ac:dyDescent="0.2">
      <c r="D62" s="13"/>
      <c r="E62" s="13"/>
      <c r="F62" s="13" t="s">
        <v>17</v>
      </c>
      <c r="G62" s="13"/>
      <c r="H62" s="13"/>
      <c r="I62" s="13"/>
      <c r="J62" s="13"/>
      <c r="K62" s="13"/>
      <c r="L62" s="13"/>
      <c r="M62" s="13"/>
      <c r="N62" s="13"/>
      <c r="O62" s="13"/>
      <c r="Q62" s="24"/>
      <c r="R62" s="23"/>
      <c r="S62" s="24"/>
      <c r="T62" s="10"/>
      <c r="V62" s="13"/>
      <c r="X62" s="19"/>
      <c r="AA62" s="13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29"/>
      <c r="AR62" s="29"/>
      <c r="AS62" s="29"/>
      <c r="AW62" s="19"/>
      <c r="AY62" s="10" t="s">
        <v>13</v>
      </c>
      <c r="AZ62" s="10" t="s">
        <v>105</v>
      </c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T62" s="1"/>
      <c r="BU62" s="13"/>
    </row>
    <row r="63" spans="1:77" ht="12.75" hidden="1" customHeight="1" x14ac:dyDescent="0.2">
      <c r="D63" s="13"/>
      <c r="E63" s="13"/>
      <c r="F63" s="13" t="s">
        <v>16</v>
      </c>
      <c r="G63" s="13"/>
      <c r="H63" s="13"/>
      <c r="I63" s="13"/>
      <c r="J63" s="13"/>
      <c r="K63" s="13"/>
      <c r="L63" s="13"/>
      <c r="M63" s="13"/>
      <c r="N63" s="13"/>
      <c r="O63" s="13"/>
      <c r="Q63" s="24"/>
      <c r="R63" s="24"/>
      <c r="S63" s="23"/>
      <c r="T63" s="10"/>
      <c r="V63" s="13"/>
      <c r="X63" s="19"/>
      <c r="Z63" s="13" t="s">
        <v>15</v>
      </c>
      <c r="AA63" s="13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29"/>
      <c r="AR63" s="29"/>
      <c r="AS63" s="29"/>
      <c r="AT63" s="13"/>
      <c r="AV63" s="60"/>
      <c r="AW63" s="19"/>
      <c r="AY63" s="13"/>
      <c r="AZ63" s="13"/>
      <c r="BA63" s="13"/>
      <c r="BB63" s="13" t="s">
        <v>11</v>
      </c>
      <c r="BC63" s="13"/>
      <c r="BD63" s="13"/>
      <c r="BE63" s="13"/>
      <c r="BF63" s="13"/>
      <c r="BG63" s="13"/>
      <c r="BH63" s="10"/>
      <c r="BI63" s="10"/>
      <c r="BJ63" s="10"/>
      <c r="BK63" s="10"/>
      <c r="BL63" s="10"/>
      <c r="BM63" s="10"/>
      <c r="BN63" s="24"/>
      <c r="BO63" s="27"/>
      <c r="BP63" s="24"/>
      <c r="BQ63" s="10"/>
      <c r="BR63" s="10"/>
      <c r="BS63" s="23"/>
      <c r="BT63" s="9"/>
      <c r="BU63" s="9"/>
    </row>
    <row r="64" spans="1:77" ht="12.75" hidden="1" customHeight="1" x14ac:dyDescent="0.2">
      <c r="D64" s="13"/>
      <c r="E64" s="13"/>
      <c r="F64" s="13" t="s">
        <v>14</v>
      </c>
      <c r="G64" s="13"/>
      <c r="H64" s="13"/>
      <c r="I64" s="13"/>
      <c r="J64" s="13"/>
      <c r="K64" s="13"/>
      <c r="L64" s="13"/>
      <c r="M64" s="13"/>
      <c r="N64" s="13"/>
      <c r="O64" s="13"/>
      <c r="Q64" s="10"/>
      <c r="S64" s="10"/>
      <c r="T64" s="60"/>
      <c r="V64" s="13"/>
      <c r="X64" s="19"/>
      <c r="AW64" s="19"/>
      <c r="AY64" s="13"/>
      <c r="AZ64" s="13"/>
      <c r="BA64" s="13"/>
      <c r="BB64" s="13" t="s">
        <v>9</v>
      </c>
      <c r="BC64" s="13"/>
      <c r="BD64" s="13"/>
      <c r="BE64" s="13"/>
      <c r="BF64" s="13"/>
      <c r="BG64" s="13"/>
      <c r="BH64" s="13"/>
      <c r="BI64" s="13"/>
      <c r="BJ64" s="13"/>
      <c r="BK64" s="13"/>
      <c r="BL64" s="10"/>
      <c r="BM64" s="10"/>
      <c r="BN64" s="10"/>
      <c r="BO64" s="27"/>
      <c r="BP64" s="24"/>
      <c r="BQ64" s="10"/>
      <c r="BR64" s="10"/>
      <c r="BS64" s="9"/>
      <c r="BT64" s="23"/>
      <c r="BU64" s="9"/>
    </row>
    <row r="65" spans="2:79" ht="12.75" hidden="1" customHeight="1" x14ac:dyDescent="0.2">
      <c r="V65" s="13"/>
      <c r="X65" s="19"/>
      <c r="Z65" s="13" t="s">
        <v>12</v>
      </c>
      <c r="AA65" s="13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28"/>
      <c r="AS65" s="28"/>
      <c r="AT65" s="10"/>
      <c r="AV65" s="60"/>
      <c r="AW65" s="19"/>
      <c r="AY65" s="13"/>
      <c r="AZ65" s="13"/>
      <c r="BA65" s="13"/>
      <c r="BB65" s="13" t="s">
        <v>7</v>
      </c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5"/>
      <c r="BP65" s="16"/>
      <c r="BQ65" s="16"/>
      <c r="BR65" s="13"/>
      <c r="BS65" s="9"/>
      <c r="BT65" s="9"/>
      <c r="BU65" s="23"/>
    </row>
    <row r="66" spans="2:79" ht="12.75" hidden="1" customHeight="1" x14ac:dyDescent="0.2">
      <c r="C66" s="10" t="s">
        <v>10</v>
      </c>
      <c r="D66" s="10"/>
      <c r="X66" s="19"/>
      <c r="AW66" s="19"/>
      <c r="AY66" s="25"/>
      <c r="AZ66" s="25"/>
      <c r="BA66" s="25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25"/>
      <c r="BT66" s="25"/>
      <c r="BU66" s="25"/>
      <c r="BV66" s="25"/>
      <c r="BW66" s="25"/>
    </row>
    <row r="67" spans="2:79" ht="12.75" hidden="1" customHeight="1" x14ac:dyDescent="0.2">
      <c r="C67" s="10" t="str">
        <f ca="1">"предприятия работниками " &amp; $C$56</f>
        <v>предприятия работниками 2024 г.</v>
      </c>
      <c r="D67" s="10"/>
      <c r="X67" s="19"/>
      <c r="Z67" s="13" t="s">
        <v>8</v>
      </c>
      <c r="AV67" s="60"/>
      <c r="AW67" s="19"/>
      <c r="AY67" s="83" t="s">
        <v>165</v>
      </c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2"/>
      <c r="BU67" s="63"/>
      <c r="BV67" s="63"/>
      <c r="BW67" s="63"/>
    </row>
    <row r="68" spans="2:79" ht="12.75" hidden="1" customHeight="1" x14ac:dyDescent="0.2">
      <c r="F68" s="13" t="s">
        <v>6</v>
      </c>
      <c r="Q68" s="23"/>
      <c r="R68" s="24"/>
      <c r="S68" s="24"/>
      <c r="X68" s="19"/>
      <c r="AW68" s="19"/>
      <c r="AY68" s="63"/>
      <c r="AZ68" s="63"/>
      <c r="BA68" s="63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3"/>
      <c r="BT68" s="62"/>
      <c r="BU68" s="62"/>
      <c r="BV68" s="62"/>
      <c r="BW68" s="62"/>
      <c r="CA68" s="26"/>
    </row>
    <row r="69" spans="2:79" ht="12.75" hidden="1" customHeight="1" x14ac:dyDescent="0.2">
      <c r="F69" s="13" t="s">
        <v>5</v>
      </c>
      <c r="Q69" s="24"/>
      <c r="R69" s="23"/>
      <c r="S69" s="24"/>
      <c r="X69" s="19"/>
      <c r="Z69" s="13" t="s">
        <v>4</v>
      </c>
      <c r="AV69" s="60"/>
      <c r="AW69" s="19"/>
      <c r="AY69" s="63"/>
      <c r="AZ69" s="63"/>
      <c r="BA69" s="63"/>
      <c r="BB69" s="84" t="str">
        <f ca="1">"на " &amp; IFERROR(MID(ОтчётныйПериод,SEARCH("20",ОтчётныйПериод),4) + 1,YEAR(TODAY())  + 1) &amp; " год"</f>
        <v>на 2025 год</v>
      </c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2"/>
      <c r="BN69" s="92"/>
      <c r="BO69" s="92"/>
      <c r="BP69" s="92"/>
      <c r="BQ69" s="92"/>
      <c r="BR69" s="85" t="s">
        <v>27</v>
      </c>
      <c r="BS69" s="63"/>
      <c r="BT69" s="63"/>
      <c r="BU69" s="62"/>
      <c r="BV69" s="62"/>
      <c r="BW69" s="62"/>
    </row>
    <row r="70" spans="2:79" s="20" customFormat="1" ht="12.75" hidden="1" customHeight="1" x14ac:dyDescent="0.2">
      <c r="F70" s="13" t="s">
        <v>3</v>
      </c>
      <c r="G70" s="1"/>
      <c r="H70" s="1"/>
      <c r="I70" s="1"/>
      <c r="J70" s="1"/>
      <c r="K70" s="1"/>
      <c r="L70" s="1"/>
      <c r="M70" s="1"/>
      <c r="N70" s="1"/>
      <c r="Q70" s="24"/>
      <c r="R70" s="24"/>
      <c r="S70" s="23"/>
      <c r="X70" s="22"/>
      <c r="AW70" s="22"/>
      <c r="AY70" s="61"/>
      <c r="AZ70" s="61"/>
      <c r="BA70" s="61"/>
      <c r="BB70" s="84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86"/>
      <c r="BO70" s="63"/>
      <c r="BP70" s="63"/>
      <c r="BQ70" s="85"/>
      <c r="BR70" s="63"/>
      <c r="BS70" s="61"/>
      <c r="BT70" s="61"/>
      <c r="BU70" s="61"/>
      <c r="BV70" s="63"/>
      <c r="BW70" s="61"/>
      <c r="BX70" s="1"/>
      <c r="BY70" s="1"/>
      <c r="CA70" s="21"/>
    </row>
    <row r="71" spans="2:79" ht="12.75" customHeight="1" x14ac:dyDescent="0.25">
      <c r="F71" s="13"/>
      <c r="Q71" s="16"/>
      <c r="R71" s="16"/>
      <c r="S71" s="15"/>
      <c r="Z71" s="100" t="s">
        <v>164</v>
      </c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Y71" s="61"/>
      <c r="AZ71" s="63"/>
      <c r="BA71" s="63"/>
      <c r="BB71" s="84" t="str">
        <f ca="1">"в " &amp; (IFERROR(MID(ОтчётныйПериод,SEARCH("20",ОтчётныйПериод),4),YEAR(TODAY()) -0 ) ) &amp; " году"</f>
        <v>в 2024 году</v>
      </c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112"/>
      <c r="BO71" s="112"/>
      <c r="BP71" s="112"/>
      <c r="BQ71" s="112"/>
      <c r="BR71" s="61" t="s">
        <v>27</v>
      </c>
      <c r="BS71" s="63"/>
      <c r="BT71" s="63"/>
      <c r="BU71" s="63"/>
      <c r="BV71" s="61"/>
      <c r="BW71" s="61"/>
      <c r="CA71" s="12"/>
    </row>
    <row r="72" spans="2:79" ht="12.75" customHeight="1" x14ac:dyDescent="0.2">
      <c r="B72" s="17"/>
      <c r="F72" s="13"/>
      <c r="Q72" s="16"/>
      <c r="R72" s="16"/>
      <c r="S72" s="15"/>
      <c r="X72" s="10"/>
      <c r="Z72" s="13"/>
      <c r="AA72" s="13"/>
      <c r="AB72" s="13"/>
      <c r="AC72" s="13"/>
      <c r="AD72" s="13"/>
      <c r="AE72" s="14"/>
      <c r="AF72" s="14"/>
      <c r="AG72" s="14"/>
      <c r="AH72" s="14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W72" s="10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CA72" s="12"/>
    </row>
    <row r="73" spans="2:79" ht="15.95" customHeight="1" x14ac:dyDescent="0.2">
      <c r="C73" s="97" t="s">
        <v>2</v>
      </c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11"/>
    </row>
    <row r="74" spans="2:79" ht="9" customHeight="1" x14ac:dyDescent="0.2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</row>
    <row r="75" spans="2:79" ht="29.25" customHeight="1" x14ac:dyDescent="0.2">
      <c r="C75" s="111" t="s">
        <v>166</v>
      </c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</row>
    <row r="76" spans="2:79" ht="4.5" customHeight="1" x14ac:dyDescent="0.2">
      <c r="C76" s="6"/>
      <c r="AL76" s="9"/>
      <c r="AM76" s="9"/>
      <c r="AN76" s="8"/>
      <c r="BT76" s="1"/>
      <c r="BU76" s="1"/>
    </row>
    <row r="77" spans="2:79" ht="4.5" customHeight="1" x14ac:dyDescent="0.2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</row>
    <row r="78" spans="2:79" ht="29.25" customHeight="1" x14ac:dyDescent="0.2">
      <c r="C78" s="87" t="s">
        <v>1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</row>
    <row r="79" spans="2:79" ht="15.95" customHeight="1" x14ac:dyDescent="0.2">
      <c r="C79" s="87" t="s">
        <v>134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</row>
    <row r="80" spans="2:79" ht="15.95" customHeight="1" x14ac:dyDescent="0.2">
      <c r="C80" s="73" t="s">
        <v>135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76"/>
      <c r="S80" s="76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6"/>
      <c r="BI80" s="76"/>
      <c r="BJ80" s="75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7"/>
      <c r="BW80" s="74"/>
    </row>
    <row r="81" spans="3:77" ht="15.95" customHeight="1" x14ac:dyDescent="0.2">
      <c r="C81" s="73" t="s">
        <v>136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6"/>
      <c r="R81" s="75"/>
      <c r="S81" s="76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6"/>
      <c r="BI81" s="76"/>
      <c r="BJ81" s="75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7"/>
      <c r="BW81" s="74"/>
    </row>
    <row r="82" spans="3:77" ht="15.95" customHeight="1" x14ac:dyDescent="0.2">
      <c r="C82" s="87" t="s">
        <v>137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</row>
    <row r="83" spans="3:77" ht="15.95" customHeight="1" x14ac:dyDescent="0.2">
      <c r="C83" s="73" t="s">
        <v>138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6"/>
      <c r="BI83" s="76"/>
      <c r="BJ83" s="75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8"/>
      <c r="BW83" s="74"/>
    </row>
    <row r="84" spans="3:77" ht="18" customHeight="1" x14ac:dyDescent="0.2">
      <c r="C84" s="73" t="s">
        <v>139</v>
      </c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</row>
    <row r="85" spans="3:77" ht="67.5" customHeight="1" x14ac:dyDescent="0.2">
      <c r="C85" s="87" t="s">
        <v>140</v>
      </c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64"/>
      <c r="BY85" s="64"/>
    </row>
    <row r="86" spans="3:77" ht="20.25" customHeight="1" x14ac:dyDescent="0.2">
      <c r="C86" s="87" t="s">
        <v>141</v>
      </c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</row>
    <row r="87" spans="3:77" ht="36.75" customHeight="1" x14ac:dyDescent="0.2">
      <c r="C87" s="87" t="s">
        <v>142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  <c r="BW87" s="87"/>
    </row>
    <row r="88" spans="3:77" ht="38.25" customHeight="1" x14ac:dyDescent="0.2">
      <c r="C88" s="87" t="s">
        <v>143</v>
      </c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</row>
    <row r="89" spans="3:77" ht="33" customHeight="1" x14ac:dyDescent="0.2">
      <c r="C89" s="87" t="s">
        <v>145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</row>
    <row r="90" spans="3:77" ht="56.25" customHeight="1" x14ac:dyDescent="0.2">
      <c r="C90" s="87" t="s">
        <v>144</v>
      </c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</row>
    <row r="91" spans="3:77" ht="39.75" customHeight="1" x14ac:dyDescent="0.2">
      <c r="C91" s="87" t="s">
        <v>157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</row>
    <row r="92" spans="3:77" ht="28.5" customHeight="1" x14ac:dyDescent="0.2">
      <c r="C92" s="87" t="s">
        <v>158</v>
      </c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</row>
    <row r="93" spans="3:77" ht="20.25" customHeight="1" x14ac:dyDescent="0.2">
      <c r="C93" s="73" t="s">
        <v>159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3:77" ht="54" customHeight="1" x14ac:dyDescent="0.2">
      <c r="C94" s="87" t="s">
        <v>160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</row>
    <row r="95" spans="3:77" ht="15.75" customHeight="1" x14ac:dyDescent="0.2">
      <c r="C95" s="73" t="s">
        <v>161</v>
      </c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4"/>
      <c r="BW95" s="74"/>
    </row>
    <row r="96" spans="3:77" ht="15" customHeight="1" x14ac:dyDescent="0.2"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4"/>
      <c r="BW96" s="74"/>
    </row>
    <row r="97" spans="3:75" ht="32.25" customHeight="1" x14ac:dyDescent="0.2">
      <c r="C97" s="88" t="s">
        <v>0</v>
      </c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</row>
    <row r="98" spans="3:75" ht="10.15" customHeight="1" x14ac:dyDescent="0.2">
      <c r="BT98" s="5"/>
      <c r="BU98" s="4"/>
    </row>
    <row r="99" spans="3:75" ht="10.15" customHeight="1" x14ac:dyDescent="0.2">
      <c r="BT99" s="3"/>
      <c r="BU99" s="3"/>
    </row>
    <row r="100" spans="3:75" ht="10.15" customHeight="1" x14ac:dyDescent="0.2">
      <c r="BT100" s="3"/>
      <c r="BU100" s="3"/>
    </row>
  </sheetData>
  <mergeCells count="37">
    <mergeCell ref="C91:BW91"/>
    <mergeCell ref="C75:BW75"/>
    <mergeCell ref="BN71:BQ71"/>
    <mergeCell ref="AI39:AN41"/>
    <mergeCell ref="AQ39:AV41"/>
    <mergeCell ref="C87:BW87"/>
    <mergeCell ref="C88:BW88"/>
    <mergeCell ref="A52:BX52"/>
    <mergeCell ref="C89:BW89"/>
    <mergeCell ref="C90:BW90"/>
    <mergeCell ref="Y46:AW50"/>
    <mergeCell ref="AY1:BS3"/>
    <mergeCell ref="BQ10:BV10"/>
    <mergeCell ref="C4:E4"/>
    <mergeCell ref="F4:H4"/>
    <mergeCell ref="I4:K4"/>
    <mergeCell ref="L4:N4"/>
    <mergeCell ref="C3:E3"/>
    <mergeCell ref="F3:H3"/>
    <mergeCell ref="I3:K3"/>
    <mergeCell ref="L3:N3"/>
    <mergeCell ref="C92:BW92"/>
    <mergeCell ref="C94:BW94"/>
    <mergeCell ref="C97:BW97"/>
    <mergeCell ref="BE5:BL5"/>
    <mergeCell ref="BE7:BL7"/>
    <mergeCell ref="BN69:BQ69"/>
    <mergeCell ref="A9:AW9"/>
    <mergeCell ref="Q57:U57"/>
    <mergeCell ref="C73:BT73"/>
    <mergeCell ref="C78:BW78"/>
    <mergeCell ref="C79:BW79"/>
    <mergeCell ref="C82:BW82"/>
    <mergeCell ref="C85:BW85"/>
    <mergeCell ref="C86:BW86"/>
    <mergeCell ref="Y36:AW36"/>
    <mergeCell ref="Z71:AV71"/>
  </mergeCells>
  <conditionalFormatting sqref="Y46:AW50">
    <cfRule type="cellIs" dxfId="2" priority="4" operator="equal">
      <formula>"Комментарии участника опроса"</formula>
    </cfRule>
  </conditionalFormatting>
  <conditionalFormatting sqref="BV11:BV21 BV25:BV32">
    <cfRule type="expression" dxfId="1" priority="7">
      <formula>$BL$14&lt;&gt;""</formula>
    </cfRule>
  </conditionalFormatting>
  <conditionalFormatting sqref="BV42:BV44">
    <cfRule type="expression" dxfId="0" priority="1">
      <formula>$BK$14&lt;&gt;""</formula>
    </cfRule>
  </conditionalFormatting>
  <dataValidations count="25">
    <dataValidation type="decimal" allowBlank="1" showInputMessage="1" showErrorMessage="1" sqref="BN71:BQ71 BN69:BQ69 Q57:U57">
      <formula1>1</formula1>
      <formula2>300</formula2>
    </dataValidation>
    <dataValidation type="list" allowBlank="1" showInputMessage="1" showErrorMessage="1" sqref="Q61 R62 S63 T64">
      <formula1>m2AnswCH</formula1>
    </dataValidation>
    <dataValidation type="list" allowBlank="1" showInputMessage="1" showErrorMessage="1" sqref="Q68 R69 S70">
      <formula1>m3AnswCH</formula1>
    </dataValidation>
    <dataValidation type="list" allowBlank="1" showInputMessage="1" showErrorMessage="1" sqref="AV57 AV59 AV61 AV63 AV65 AV67 AV69">
      <formula1>m4AnswCH</formula1>
    </dataValidation>
    <dataValidation type="list" allowBlank="1" showInputMessage="1" showErrorMessage="1" sqref="BS56 BT57 BU58 BV59">
      <formula1>m5AnswCH</formula1>
    </dataValidation>
    <dataValidation type="list" allowBlank="1" showInputMessage="1" showErrorMessage="1" sqref="BS63 BT64 BU65">
      <formula1>m6AnswCH</formula1>
    </dataValidation>
    <dataValidation type="list" showInputMessage="1" showErrorMessage="1" sqref="AN32 AO33 AP34">
      <formula1>q10AnswCH</formula1>
    </dataValidation>
    <dataValidation type="list" showInputMessage="1" showErrorMessage="1" sqref="AS42 AT43 AU44">
      <formula1>q11_1AnswCH</formula1>
    </dataValidation>
    <dataValidation type="list" showInputMessage="1" showErrorMessage="1" sqref="AL42 AM43 AN44">
      <formula1>q11AnswCH</formula1>
    </dataValidation>
    <dataValidation type="list" showInputMessage="1" showErrorMessage="1" sqref="BV11:BV21">
      <formula1>q12_1AnswCH</formula1>
    </dataValidation>
    <dataValidation type="list" showInputMessage="1" showErrorMessage="1" sqref="BK13 BL14 BM15">
      <formula1>q12AnswCH</formula1>
    </dataValidation>
    <dataValidation type="list" showInputMessage="1" showErrorMessage="1" sqref="BV25:BV32">
      <formula1>q13AnswCH</formula1>
    </dataValidation>
    <dataValidation type="list" showInputMessage="1" showErrorMessage="1" sqref="Q13 R14 S15 T16">
      <formula1>q1AnswCH</formula1>
    </dataValidation>
    <dataValidation type="list" showInputMessage="1" showErrorMessage="1" sqref="Q20 R21 S22">
      <formula1>q2AnswCH</formula1>
    </dataValidation>
    <dataValidation type="list" showInputMessage="1" showErrorMessage="1" sqref="Q25 R26 S27 T28">
      <formula1>q3AnswCH</formula1>
    </dataValidation>
    <dataValidation type="list" showInputMessage="1" showErrorMessage="1" sqref="Q31 R32 S33 T34">
      <formula1>q4AnswCH</formula1>
    </dataValidation>
    <dataValidation type="list" showInputMessage="1" showErrorMessage="1" sqref="Q37 R38 S39">
      <formula1>q5AnswCH</formula1>
    </dataValidation>
    <dataValidation type="list" showInputMessage="1" showErrorMessage="1" sqref="Q42 R43 S44">
      <formula1>q6AnswCH</formula1>
    </dataValidation>
    <dataValidation type="list" showInputMessage="1" showErrorMessage="1" sqref="AN13 AO14 AP15 AQ16">
      <formula1>q7AnswCH</formula1>
    </dataValidation>
    <dataValidation type="list" showInputMessage="1" showErrorMessage="1" sqref="AN20 AO21 AP22">
      <formula1>q8AnswCH</formula1>
    </dataValidation>
    <dataValidation type="list" showInputMessage="1" showErrorMessage="1" sqref="AO25 AP26 AQ27 AR28">
      <formula1>q9AnswCH</formula1>
    </dataValidation>
    <dataValidation type="list" showInputMessage="1" showErrorMessage="1" sqref="C4:N4">
      <formula1>qkAnswCH</formula1>
    </dataValidation>
    <dataValidation type="list" showInputMessage="1" showErrorMessage="1" sqref="BD37 BV37 BJ37 BP37">
      <formula1>q14AnswCH</formula1>
    </dataValidation>
    <dataValidation type="list" showInputMessage="1" showErrorMessage="1" sqref="BQ42 BP43 BQ44 BP45 BQ46 BP47 BQ48 BP49 BQ50:BQ51">
      <formula1>q15_1AnswCH</formula1>
    </dataValidation>
    <dataValidation type="list" showInputMessage="1" showErrorMessage="1" sqref="BI42 BH43 BI44 BH45 BI46 BH47 BI48 BH49 BI50:BI51">
      <formula1>q15AnswCH</formula1>
    </dataValidation>
  </dataValidations>
  <hyperlinks>
    <hyperlink ref="CL7" r:id="rId1" display="samohvalova@samaracable.ru"/>
    <hyperlink ref="CL8" r:id="rId2" display="zitfin@kzate.ru"/>
    <hyperlink ref="CL4" r:id="rId3" display="dmitrienkotn@spzgroup.ru "/>
    <hyperlink ref="CL3" r:id="rId4" display="m.smykova@vbm.ru"/>
    <hyperlink ref="CJ7" r:id="rId5" display="samohvalova@samaracable.ru"/>
    <hyperlink ref="CJ8" r:id="rId6" display="zitfin@kzate.ru"/>
    <hyperlink ref="CJ4" r:id="rId7" display="dmitrienkotn@spzgroup.ru "/>
    <hyperlink ref="CJ3" r:id="rId8" display="m.smykova@vbm.ru"/>
    <hyperlink ref="CM7" r:id="rId9" display="samohvalova@samaracable.ru"/>
    <hyperlink ref="CM8" r:id="rId10" display="zitfin@kzate.ru"/>
    <hyperlink ref="CM4" r:id="rId11" display="dmitrienkotn@spzgroup.ru "/>
    <hyperlink ref="CM3" r:id="rId12" display="e.kokuyskaya@vbm.ru"/>
    <hyperlink ref="CK7" r:id="rId13" display="samohvalova@samaracable.ru"/>
    <hyperlink ref="CK8" r:id="rId14" display="zitfin@kzate.ru"/>
    <hyperlink ref="CK4" r:id="rId15" display="dmitrienkotn@spzgroup.ru "/>
    <hyperlink ref="CK3" r:id="rId16" display="e.kokuyskaya@vbm.ru"/>
  </hyperlinks>
  <printOptions horizontalCentered="1" verticalCentered="1"/>
  <pageMargins left="0.19685039370078741" right="0.19685039370078741" top="7.874015748031496E-2" bottom="7.874015748031496E-2" header="0" footer="0"/>
  <pageSetup paperSize="9" scale="63" orientation="landscape" horizontalDpi="1200" verticalDpi="1200" r:id="rId17"/>
  <headerFooter alignWithMargins="0"/>
  <rowBreaks count="1" manualBreakCount="1">
    <brk id="71" max="7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145</vt:i4>
      </vt:variant>
    </vt:vector>
  </HeadingPairs>
  <TitlesOfParts>
    <vt:vector size="146" baseType="lpstr">
      <vt:lpstr>Строительство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m7_Digital1</vt:lpstr>
      <vt:lpstr>m7_Digital2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Строительство!Область_печати</vt:lpstr>
      <vt:lpstr>ОКВЭД2</vt:lpstr>
      <vt:lpstr>ОтчётныйПериод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2023-11-14T14:57:08Z</cp:lastPrinted>
  <dcterms:created xsi:type="dcterms:W3CDTF">2021-01-13T13:05:42Z</dcterms:created>
  <dcterms:modified xsi:type="dcterms:W3CDTF">2024-07-29T11:11:07Z</dcterms:modified>
</cp:coreProperties>
</file>