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Documents\Уч.планы ФГОС-3\2024-2025\Металлурги\ГОТОВО\"/>
    </mc:Choice>
  </mc:AlternateContent>
  <bookViews>
    <workbookView xWindow="0" yWindow="0" windowWidth="28800" windowHeight="11730" tabRatio="500" firstSheet="2" activeTab="2"/>
  </bookViews>
  <sheets>
    <sheet name="Календарный учебный график" sheetId="1" r:id="rId1"/>
    <sheet name="Сводные данные по бюджету врем" sheetId="2" r:id="rId2"/>
    <sheet name="Учебный план 22.02.08" sheetId="3" r:id="rId3"/>
  </sheets>
  <calcPr calcId="162913"/>
</workbook>
</file>

<file path=xl/calcChain.xml><?xml version="1.0" encoding="utf-8"?>
<calcChain xmlns="http://schemas.openxmlformats.org/spreadsheetml/2006/main">
  <c r="R84" i="3" l="1"/>
  <c r="S84" i="3"/>
  <c r="T84" i="3"/>
  <c r="P10" i="3"/>
  <c r="Q10" i="3"/>
  <c r="R10" i="3"/>
  <c r="S10" i="3"/>
  <c r="T10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E55" i="3"/>
  <c r="R64" i="3" l="1"/>
  <c r="T47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6" i="3"/>
  <c r="X27" i="3"/>
  <c r="X28" i="3"/>
  <c r="X29" i="3"/>
  <c r="X30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8" i="3"/>
  <c r="X49" i="3"/>
  <c r="X50" i="3"/>
  <c r="X51" i="3"/>
  <c r="X52" i="3"/>
  <c r="X53" i="3"/>
  <c r="X54" i="3"/>
  <c r="X56" i="3"/>
  <c r="X57" i="3"/>
  <c r="X58" i="3"/>
  <c r="X59" i="3"/>
  <c r="X61" i="3"/>
  <c r="X62" i="3"/>
  <c r="X63" i="3"/>
  <c r="X65" i="3"/>
  <c r="X66" i="3"/>
  <c r="X67" i="3"/>
  <c r="X68" i="3"/>
  <c r="X69" i="3"/>
  <c r="X70" i="3"/>
  <c r="X71" i="3"/>
  <c r="X73" i="3"/>
  <c r="X74" i="3"/>
  <c r="X75" i="3"/>
  <c r="X76" i="3"/>
  <c r="X77" i="3"/>
  <c r="X78" i="3"/>
  <c r="X79" i="3"/>
  <c r="X80" i="3"/>
  <c r="X81" i="3"/>
  <c r="X82" i="3"/>
  <c r="X84" i="3"/>
  <c r="X85" i="3"/>
  <c r="X86" i="3"/>
  <c r="X11" i="3"/>
  <c r="N6" i="3" l="1"/>
  <c r="O6" i="3"/>
  <c r="O83" i="3" s="1"/>
  <c r="P6" i="3"/>
  <c r="P83" i="3" s="1"/>
  <c r="Q6" i="3"/>
  <c r="R6" i="3"/>
  <c r="S6" i="3"/>
  <c r="S83" i="3" s="1"/>
  <c r="T6" i="3"/>
  <c r="T83" i="3" s="1"/>
  <c r="M6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E31" i="3"/>
  <c r="X55" i="3" l="1"/>
  <c r="X31" i="3"/>
  <c r="U30" i="3"/>
  <c r="W75" i="3"/>
  <c r="U71" i="3"/>
  <c r="W70" i="3"/>
  <c r="U65" i="3"/>
  <c r="E64" i="3"/>
  <c r="U63" i="3"/>
  <c r="W62" i="3"/>
  <c r="W61" i="3"/>
  <c r="W53" i="3"/>
  <c r="W52" i="3"/>
  <c r="U57" i="3"/>
  <c r="U58" i="3"/>
  <c r="U56" i="3"/>
  <c r="U54" i="3"/>
  <c r="U49" i="3"/>
  <c r="U50" i="3"/>
  <c r="U48" i="3"/>
  <c r="F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11" i="3"/>
  <c r="V37" i="3"/>
  <c r="V38" i="3"/>
  <c r="V39" i="3"/>
  <c r="V40" i="3"/>
  <c r="V41" i="3"/>
  <c r="V42" i="3"/>
  <c r="V43" i="3"/>
  <c r="V44" i="3"/>
  <c r="V45" i="3"/>
  <c r="V36" i="3"/>
  <c r="U33" i="3"/>
  <c r="U34" i="3"/>
  <c r="U35" i="3"/>
  <c r="U32" i="3"/>
  <c r="X25" i="3" l="1"/>
  <c r="U64" i="3"/>
  <c r="W86" i="3"/>
  <c r="U31" i="3"/>
  <c r="U47" i="3"/>
  <c r="V31" i="3"/>
  <c r="U55" i="3"/>
  <c r="E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U46" i="3" l="1"/>
  <c r="X47" i="3"/>
  <c r="R46" i="3"/>
  <c r="R72" i="3" s="1"/>
  <c r="E46" i="3"/>
  <c r="G29" i="3"/>
  <c r="E29" i="3" s="1"/>
  <c r="U29" i="3" s="1"/>
  <c r="G64" i="3" l="1"/>
  <c r="G46" i="3" s="1"/>
  <c r="H64" i="3"/>
  <c r="H46" i="3" s="1"/>
  <c r="I64" i="3"/>
  <c r="I46" i="3" s="1"/>
  <c r="K64" i="3"/>
  <c r="K46" i="3" s="1"/>
  <c r="L64" i="3"/>
  <c r="L46" i="3" s="1"/>
  <c r="T64" i="3" l="1"/>
  <c r="T46" i="3" s="1"/>
  <c r="T72" i="3" s="1"/>
  <c r="S64" i="3"/>
  <c r="S46" i="3" s="1"/>
  <c r="S72" i="3" s="1"/>
  <c r="Q64" i="3"/>
  <c r="Q46" i="3" s="1"/>
  <c r="Q72" i="3" s="1"/>
  <c r="P64" i="3"/>
  <c r="P46" i="3" s="1"/>
  <c r="P72" i="3" s="1"/>
  <c r="O64" i="3"/>
  <c r="O46" i="3" s="1"/>
  <c r="N64" i="3"/>
  <c r="N46" i="3" s="1"/>
  <c r="M64" i="3"/>
  <c r="J64" i="3"/>
  <c r="J46" i="3" s="1"/>
  <c r="F64" i="3"/>
  <c r="F47" i="3"/>
  <c r="G28" i="3"/>
  <c r="E28" i="3" s="1"/>
  <c r="U28" i="3" s="1"/>
  <c r="G27" i="3"/>
  <c r="E27" i="3" s="1"/>
  <c r="U27" i="3" s="1"/>
  <c r="G26" i="3"/>
  <c r="G10" i="3"/>
  <c r="R7" i="3"/>
  <c r="R8" i="3" s="1"/>
  <c r="O10" i="3"/>
  <c r="N10" i="3"/>
  <c r="M10" i="3"/>
  <c r="L10" i="3"/>
  <c r="L72" i="3" s="1"/>
  <c r="K10" i="3"/>
  <c r="K72" i="3" s="1"/>
  <c r="J10" i="3"/>
  <c r="J72" i="3" s="1"/>
  <c r="I10" i="3"/>
  <c r="I72" i="3" s="1"/>
  <c r="H10" i="3"/>
  <c r="H72" i="3" s="1"/>
  <c r="F10" i="3"/>
  <c r="E10" i="3"/>
  <c r="BD11" i="2"/>
  <c r="AJ11" i="2"/>
  <c r="W11" i="2"/>
  <c r="N11" i="2"/>
  <c r="H11" i="2"/>
  <c r="K10" i="2"/>
  <c r="E10" i="2" s="1"/>
  <c r="B10" i="2"/>
  <c r="BG10" i="2" s="1"/>
  <c r="BG11" i="2" s="1"/>
  <c r="Q9" i="2"/>
  <c r="K9" i="2"/>
  <c r="B9" i="2"/>
  <c r="Q8" i="2"/>
  <c r="K8" i="2"/>
  <c r="E8" i="2" s="1"/>
  <c r="B8" i="2"/>
  <c r="N72" i="3" l="1"/>
  <c r="F72" i="3"/>
  <c r="O72" i="3"/>
  <c r="M72" i="3"/>
  <c r="M83" i="3"/>
  <c r="N7" i="3"/>
  <c r="O7" i="3"/>
  <c r="O8" i="3" s="1"/>
  <c r="M46" i="3"/>
  <c r="M7" i="3" s="1"/>
  <c r="M8" i="3" s="1"/>
  <c r="X64" i="3"/>
  <c r="B11" i="2"/>
  <c r="P7" i="3"/>
  <c r="P8" i="3" s="1"/>
  <c r="Q7" i="3"/>
  <c r="Q8" i="3" s="1"/>
  <c r="S7" i="3"/>
  <c r="S8" i="3" s="1"/>
  <c r="T7" i="3"/>
  <c r="T8" i="3" s="1"/>
  <c r="G25" i="3"/>
  <c r="G72" i="3" s="1"/>
  <c r="E9" i="2"/>
  <c r="F46" i="3"/>
  <c r="V6" i="3"/>
  <c r="E26" i="3"/>
  <c r="Q11" i="2"/>
  <c r="K11" i="2"/>
  <c r="E11" i="2"/>
  <c r="N8" i="3" l="1"/>
  <c r="N83" i="3"/>
  <c r="X46" i="3"/>
  <c r="V7" i="3"/>
  <c r="E25" i="3"/>
  <c r="E72" i="3" s="1"/>
  <c r="E81" i="3" s="1"/>
  <c r="U26" i="3"/>
  <c r="U25" i="3" s="1"/>
  <c r="U86" i="3" s="1"/>
  <c r="Q83" i="3"/>
  <c r="G76" i="3"/>
  <c r="G81" i="3" l="1"/>
  <c r="E76" i="3"/>
  <c r="R83" i="3"/>
  <c r="X72" i="3"/>
  <c r="X83" i="3" l="1"/>
</calcChain>
</file>

<file path=xl/sharedStrings.xml><?xml version="1.0" encoding="utf-8"?>
<sst xmlns="http://schemas.openxmlformats.org/spreadsheetml/2006/main" count="521" uniqueCount="327">
  <si>
    <t>1 Календарный учебный график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</si>
  <si>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</si>
  <si>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</si>
  <si>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</si>
  <si>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</si>
  <si>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</si>
  <si>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</si>
  <si>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</si>
  <si>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</si>
  <si>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</si>
  <si>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</si>
  <si>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</si>
  <si>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</si>
  <si>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</si>
  <si>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</si>
  <si>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</si>
  <si>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</si>
  <si>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</si>
  <si>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</si>
  <si>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</si>
  <si>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</si>
  <si>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</si>
  <si>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</si>
  <si>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</si>
  <si>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</si>
  <si>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</si>
  <si>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</si>
  <si>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</si>
  <si>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</si>
  <si>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</si>
  <si>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</si>
  <si>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</si>
  <si>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</si>
  <si>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</si>
  <si>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</si>
  <si>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</si>
  <si>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</si>
  <si>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</si>
  <si>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</si>
  <si>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</si>
  <si>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</si>
  <si>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</si>
  <si>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</si>
  <si>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</si>
  <si>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</si>
  <si>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</si>
  <si>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</si>
  <si>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</si>
  <si>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</si>
  <si>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</si>
  <si>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</si>
  <si>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</si>
  <si>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</si>
  <si>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</si>
  <si>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</si>
  <si>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</si>
  <si>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</si>
  <si>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</si>
  <si>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</si>
  <si>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</si>
  <si>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</si>
  <si>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</si>
  <si>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</si>
  <si>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</si>
  <si>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</si>
  <si>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</si>
  <si>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</si>
  <si>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</si>
  <si>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</si>
  <si>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</si>
  <si>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</si>
  <si>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</si>
  <si>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</si>
  <si>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</si>
  <si>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</si>
  <si>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</si>
  <si>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</si>
  <si>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</si>
  <si>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</si>
  <si>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</si>
  <si>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</si>
  <si>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</si>
  <si>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</si>
  <si>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</si>
  <si>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</si>
  <si>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</si>
  <si>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</si>
  <si>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</si>
  <si>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</si>
  <si>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</si>
  <si>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</si>
  <si>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</si>
  <si>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</si>
  <si>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</si>
  <si>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</si>
  <si>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</si>
  <si>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</si>
  <si>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</si>
  <si>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</si>
  <si>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::</t>
  </si>
  <si>
    <t>=</t>
  </si>
  <si>
    <t>II</t>
  </si>
  <si>
    <t>III</t>
  </si>
  <si>
    <t>IV</t>
  </si>
  <si>
    <t>X</t>
  </si>
  <si>
    <t>∆</t>
  </si>
  <si>
    <t>*</t>
  </si>
  <si>
    <t>Обозначения: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</si>
  <si>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</si>
  <si>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</si>
  <si>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</si>
  <si>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D</t>
  </si>
  <si>
    <t xml:space="preserve">   Подготовка к ГИА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</si>
  <si>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</si>
  <si>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</si>
  <si>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ГИА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</si>
  <si>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</si>
  <si>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</si>
  <si>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</si>
  <si>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</si>
  <si>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</si>
  <si>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</si>
  <si>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Всего</t>
  </si>
  <si>
    <t>Учебная практика</t>
  </si>
  <si>
    <t>Производственная практика (по профилю специальности)</t>
  </si>
  <si>
    <t>Производственная практика (преддипломная)</t>
  </si>
  <si>
    <t>Подго-
товка</t>
  </si>
  <si>
    <t>Прове-
дение</t>
  </si>
  <si>
    <t>1 сем</t>
  </si>
  <si>
    <t>2 сем</t>
  </si>
  <si>
    <t>нед.</t>
  </si>
  <si>
    <t>час. обяз. уч. занятий</t>
  </si>
  <si>
    <t xml:space="preserve">39 </t>
  </si>
  <si>
    <t>1404</t>
  </si>
  <si>
    <t xml:space="preserve">16 </t>
  </si>
  <si>
    <t>576</t>
  </si>
  <si>
    <t xml:space="preserve">23 </t>
  </si>
  <si>
    <t>828</t>
  </si>
  <si>
    <t xml:space="preserve">2 </t>
  </si>
  <si>
    <t xml:space="preserve">1 </t>
  </si>
  <si>
    <t xml:space="preserve">11 </t>
  </si>
  <si>
    <t xml:space="preserve">52 </t>
  </si>
  <si>
    <t xml:space="preserve">4 </t>
  </si>
  <si>
    <t xml:space="preserve">                                     </t>
  </si>
  <si>
    <t>Наименование циклов, дисциплин, профессиональных модулей, МДК, практик</t>
  </si>
  <si>
    <t>формы промежуточной аттестации</t>
  </si>
  <si>
    <t>Учебная нагрузка обучающихся</t>
  </si>
  <si>
    <t>Помежуточная аттестация (сверху часов)</t>
  </si>
  <si>
    <t>Консультации</t>
  </si>
  <si>
    <t>Распределение  обязательной нагрузки по курсам и семестрам</t>
  </si>
  <si>
    <t>Дифференцированный зачет</t>
  </si>
  <si>
    <t xml:space="preserve">максимальная </t>
  </si>
  <si>
    <t>самостоятельная работа</t>
  </si>
  <si>
    <t>обязательная аудиторная</t>
  </si>
  <si>
    <t>1 курс</t>
  </si>
  <si>
    <t>2 курс</t>
  </si>
  <si>
    <t>3 курс</t>
  </si>
  <si>
    <t>4 курс</t>
  </si>
  <si>
    <t>всего занятий</t>
  </si>
  <si>
    <t>в т.ч.</t>
  </si>
  <si>
    <t>3 сем</t>
  </si>
  <si>
    <t>4 сем</t>
  </si>
  <si>
    <t>5 сем</t>
  </si>
  <si>
    <t>6 сем</t>
  </si>
  <si>
    <t>7 сем</t>
  </si>
  <si>
    <t>8 сем</t>
  </si>
  <si>
    <t>Экзамен</t>
  </si>
  <si>
    <t>количество недель</t>
  </si>
  <si>
    <t>лекций, уроков</t>
  </si>
  <si>
    <t>лаб. и практич. работ, вкл.семинары</t>
  </si>
  <si>
    <t>Курсовых работ (проектов)</t>
  </si>
  <si>
    <t>Общеобразовательные учебные дисциплины</t>
  </si>
  <si>
    <t>ОУД.01</t>
  </si>
  <si>
    <t xml:space="preserve">Русский язык </t>
  </si>
  <si>
    <t>Э</t>
  </si>
  <si>
    <t>ОУД.02</t>
  </si>
  <si>
    <t>Литература</t>
  </si>
  <si>
    <t>ДЗ</t>
  </si>
  <si>
    <t>ОУД.03</t>
  </si>
  <si>
    <t>История</t>
  </si>
  <si>
    <t>ОУД.04</t>
  </si>
  <si>
    <t>ОУД.05</t>
  </si>
  <si>
    <t>География</t>
  </si>
  <si>
    <t>ОУД.06</t>
  </si>
  <si>
    <t>Иностранный язык</t>
  </si>
  <si>
    <t>ОУД.07</t>
  </si>
  <si>
    <t xml:space="preserve">Математика </t>
  </si>
  <si>
    <t>ОУД.08</t>
  </si>
  <si>
    <t>Информатика (У)</t>
  </si>
  <si>
    <t>ОУД.09</t>
  </si>
  <si>
    <t>Физическая культура</t>
  </si>
  <si>
    <t>дз,дз</t>
  </si>
  <si>
    <t>ОУД.10</t>
  </si>
  <si>
    <t>ОУД.11</t>
  </si>
  <si>
    <t>Физика (У)</t>
  </si>
  <si>
    <t>ОУД.12</t>
  </si>
  <si>
    <t>Химия (У)</t>
  </si>
  <si>
    <t>Э,Э</t>
  </si>
  <si>
    <t>ОУД.13</t>
  </si>
  <si>
    <t>Биология</t>
  </si>
  <si>
    <t>УД.01</t>
  </si>
  <si>
    <t>Проектная деятельность</t>
  </si>
  <si>
    <t>ДЗ,ДЗ,ДЗ,ДЗ,ДЗ</t>
  </si>
  <si>
    <t>ОП.00</t>
  </si>
  <si>
    <t>ОП.01</t>
  </si>
  <si>
    <t>ОП.02</t>
  </si>
  <si>
    <t>ОП.03</t>
  </si>
  <si>
    <t>ОП.04</t>
  </si>
  <si>
    <t>Материаловедение</t>
  </si>
  <si>
    <t>Безопасность жизнедеятельности</t>
  </si>
  <si>
    <t>ПМ.00</t>
  </si>
  <si>
    <t>ПМ.01</t>
  </si>
  <si>
    <t>МДК.01.01</t>
  </si>
  <si>
    <t>МДК.01.02</t>
  </si>
  <si>
    <t>УП.01</t>
  </si>
  <si>
    <t>Учебная  практика</t>
  </si>
  <si>
    <t>ПП.01</t>
  </si>
  <si>
    <t>Производственная практика</t>
  </si>
  <si>
    <t>Квалификационный экзамен</t>
  </si>
  <si>
    <t>ПМ.02</t>
  </si>
  <si>
    <t>МДК.02.01</t>
  </si>
  <si>
    <t>Теплотехника</t>
  </si>
  <si>
    <t>МДК.02.02</t>
  </si>
  <si>
    <t>МДК.02.03</t>
  </si>
  <si>
    <t>УП.02</t>
  </si>
  <si>
    <t>ПП.02</t>
  </si>
  <si>
    <t>ПМ.03</t>
  </si>
  <si>
    <t>УП.05</t>
  </si>
  <si>
    <t>ПП.05</t>
  </si>
  <si>
    <t>Всего обучения по циклам ОПОП</t>
  </si>
  <si>
    <t>УП.00 , ПП.00</t>
  </si>
  <si>
    <t>Учебная практика, производственная практика</t>
  </si>
  <si>
    <t>ПДП.00</t>
  </si>
  <si>
    <t>Производственная практика(преддипломная)</t>
  </si>
  <si>
    <t>4                          144</t>
  </si>
  <si>
    <t>ПА.00</t>
  </si>
  <si>
    <t>ГИА.00</t>
  </si>
  <si>
    <t>Государственная (итоговая) аттестация</t>
  </si>
  <si>
    <t>ГИА.01</t>
  </si>
  <si>
    <t>Подготовка выпускной квалификационной работы</t>
  </si>
  <si>
    <t>ГИА.02</t>
  </si>
  <si>
    <t>Защита выпускной квалификационной работы</t>
  </si>
  <si>
    <t>ГИА.03</t>
  </si>
  <si>
    <t>Демонстрационный экзамен</t>
  </si>
  <si>
    <t xml:space="preserve">ВСЕГО объем образовательной программы </t>
  </si>
  <si>
    <t>дисциплин и МДК</t>
  </si>
  <si>
    <t>экзаменов</t>
  </si>
  <si>
    <t>дифф.зачётов</t>
  </si>
  <si>
    <t>учебной и произв. практики</t>
  </si>
  <si>
    <t xml:space="preserve">Обществознание </t>
  </si>
  <si>
    <t>Группа     74 СМ</t>
  </si>
  <si>
    <t xml:space="preserve"> Основы безопасности и защиты Родины</t>
  </si>
  <si>
    <t>СГЦ.00</t>
  </si>
  <si>
    <t>СГЦ.02</t>
  </si>
  <si>
    <t>СГЦ.03</t>
  </si>
  <si>
    <t>СГЦ.04</t>
  </si>
  <si>
    <t>Общепрофессинальный цикл</t>
  </si>
  <si>
    <t xml:space="preserve">Профессиональный цикл </t>
  </si>
  <si>
    <t>История России</t>
  </si>
  <si>
    <t xml:space="preserve">Иностранный язык в профдеятельности </t>
  </si>
  <si>
    <t>СГЦ.05</t>
  </si>
  <si>
    <t>СГЦ.06</t>
  </si>
  <si>
    <t>Основы финансовой грамотности</t>
  </si>
  <si>
    <t>Социально-гуманитарный  цикл</t>
  </si>
  <si>
    <t>Основы металлургического производства</t>
  </si>
  <si>
    <t>Информационные технологии в профдеятельности</t>
  </si>
  <si>
    <t>Экзамен по профессиональному модулю</t>
  </si>
  <si>
    <t>Организация работы коллектива исполнителей и обеспечение безопасности труда при выполнении производственного задания</t>
  </si>
  <si>
    <t>Подготовка и ведение технологического процесса производства цветных металлов</t>
  </si>
  <si>
    <t xml:space="preserve"> -,ДЗ,-,ДЗ</t>
  </si>
  <si>
    <t>план</t>
  </si>
  <si>
    <t>факт</t>
  </si>
  <si>
    <t>расхождение</t>
  </si>
  <si>
    <t xml:space="preserve">должен быть </t>
  </si>
  <si>
    <t>ОП.05</t>
  </si>
  <si>
    <t>Метрология, стандартизация и сертификация</t>
  </si>
  <si>
    <t>Механическое, электрическое и подъемно-транспортное оборудование металлургических производств</t>
  </si>
  <si>
    <t>ОП.07</t>
  </si>
  <si>
    <t>Автоматизация технологических процессов</t>
  </si>
  <si>
    <t>ОП.08</t>
  </si>
  <si>
    <t>Физическая химия</t>
  </si>
  <si>
    <t>ОП.09</t>
  </si>
  <si>
    <t>Физические и химико-физические методы анализа</t>
  </si>
  <si>
    <t>ОП.10</t>
  </si>
  <si>
    <t>Термическая обработка</t>
  </si>
  <si>
    <t>ОП.11</t>
  </si>
  <si>
    <t>Техническая механика</t>
  </si>
  <si>
    <t>ОП.12</t>
  </si>
  <si>
    <t>Черчение</t>
  </si>
  <si>
    <t>ОП.13</t>
  </si>
  <si>
    <t>Инженерная графика (Компас)</t>
  </si>
  <si>
    <t>МДК 01.03</t>
  </si>
  <si>
    <t>Экономика и управление организацией</t>
  </si>
  <si>
    <t>Правовое  обеспечение профессиональной деятельности</t>
  </si>
  <si>
    <t>Охрана труда</t>
  </si>
  <si>
    <t>Металлургия цветных металлов</t>
  </si>
  <si>
    <t>Металлургия легких цветных металлов</t>
  </si>
  <si>
    <t>Производство обожженных анодов</t>
  </si>
  <si>
    <t>ОП.14</t>
  </si>
  <si>
    <t>Технология и оборудование литейного производства</t>
  </si>
  <si>
    <t>Обработка металлов давлением</t>
  </si>
  <si>
    <t>МДК 03.01</t>
  </si>
  <si>
    <t>Обязательная</t>
  </si>
  <si>
    <t>Вариативная часть</t>
  </si>
  <si>
    <t>Практика</t>
  </si>
  <si>
    <t>Освоение рабочей профессии электролизник / прокальщик, смесильшик</t>
  </si>
  <si>
    <t>Э,Э,Э</t>
  </si>
  <si>
    <t>МДК 02.04</t>
  </si>
  <si>
    <t>ОП.06</t>
  </si>
  <si>
    <t>ДЗ, ДЗ</t>
  </si>
  <si>
    <t>, ДЗ</t>
  </si>
  <si>
    <t>экзамены</t>
  </si>
  <si>
    <t xml:space="preserve">2 курс </t>
  </si>
  <si>
    <t xml:space="preserve">3 курс </t>
  </si>
  <si>
    <t xml:space="preserve">зачеты ( без учета физкультуры) </t>
  </si>
  <si>
    <t>Количество экзаменов в процессе промежуточной аттестации обучающихся не должно превышать 8 экзаменов в учебном году, а количество зачетов - 10. В указанное количество не входят экзамены и зачеты по физической культуре </t>
  </si>
  <si>
    <t xml:space="preserve"> ДЗ</t>
  </si>
  <si>
    <t>ЭК 8 сем.</t>
  </si>
  <si>
    <t xml:space="preserve">КЭ 6 сем </t>
  </si>
  <si>
    <t>2 +( 1ЭК)=3</t>
  </si>
  <si>
    <t>4 кус</t>
  </si>
  <si>
    <t>2 ( ЭК)</t>
  </si>
  <si>
    <t>3 ( 1ЭК)</t>
  </si>
  <si>
    <t>2 ЭК</t>
  </si>
  <si>
    <t>Консультации: выполнение работ по компетенции демонстрационного экзамена</t>
  </si>
  <si>
    <t>74 СМ-1</t>
  </si>
  <si>
    <t>22.02.08  Металлургическое производство ( направленность цветная металлургия)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</si>
</sst>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rgb="FF000000"/>
      <name val="Calibri"/>
      <family val="2"/>
      <charset val="204"/>
    </font>
    <font>
      <sz val="8"/>
      <color rgb="FF000000"/>
      <name val="Tahoma"/>
      <family val="2"/>
      <charset val="204"/>
    </font>
    <font>
      <b/>
      <sz val="11"/>
      <name val="Arial"/>
      <family val="2"/>
      <charset val="204"/>
    </font>
    <font>
      <sz val="8"/>
      <name val="Tahoma"/>
      <family val="2"/>
      <charset val="204"/>
    </font>
    <font>
      <sz val="8"/>
      <color rgb="FFFF0000"/>
      <name val="Tahoma"/>
      <family val="2"/>
      <charset val="204"/>
    </font>
    <font>
      <b/>
      <sz val="8"/>
      <name val="Tahoma"/>
      <family val="2"/>
      <charset val="204"/>
    </font>
    <font>
      <sz val="10"/>
      <name val="Tahoma"/>
      <family val="2"/>
      <charset val="204"/>
    </font>
    <font>
      <sz val="11"/>
      <name val="Calibri"/>
      <family val="2"/>
      <charset val="204"/>
    </font>
    <font>
      <sz val="10"/>
      <color rgb="FFFF0000"/>
      <name val="Tahoma"/>
      <family val="2"/>
      <charset val="204"/>
    </font>
    <font>
      <sz val="10"/>
      <name val="Calibri"/>
      <family val="2"/>
      <charset val="204"/>
    </font>
    <font>
      <b/>
      <sz val="10"/>
      <name val="Arial"/>
      <family val="2"/>
      <charset val="204"/>
    </font>
    <font>
      <sz val="8"/>
      <name val="Symbol"/>
      <family val="1"/>
      <charset val="2"/>
    </font>
    <font>
      <b/>
      <sz val="10"/>
      <name val="Tahoma"/>
      <family val="2"/>
      <charset val="204"/>
    </font>
    <font>
      <sz val="9"/>
      <color rgb="FF00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0"/>
      <name val="Calibri"/>
      <family val="2"/>
      <charset val="204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FC000"/>
        <bgColor rgb="FFFF9900"/>
      </patternFill>
    </fill>
    <fill>
      <patternFill patternType="solid">
        <fgColor rgb="FF92D050"/>
        <bgColor rgb="FFC3D69B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0" fontId="3" fillId="2" borderId="0" xfId="1" applyFont="1" applyFill="1"/>
    <xf numFmtId="0" fontId="4" fillId="2" borderId="0" xfId="1" applyFont="1" applyFill="1"/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 textRotation="90"/>
      <protection locked="0"/>
    </xf>
    <xf numFmtId="0" fontId="3" fillId="2" borderId="2" xfId="1" applyFont="1" applyFill="1" applyBorder="1" applyAlignment="1" applyProtection="1">
      <alignment horizontal="left" vertical="center" textRotation="90"/>
      <protection locked="0"/>
    </xf>
    <xf numFmtId="0" fontId="3" fillId="2" borderId="1" xfId="1" applyFont="1" applyFill="1" applyBorder="1" applyAlignment="1" applyProtection="1">
      <alignment horizontal="left" vertical="center"/>
      <protection locked="0"/>
    </xf>
    <xf numFmtId="0" fontId="3" fillId="2" borderId="0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2" borderId="5" xfId="1" applyFont="1" applyFill="1" applyBorder="1" applyAlignment="1" applyProtection="1">
      <alignment horizontal="center" vertical="center"/>
      <protection locked="0"/>
    </xf>
    <xf numFmtId="0" fontId="3" fillId="2" borderId="5" xfId="1" applyFont="1" applyFill="1" applyBorder="1" applyAlignment="1" applyProtection="1">
      <alignment horizontal="left" vertical="center"/>
      <protection locked="0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6" fillId="2" borderId="1" xfId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 applyProtection="1">
      <alignment horizontal="left" vertical="center"/>
      <protection locked="0"/>
    </xf>
    <xf numFmtId="0" fontId="4" fillId="2" borderId="0" xfId="1" applyFont="1" applyFill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5" fillId="2" borderId="7" xfId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/>
    <xf numFmtId="0" fontId="0" fillId="2" borderId="8" xfId="0" applyFill="1" applyBorder="1"/>
    <xf numFmtId="0" fontId="6" fillId="2" borderId="9" xfId="1" applyFont="1" applyFill="1" applyBorder="1" applyAlignment="1" applyProtection="1">
      <alignment horizontal="center" vertical="center"/>
      <protection locked="0"/>
    </xf>
    <xf numFmtId="0" fontId="6" fillId="2" borderId="7" xfId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Border="1" applyAlignment="1" applyProtection="1">
      <alignment horizontal="left" vertical="center"/>
      <protection locked="0"/>
    </xf>
    <xf numFmtId="0" fontId="4" fillId="2" borderId="6" xfId="1" applyFont="1" applyFill="1" applyBorder="1" applyAlignment="1" applyProtection="1">
      <alignment horizontal="center" vertical="center"/>
      <protection locked="0"/>
    </xf>
    <xf numFmtId="0" fontId="8" fillId="2" borderId="1" xfId="1" applyFont="1" applyFill="1" applyBorder="1" applyAlignment="1" applyProtection="1">
      <alignment horizontal="center" vertical="center"/>
      <protection locked="0"/>
    </xf>
    <xf numFmtId="0" fontId="6" fillId="2" borderId="10" xfId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Alignment="1" applyProtection="1">
      <alignment horizontal="center" vertical="center"/>
      <protection locked="0"/>
    </xf>
    <xf numFmtId="0" fontId="3" fillId="2" borderId="0" xfId="1" applyFont="1" applyFill="1" applyAlignment="1" applyProtection="1">
      <alignment horizontal="left" vertical="top" wrapText="1"/>
      <protection locked="0"/>
    </xf>
    <xf numFmtId="0" fontId="11" fillId="2" borderId="1" xfId="1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12" fillId="2" borderId="1" xfId="1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0" fillId="0" borderId="0" xfId="0"/>
    <xf numFmtId="0" fontId="24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left" wrapText="1"/>
    </xf>
    <xf numFmtId="0" fontId="28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0" xfId="0" applyFill="1"/>
    <xf numFmtId="0" fontId="0" fillId="0" borderId="1" xfId="0" applyBorder="1" applyAlignment="1">
      <alignment wrapText="1"/>
    </xf>
    <xf numFmtId="0" fontId="0" fillId="0" borderId="0" xfId="0" applyFill="1"/>
    <xf numFmtId="0" fontId="18" fillId="0" borderId="1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3" fillId="2" borderId="0" xfId="1" applyFont="1" applyFill="1" applyBorder="1" applyAlignment="1" applyProtection="1">
      <alignment horizontal="left" vertical="center"/>
      <protection locked="0"/>
    </xf>
    <xf numFmtId="0" fontId="3" fillId="2" borderId="0" xfId="1" applyFont="1" applyFill="1" applyBorder="1" applyAlignment="1" applyProtection="1">
      <alignment horizontal="left" vertical="top" wrapText="1"/>
      <protection locked="0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 textRotation="90"/>
      <protection locked="0"/>
    </xf>
    <xf numFmtId="0" fontId="2" fillId="2" borderId="0" xfId="1" applyFont="1" applyFill="1" applyBorder="1" applyAlignment="1" applyProtection="1">
      <alignment horizontal="left" vertical="center"/>
      <protection locked="0"/>
    </xf>
    <xf numFmtId="0" fontId="6" fillId="2" borderId="1" xfId="1" applyFont="1" applyFill="1" applyBorder="1" applyAlignment="1" applyProtection="1">
      <alignment horizontal="center" vertical="center"/>
      <protection locked="0"/>
    </xf>
    <xf numFmtId="0" fontId="1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left" vertical="top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0" fillId="0" borderId="11" xfId="0" applyBorder="1" applyAlignment="1"/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/>
    </xf>
    <xf numFmtId="0" fontId="34" fillId="0" borderId="0" xfId="0" applyFont="1" applyAlignment="1">
      <alignment wrapText="1"/>
    </xf>
    <xf numFmtId="0" fontId="0" fillId="0" borderId="0" xfId="0" applyAlignment="1"/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textRotation="90" wrapText="1"/>
    </xf>
    <xf numFmtId="0" fontId="15" fillId="0" borderId="1" xfId="0" applyFont="1" applyFill="1" applyBorder="1" applyAlignment="1">
      <alignment horizontal="right" textRotation="90"/>
    </xf>
    <xf numFmtId="0" fontId="15" fillId="0" borderId="1" xfId="0" applyFont="1" applyFill="1" applyBorder="1" applyAlignment="1">
      <alignment horizontal="center" vertical="center" textRotation="90" wrapText="1"/>
    </xf>
    <xf numFmtId="0" fontId="16" fillId="0" borderId="1" xfId="0" applyFont="1" applyFill="1" applyBorder="1" applyAlignment="1"/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35" fillId="0" borderId="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wrapText="1"/>
    </xf>
    <xf numFmtId="0" fontId="21" fillId="0" borderId="11" xfId="0" applyFont="1" applyFill="1" applyBorder="1" applyAlignment="1">
      <alignment horizontal="center" vertical="center" textRotation="90" wrapText="1"/>
    </xf>
    <xf numFmtId="0" fontId="21" fillId="0" borderId="0" xfId="0" applyFont="1" applyFill="1" applyAlignment="1">
      <alignment horizontal="center" textRotation="90" wrapText="1"/>
    </xf>
    <xf numFmtId="0" fontId="14" fillId="0" borderId="2" xfId="0" applyFont="1" applyFill="1" applyBorder="1" applyAlignment="1">
      <alignment horizontal="left" vertical="center" textRotation="90" wrapText="1"/>
    </xf>
    <xf numFmtId="0" fontId="15" fillId="0" borderId="2" xfId="0" applyFont="1" applyFill="1" applyBorder="1" applyAlignment="1">
      <alignment horizontal="right" textRotation="90"/>
    </xf>
    <xf numFmtId="0" fontId="21" fillId="0" borderId="1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wrapText="1"/>
    </xf>
    <xf numFmtId="0" fontId="21" fillId="0" borderId="1" xfId="0" applyFont="1" applyFill="1" applyBorder="1" applyAlignment="1">
      <alignment horizontal="center" textRotation="90" wrapText="1"/>
    </xf>
    <xf numFmtId="0" fontId="15" fillId="0" borderId="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wrapText="1"/>
    </xf>
    <xf numFmtId="0" fontId="17" fillId="0" borderId="1" xfId="0" applyFont="1" applyFill="1" applyBorder="1"/>
    <xf numFmtId="0" fontId="22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wrapText="1"/>
    </xf>
    <xf numFmtId="0" fontId="24" fillId="0" borderId="1" xfId="0" applyFont="1" applyFill="1" applyBorder="1"/>
    <xf numFmtId="49" fontId="26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top"/>
    </xf>
    <xf numFmtId="0" fontId="23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top"/>
    </xf>
    <xf numFmtId="0" fontId="20" fillId="0" borderId="1" xfId="0" applyFont="1" applyFill="1" applyBorder="1" applyAlignment="1">
      <alignment horizontal="center" vertical="top"/>
    </xf>
    <xf numFmtId="0" fontId="21" fillId="0" borderId="1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left" wrapText="1"/>
    </xf>
    <xf numFmtId="0" fontId="28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33" fillId="0" borderId="1" xfId="0" applyFont="1" applyFill="1" applyBorder="1" applyAlignment="1">
      <alignment wrapText="1"/>
    </xf>
    <xf numFmtId="0" fontId="24" fillId="0" borderId="1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left" vertical="top" wrapText="1"/>
    </xf>
    <xf numFmtId="0" fontId="30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textRotation="90" wrapText="1"/>
    </xf>
    <xf numFmtId="0" fontId="21" fillId="0" borderId="1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9999FF"/>
      <rgbColor rgb="FF993366"/>
      <rgbColor rgb="FFFDEADA"/>
      <rgbColor rgb="FFCCFFFF"/>
      <rgbColor rgb="FF660066"/>
      <rgbColor rgb="FFFF8080"/>
      <rgbColor rgb="FF0070C0"/>
      <rgbColor rgb="FFC3D69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CD5B5"/>
      <rgbColor rgb="FF8EB4E3"/>
      <rgbColor rgb="FFFF99CC"/>
      <rgbColor rgb="FFB3A2C7"/>
      <rgbColor rgb="FFFAC090"/>
      <rgbColor rgb="FF3366FF"/>
      <rgbColor rgb="FF33CCCC"/>
      <rgbColor rgb="FF92D050"/>
      <rgbColor rgb="FFFFC0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M50"/>
  <sheetViews>
    <sheetView zoomScaleNormal="100" workbookViewId="0">
      <pane ySplit="1" topLeftCell="A2" activePane="bottomLeft" state="frozen"/>
      <selection pane="bottomLeft" activeCell="AK23" sqref="AK23"/>
    </sheetView>
  </sheetViews>
  <sheetFormatPr defaultColWidth="8.42578125" defaultRowHeight="15" x14ac:dyDescent="0.25"/>
  <cols>
    <col min="1" max="1" width="4.140625" customWidth="1"/>
    <col min="2" max="53" width="2.5703125" customWidth="1"/>
    <col min="54" max="54" width="0.28515625" customWidth="1"/>
    <col min="55" max="64" width="2.5703125" hidden="1" customWidth="1"/>
    <col min="65" max="65" width="9.140625" hidden="1" customWidth="1"/>
  </cols>
  <sheetData>
    <row r="2" spans="1:64" x14ac:dyDescent="0.2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14.45" customHeight="1" x14ac:dyDescent="0.25">
      <c r="A3" s="68" t="s">
        <v>1</v>
      </c>
      <c r="B3" s="68" t="s">
        <v>2</v>
      </c>
      <c r="C3" s="68"/>
      <c r="D3" s="68"/>
      <c r="E3" s="68"/>
      <c r="F3" s="69" t="s">
        <v>3</v>
      </c>
      <c r="G3" s="68" t="s">
        <v>4</v>
      </c>
      <c r="H3" s="68"/>
      <c r="I3" s="68"/>
      <c r="J3" s="69" t="s">
        <v>5</v>
      </c>
      <c r="K3" s="68" t="s">
        <v>6</v>
      </c>
      <c r="L3" s="68"/>
      <c r="M3" s="68"/>
      <c r="N3" s="3"/>
      <c r="O3" s="68" t="s">
        <v>7</v>
      </c>
      <c r="P3" s="68"/>
      <c r="Q3" s="68"/>
      <c r="R3" s="68"/>
      <c r="S3" s="69" t="s">
        <v>8</v>
      </c>
      <c r="T3" s="68" t="s">
        <v>9</v>
      </c>
      <c r="U3" s="68"/>
      <c r="V3" s="68"/>
      <c r="W3" s="69" t="s">
        <v>10</v>
      </c>
      <c r="X3" s="68" t="s">
        <v>11</v>
      </c>
      <c r="Y3" s="68"/>
      <c r="Z3" s="68"/>
      <c r="AA3" s="69" t="s">
        <v>12</v>
      </c>
      <c r="AB3" s="68" t="s">
        <v>13</v>
      </c>
      <c r="AC3" s="68"/>
      <c r="AD3" s="68"/>
      <c r="AE3" s="68"/>
      <c r="AF3" s="69" t="s">
        <v>14</v>
      </c>
      <c r="AG3" s="68" t="s">
        <v>15</v>
      </c>
      <c r="AH3" s="68"/>
      <c r="AI3" s="68"/>
      <c r="AJ3" s="69" t="s">
        <v>16</v>
      </c>
      <c r="AK3" s="68" t="s">
        <v>17</v>
      </c>
      <c r="AL3" s="68"/>
      <c r="AM3" s="68"/>
      <c r="AN3" s="68"/>
      <c r="AO3" s="68" t="s">
        <v>18</v>
      </c>
      <c r="AP3" s="68"/>
      <c r="AQ3" s="68"/>
      <c r="AR3" s="68"/>
      <c r="AS3" s="69" t="s">
        <v>19</v>
      </c>
      <c r="AT3" s="68" t="s">
        <v>20</v>
      </c>
      <c r="AU3" s="68"/>
      <c r="AV3" s="68"/>
      <c r="AW3" s="69" t="s">
        <v>21</v>
      </c>
      <c r="AX3" s="68" t="s">
        <v>22</v>
      </c>
      <c r="AY3" s="68"/>
      <c r="AZ3" s="68"/>
      <c r="BA3" s="68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45.6" customHeight="1" x14ac:dyDescent="0.25">
      <c r="A4" s="68"/>
      <c r="B4" s="4" t="s">
        <v>23</v>
      </c>
      <c r="C4" s="4" t="s">
        <v>24</v>
      </c>
      <c r="D4" s="4" t="s">
        <v>25</v>
      </c>
      <c r="E4" s="4" t="s">
        <v>26</v>
      </c>
      <c r="F4" s="69"/>
      <c r="G4" s="4" t="s">
        <v>27</v>
      </c>
      <c r="H4" s="4" t="s">
        <v>28</v>
      </c>
      <c r="I4" s="4" t="s">
        <v>29</v>
      </c>
      <c r="J4" s="69"/>
      <c r="K4" s="4" t="s">
        <v>30</v>
      </c>
      <c r="L4" s="4" t="s">
        <v>31</v>
      </c>
      <c r="M4" s="4" t="s">
        <v>32</v>
      </c>
      <c r="N4" s="4" t="s">
        <v>33</v>
      </c>
      <c r="O4" s="4" t="s">
        <v>23</v>
      </c>
      <c r="P4" s="4" t="s">
        <v>24</v>
      </c>
      <c r="Q4" s="4" t="s">
        <v>25</v>
      </c>
      <c r="R4" s="4" t="s">
        <v>26</v>
      </c>
      <c r="S4" s="69"/>
      <c r="T4" s="4" t="s">
        <v>34</v>
      </c>
      <c r="U4" s="4" t="s">
        <v>35</v>
      </c>
      <c r="V4" s="4" t="s">
        <v>36</v>
      </c>
      <c r="W4" s="69"/>
      <c r="X4" s="4" t="s">
        <v>37</v>
      </c>
      <c r="Y4" s="4" t="s">
        <v>38</v>
      </c>
      <c r="Z4" s="4" t="s">
        <v>39</v>
      </c>
      <c r="AA4" s="69"/>
      <c r="AB4" s="4" t="s">
        <v>37</v>
      </c>
      <c r="AC4" s="4" t="s">
        <v>38</v>
      </c>
      <c r="AD4" s="4" t="s">
        <v>39</v>
      </c>
      <c r="AE4" s="4" t="s">
        <v>40</v>
      </c>
      <c r="AF4" s="69"/>
      <c r="AG4" s="4" t="s">
        <v>27</v>
      </c>
      <c r="AH4" s="4" t="s">
        <v>28</v>
      </c>
      <c r="AI4" s="4" t="s">
        <v>29</v>
      </c>
      <c r="AJ4" s="69"/>
      <c r="AK4" s="4" t="s">
        <v>41</v>
      </c>
      <c r="AL4" s="4" t="s">
        <v>42</v>
      </c>
      <c r="AM4" s="4" t="s">
        <v>43</v>
      </c>
      <c r="AN4" s="4" t="s">
        <v>44</v>
      </c>
      <c r="AO4" s="4" t="s">
        <v>23</v>
      </c>
      <c r="AP4" s="4" t="s">
        <v>24</v>
      </c>
      <c r="AQ4" s="4" t="s">
        <v>25</v>
      </c>
      <c r="AR4" s="4" t="s">
        <v>26</v>
      </c>
      <c r="AS4" s="69"/>
      <c r="AT4" s="4" t="s">
        <v>27</v>
      </c>
      <c r="AU4" s="4" t="s">
        <v>28</v>
      </c>
      <c r="AV4" s="4" t="s">
        <v>29</v>
      </c>
      <c r="AW4" s="69"/>
      <c r="AX4" s="4" t="s">
        <v>30</v>
      </c>
      <c r="AY4" s="4" t="s">
        <v>31</v>
      </c>
      <c r="AZ4" s="4" t="s">
        <v>32</v>
      </c>
      <c r="BA4" s="5" t="s">
        <v>45</v>
      </c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x14ac:dyDescent="0.25">
      <c r="A5" s="68"/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 t="s">
        <v>53</v>
      </c>
      <c r="J5" s="3" t="s">
        <v>54</v>
      </c>
      <c r="K5" s="3" t="s">
        <v>55</v>
      </c>
      <c r="L5" s="3" t="s">
        <v>56</v>
      </c>
      <c r="M5" s="3" t="s">
        <v>57</v>
      </c>
      <c r="N5" s="3" t="s">
        <v>58</v>
      </c>
      <c r="O5" s="3" t="s">
        <v>59</v>
      </c>
      <c r="P5" s="3" t="s">
        <v>60</v>
      </c>
      <c r="Q5" s="3" t="s">
        <v>61</v>
      </c>
      <c r="R5" s="3" t="s">
        <v>62</v>
      </c>
      <c r="S5" s="3" t="s">
        <v>63</v>
      </c>
      <c r="T5" s="3" t="s">
        <v>64</v>
      </c>
      <c r="U5" s="3" t="s">
        <v>65</v>
      </c>
      <c r="V5" s="3" t="s">
        <v>66</v>
      </c>
      <c r="W5" s="3" t="s">
        <v>67</v>
      </c>
      <c r="X5" s="3" t="s">
        <v>68</v>
      </c>
      <c r="Y5" s="3" t="s">
        <v>69</v>
      </c>
      <c r="Z5" s="3" t="s">
        <v>70</v>
      </c>
      <c r="AA5" s="3" t="s">
        <v>71</v>
      </c>
      <c r="AB5" s="3" t="s">
        <v>72</v>
      </c>
      <c r="AC5" s="3" t="s">
        <v>73</v>
      </c>
      <c r="AD5" s="3" t="s">
        <v>74</v>
      </c>
      <c r="AE5" s="3" t="s">
        <v>75</v>
      </c>
      <c r="AF5" s="3" t="s">
        <v>76</v>
      </c>
      <c r="AG5" s="3" t="s">
        <v>77</v>
      </c>
      <c r="AH5" s="3" t="s">
        <v>78</v>
      </c>
      <c r="AI5" s="3" t="s">
        <v>79</v>
      </c>
      <c r="AJ5" s="3" t="s">
        <v>80</v>
      </c>
      <c r="AK5" s="3" t="s">
        <v>81</v>
      </c>
      <c r="AL5" s="3" t="s">
        <v>82</v>
      </c>
      <c r="AM5" s="3" t="s">
        <v>83</v>
      </c>
      <c r="AN5" s="3" t="s">
        <v>84</v>
      </c>
      <c r="AO5" s="3" t="s">
        <v>85</v>
      </c>
      <c r="AP5" s="3" t="s">
        <v>86</v>
      </c>
      <c r="AQ5" s="3" t="s">
        <v>87</v>
      </c>
      <c r="AR5" s="3" t="s">
        <v>88</v>
      </c>
      <c r="AS5" s="3" t="s">
        <v>89</v>
      </c>
      <c r="AT5" s="3" t="s">
        <v>90</v>
      </c>
      <c r="AU5" s="3" t="s">
        <v>91</v>
      </c>
      <c r="AV5" s="3" t="s">
        <v>92</v>
      </c>
      <c r="AW5" s="3" t="s">
        <v>93</v>
      </c>
      <c r="AX5" s="3" t="s">
        <v>94</v>
      </c>
      <c r="AY5" s="3" t="s">
        <v>95</v>
      </c>
      <c r="AZ5" s="3" t="s">
        <v>96</v>
      </c>
      <c r="BA5" s="6" t="s">
        <v>97</v>
      </c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8.1" customHeight="1" x14ac:dyDescent="0.25">
      <c r="A6" s="7"/>
      <c r="B6" s="8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8"/>
      <c r="U6" s="7"/>
      <c r="V6" s="9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8"/>
      <c r="AV6" s="9"/>
      <c r="AW6" s="10"/>
      <c r="AX6" s="10"/>
      <c r="AY6" s="10"/>
      <c r="AZ6" s="10"/>
      <c r="BA6" s="11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14.45" customHeight="1" x14ac:dyDescent="0.25">
      <c r="A7" s="12" t="s">
        <v>98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 t="s">
        <v>99</v>
      </c>
      <c r="S7" s="13" t="s">
        <v>100</v>
      </c>
      <c r="T7" s="13" t="s">
        <v>100</v>
      </c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 t="s">
        <v>99</v>
      </c>
      <c r="AS7" s="13" t="s">
        <v>100</v>
      </c>
      <c r="AT7" s="13" t="s">
        <v>100</v>
      </c>
      <c r="AU7" s="13" t="s">
        <v>100</v>
      </c>
      <c r="AV7" s="13" t="s">
        <v>100</v>
      </c>
      <c r="AW7" s="13" t="s">
        <v>100</v>
      </c>
      <c r="AX7" s="13" t="s">
        <v>100</v>
      </c>
      <c r="AY7" s="13" t="s">
        <v>100</v>
      </c>
      <c r="AZ7" s="13" t="s">
        <v>100</v>
      </c>
      <c r="BA7" s="13" t="s">
        <v>100</v>
      </c>
      <c r="BB7" s="14"/>
      <c r="BC7" s="15"/>
      <c r="BD7" s="14"/>
      <c r="BE7" s="14"/>
      <c r="BF7" s="15"/>
      <c r="BG7" s="14"/>
      <c r="BH7" s="14"/>
      <c r="BI7" s="15"/>
      <c r="BJ7" s="14"/>
      <c r="BK7" s="14"/>
      <c r="BL7" s="15"/>
    </row>
    <row r="8" spans="1:64" ht="8.1" customHeight="1" x14ac:dyDescent="0.25">
      <c r="A8" s="16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14"/>
      <c r="BC8" s="15"/>
      <c r="BD8" s="14"/>
      <c r="BE8" s="14"/>
      <c r="BF8" s="15"/>
      <c r="BG8" s="14"/>
      <c r="BH8" s="14"/>
      <c r="BI8" s="15"/>
      <c r="BJ8" s="14"/>
      <c r="BK8" s="14"/>
      <c r="BL8" s="15"/>
    </row>
    <row r="9" spans="1:64" x14ac:dyDescent="0.25">
      <c r="A9" s="17" t="s">
        <v>101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3" t="s">
        <v>99</v>
      </c>
      <c r="S9" s="18" t="s">
        <v>100</v>
      </c>
      <c r="T9" s="18" t="s">
        <v>100</v>
      </c>
      <c r="U9" s="13">
        <v>0</v>
      </c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9"/>
      <c r="AN9" s="13"/>
      <c r="AO9" s="20"/>
      <c r="AP9" s="13"/>
      <c r="AQ9" s="21"/>
      <c r="AR9" s="21" t="s">
        <v>99</v>
      </c>
      <c r="AS9" s="18" t="s">
        <v>100</v>
      </c>
      <c r="AT9" s="18" t="s">
        <v>100</v>
      </c>
      <c r="AU9" s="18" t="s">
        <v>100</v>
      </c>
      <c r="AV9" s="18" t="s">
        <v>100</v>
      </c>
      <c r="AW9" s="18" t="s">
        <v>100</v>
      </c>
      <c r="AX9" s="18" t="s">
        <v>100</v>
      </c>
      <c r="AY9" s="18" t="s">
        <v>100</v>
      </c>
      <c r="AZ9" s="22" t="s">
        <v>100</v>
      </c>
      <c r="BA9" s="13" t="s">
        <v>100</v>
      </c>
      <c r="BB9" s="23"/>
      <c r="BC9" s="15"/>
      <c r="BD9" s="14"/>
      <c r="BE9" s="14"/>
      <c r="BF9" s="15"/>
      <c r="BG9" s="14"/>
      <c r="BH9" s="14"/>
      <c r="BI9" s="15"/>
      <c r="BJ9" s="14"/>
      <c r="BK9" s="14"/>
      <c r="BL9" s="15"/>
    </row>
    <row r="10" spans="1:64" ht="9" customHeight="1" x14ac:dyDescent="0.25">
      <c r="A10" s="24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14"/>
      <c r="BC10" s="15"/>
      <c r="BD10" s="14"/>
      <c r="BE10" s="14"/>
      <c r="BF10" s="15"/>
      <c r="BG10" s="14"/>
      <c r="BH10" s="14"/>
      <c r="BI10" s="15"/>
      <c r="BJ10" s="14"/>
      <c r="BK10" s="14"/>
      <c r="BL10" s="15"/>
    </row>
    <row r="11" spans="1:64" ht="14.45" customHeight="1" x14ac:dyDescent="0.25">
      <c r="A11" s="12" t="s">
        <v>102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 t="s">
        <v>99</v>
      </c>
      <c r="S11" s="13" t="s">
        <v>100</v>
      </c>
      <c r="T11" s="13" t="s">
        <v>100</v>
      </c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6" t="s">
        <v>99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27" t="s">
        <v>53</v>
      </c>
      <c r="AQ11" s="27" t="s">
        <v>53</v>
      </c>
      <c r="AR11" s="13" t="s">
        <v>53</v>
      </c>
      <c r="AS11" s="13" t="s">
        <v>53</v>
      </c>
      <c r="AT11" s="13" t="s">
        <v>100</v>
      </c>
      <c r="AU11" s="13" t="s">
        <v>100</v>
      </c>
      <c r="AV11" s="13" t="s">
        <v>100</v>
      </c>
      <c r="AW11" s="13" t="s">
        <v>100</v>
      </c>
      <c r="AX11" s="13" t="s">
        <v>100</v>
      </c>
      <c r="AY11" s="13" t="s">
        <v>100</v>
      </c>
      <c r="AZ11" s="13" t="s">
        <v>100</v>
      </c>
      <c r="BA11" s="13" t="s">
        <v>100</v>
      </c>
      <c r="BB11" s="14"/>
      <c r="BC11" s="15"/>
      <c r="BD11" s="14"/>
      <c r="BE11" s="14"/>
      <c r="BF11" s="15"/>
      <c r="BG11" s="14"/>
      <c r="BH11" s="14"/>
      <c r="BI11" s="15"/>
      <c r="BJ11" s="14"/>
      <c r="BK11" s="14"/>
      <c r="BL11" s="15"/>
    </row>
    <row r="12" spans="1:64" ht="9" customHeight="1" x14ac:dyDescent="0.25">
      <c r="A12" s="16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14"/>
      <c r="BC12" s="15"/>
      <c r="BD12" s="14"/>
      <c r="BE12" s="14"/>
      <c r="BF12" s="15"/>
      <c r="BG12" s="14"/>
      <c r="BH12" s="14"/>
      <c r="BI12" s="15"/>
      <c r="BJ12" s="14"/>
      <c r="BK12" s="14"/>
      <c r="BL12" s="15"/>
    </row>
    <row r="13" spans="1:64" x14ac:dyDescent="0.25">
      <c r="A13" s="12" t="s">
        <v>103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 t="s">
        <v>99</v>
      </c>
      <c r="S13" s="13" t="s">
        <v>100</v>
      </c>
      <c r="T13" s="13" t="s">
        <v>100</v>
      </c>
      <c r="U13" s="13">
        <v>0</v>
      </c>
      <c r="V13" s="13">
        <v>0</v>
      </c>
      <c r="W13" s="13">
        <v>0</v>
      </c>
      <c r="X13" s="13" t="s">
        <v>53</v>
      </c>
      <c r="Y13" s="13" t="s">
        <v>53</v>
      </c>
      <c r="Z13" s="13" t="s">
        <v>53</v>
      </c>
      <c r="AA13" s="13" t="s">
        <v>53</v>
      </c>
      <c r="AB13" s="13" t="s">
        <v>53</v>
      </c>
      <c r="AC13" s="13" t="s">
        <v>53</v>
      </c>
      <c r="AD13" s="13" t="s">
        <v>53</v>
      </c>
      <c r="AE13" s="13" t="s">
        <v>53</v>
      </c>
      <c r="AF13" s="13" t="s">
        <v>53</v>
      </c>
      <c r="AG13" s="13" t="s">
        <v>53</v>
      </c>
      <c r="AH13" s="13" t="s">
        <v>53</v>
      </c>
      <c r="AI13" s="13" t="s">
        <v>104</v>
      </c>
      <c r="AJ13" s="13" t="s">
        <v>104</v>
      </c>
      <c r="AK13" s="13" t="s">
        <v>104</v>
      </c>
      <c r="AL13" s="13" t="s">
        <v>104</v>
      </c>
      <c r="AM13" s="28" t="s">
        <v>105</v>
      </c>
      <c r="AN13" s="28" t="s">
        <v>105</v>
      </c>
      <c r="AO13" s="28" t="s">
        <v>105</v>
      </c>
      <c r="AP13" s="28" t="s">
        <v>105</v>
      </c>
      <c r="AQ13" s="13" t="s">
        <v>102</v>
      </c>
      <c r="AR13" s="13" t="s">
        <v>102</v>
      </c>
      <c r="AS13" s="3" t="s">
        <v>106</v>
      </c>
      <c r="AT13" s="3" t="s">
        <v>106</v>
      </c>
      <c r="AU13" s="3" t="s">
        <v>106</v>
      </c>
      <c r="AV13" s="3" t="s">
        <v>106</v>
      </c>
      <c r="AW13" s="3" t="s">
        <v>106</v>
      </c>
      <c r="AX13" s="3" t="s">
        <v>106</v>
      </c>
      <c r="AY13" s="3" t="s">
        <v>106</v>
      </c>
      <c r="AZ13" s="3" t="s">
        <v>106</v>
      </c>
      <c r="BA13" s="3" t="s">
        <v>106</v>
      </c>
      <c r="BB13" s="14"/>
      <c r="BC13" s="15"/>
      <c r="BD13" s="14"/>
      <c r="BE13" s="14"/>
      <c r="BF13" s="15"/>
      <c r="BG13" s="14"/>
      <c r="BH13" s="14"/>
      <c r="BI13" s="15"/>
      <c r="BJ13" s="14"/>
      <c r="BK13" s="14"/>
      <c r="BL13" s="15"/>
    </row>
    <row r="14" spans="1:64" x14ac:dyDescent="0.25">
      <c r="A14" s="15"/>
      <c r="B14" s="1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14"/>
      <c r="BC14" s="15"/>
      <c r="BD14" s="14"/>
      <c r="BE14" s="14"/>
      <c r="BF14" s="15"/>
      <c r="BG14" s="14"/>
      <c r="BH14" s="14"/>
      <c r="BI14" s="15"/>
      <c r="BJ14" s="14"/>
      <c r="BK14" s="14"/>
      <c r="BL14" s="15"/>
    </row>
    <row r="15" spans="1:64" ht="14.45" customHeight="1" x14ac:dyDescent="0.25">
      <c r="A15" s="67" t="s">
        <v>107</v>
      </c>
      <c r="B15" s="67"/>
      <c r="C15" s="67"/>
      <c r="D15" s="67"/>
      <c r="E15" s="67"/>
      <c r="F15" s="67"/>
      <c r="G15" s="3"/>
      <c r="H15" s="63" t="s">
        <v>108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29"/>
      <c r="Y15" s="3" t="s">
        <v>109</v>
      </c>
      <c r="Z15" s="64" t="s">
        <v>110</v>
      </c>
      <c r="AA15" s="64"/>
      <c r="AB15" s="64"/>
      <c r="AC15" s="64"/>
      <c r="AD15" s="64"/>
      <c r="AE15" s="64"/>
      <c r="AF15" s="64"/>
      <c r="AG15" s="29"/>
      <c r="AH15" s="29"/>
      <c r="AI15" s="29"/>
      <c r="AJ15" s="29"/>
      <c r="AK15" s="29"/>
      <c r="AL15" s="29"/>
      <c r="AM15" s="29"/>
      <c r="AN15" s="29"/>
      <c r="AO15" s="30"/>
      <c r="AP15" s="29"/>
      <c r="AQ15" s="29"/>
      <c r="AR15" s="31" t="s">
        <v>111</v>
      </c>
      <c r="AS15" s="64" t="s">
        <v>112</v>
      </c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</row>
    <row r="16" spans="1:64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30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32"/>
      <c r="BB16" s="32"/>
      <c r="BC16" s="29"/>
      <c r="BD16" s="32"/>
      <c r="BE16" s="32"/>
      <c r="BF16" s="29"/>
      <c r="BG16" s="32"/>
      <c r="BH16" s="32"/>
      <c r="BI16" s="29"/>
      <c r="BJ16" s="32"/>
      <c r="BK16" s="32"/>
      <c r="BL16" s="29"/>
    </row>
    <row r="17" spans="1:64" ht="15" customHeight="1" x14ac:dyDescent="0.25">
      <c r="A17" s="29"/>
      <c r="B17" s="29"/>
      <c r="C17" s="29"/>
      <c r="D17" s="29"/>
      <c r="E17" s="29"/>
      <c r="F17" s="29"/>
      <c r="G17" s="3" t="s">
        <v>99</v>
      </c>
      <c r="H17" s="63" t="s">
        <v>113</v>
      </c>
      <c r="I17" s="63"/>
      <c r="J17" s="63"/>
      <c r="K17" s="63"/>
      <c r="L17" s="63"/>
      <c r="M17" s="63"/>
      <c r="N17" s="63"/>
      <c r="O17" s="63"/>
      <c r="P17" s="63"/>
      <c r="Q17" s="63"/>
      <c r="R17" s="29"/>
      <c r="S17" s="29"/>
      <c r="T17" s="29"/>
      <c r="U17" s="32"/>
      <c r="V17" s="29"/>
      <c r="W17" s="29"/>
      <c r="X17" s="29"/>
      <c r="Y17" s="3" t="s">
        <v>53</v>
      </c>
      <c r="Z17" s="63" t="s">
        <v>114</v>
      </c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29"/>
      <c r="AR17" s="3" t="s">
        <v>102</v>
      </c>
      <c r="AS17" s="64" t="s">
        <v>115</v>
      </c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32"/>
      <c r="BH17" s="32"/>
      <c r="BI17" s="29"/>
      <c r="BJ17" s="32"/>
      <c r="BK17" s="32"/>
      <c r="BL17" s="29"/>
    </row>
    <row r="20" spans="1:64" ht="14.45" customHeight="1" x14ac:dyDescent="0.25"/>
    <row r="24" spans="1:64" ht="14.45" customHeight="1" x14ac:dyDescent="0.25"/>
    <row r="27" spans="1:64" ht="30.6" customHeight="1" x14ac:dyDescent="0.25"/>
    <row r="28" spans="1:64" ht="14.45" customHeight="1" x14ac:dyDescent="0.25"/>
    <row r="33" ht="14.45" customHeight="1" x14ac:dyDescent="0.25"/>
    <row r="37" ht="14.45" customHeight="1" x14ac:dyDescent="0.25"/>
    <row r="46" ht="14.45" customHeight="1" x14ac:dyDescent="0.25"/>
    <row r="50" ht="14.45" customHeight="1" x14ac:dyDescent="0.25"/>
  </sheetData>
  <mergeCells count="33">
    <mergeCell ref="A2:Q2"/>
    <mergeCell ref="A3:A5"/>
    <mergeCell ref="B3:E3"/>
    <mergeCell ref="F3:F4"/>
    <mergeCell ref="G3:I3"/>
    <mergeCell ref="J3:J4"/>
    <mergeCell ref="K3:M3"/>
    <mergeCell ref="O3:R3"/>
    <mergeCell ref="S3:S4"/>
    <mergeCell ref="T3:V3"/>
    <mergeCell ref="W3:W4"/>
    <mergeCell ref="X3:Z3"/>
    <mergeCell ref="AA3:AA4"/>
    <mergeCell ref="AB3:AE3"/>
    <mergeCell ref="AF3:AF4"/>
    <mergeCell ref="AG3:AI3"/>
    <mergeCell ref="AJ3:AJ4"/>
    <mergeCell ref="AK3:AN3"/>
    <mergeCell ref="AO3:AR3"/>
    <mergeCell ref="AS3:AS4"/>
    <mergeCell ref="AT3:AV3"/>
    <mergeCell ref="AW3:AW4"/>
    <mergeCell ref="AX3:BA3"/>
    <mergeCell ref="H17:Q17"/>
    <mergeCell ref="Z17:AP17"/>
    <mergeCell ref="AS17:BF17"/>
    <mergeCell ref="B8:BA8"/>
    <mergeCell ref="B10:BA10"/>
    <mergeCell ref="B12:BA12"/>
    <mergeCell ref="A15:F15"/>
    <mergeCell ref="H15:W15"/>
    <mergeCell ref="Z15:AF15"/>
    <mergeCell ref="AS15:BL15"/>
  </mergeCells>
  <pageMargins left="0.196527777777778" right="0.196527777777778" top="0.15763888888888899" bottom="0.15763888888888899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1"/>
  <sheetViews>
    <sheetView zoomScaleNormal="100" workbookViewId="0">
      <pane ySplit="1" topLeftCell="A2" activePane="bottomLeft" state="frozen"/>
      <selection pane="bottomLeft" sqref="A1:BA1"/>
    </sheetView>
  </sheetViews>
  <sheetFormatPr defaultColWidth="8.42578125" defaultRowHeight="15" x14ac:dyDescent="0.25"/>
  <cols>
    <col min="1" max="1" width="5.5703125" customWidth="1"/>
    <col min="2" max="3" width="2.5703125" customWidth="1"/>
    <col min="4" max="4" width="1.5703125" customWidth="1"/>
    <col min="5" max="6" width="2.5703125" customWidth="1"/>
    <col min="7" max="7" width="1.42578125" customWidth="1"/>
    <col min="8" max="9" width="2.5703125" customWidth="1"/>
    <col min="10" max="10" width="0.7109375" customWidth="1"/>
    <col min="11" max="12" width="2.5703125" customWidth="1"/>
    <col min="13" max="13" width="1.42578125" customWidth="1"/>
    <col min="14" max="15" width="2.5703125" customWidth="1"/>
    <col min="16" max="16" width="1" customWidth="1"/>
    <col min="17" max="18" width="2.5703125" customWidth="1"/>
    <col min="19" max="19" width="1.5703125" customWidth="1"/>
    <col min="20" max="21" width="2.5703125" customWidth="1"/>
    <col min="22" max="22" width="1.5703125" customWidth="1"/>
    <col min="23" max="24" width="2.5703125" customWidth="1"/>
    <col min="25" max="25" width="0.5703125" customWidth="1"/>
    <col min="26" max="27" width="2.5703125" customWidth="1"/>
    <col min="28" max="28" width="0.5703125" customWidth="1"/>
    <col min="29" max="37" width="2.5703125" customWidth="1"/>
    <col min="38" max="38" width="1.85546875" customWidth="1"/>
    <col min="39" max="44" width="2.5703125" customWidth="1"/>
    <col min="45" max="45" width="1.85546875" customWidth="1"/>
    <col min="46" max="54" width="2.5703125" customWidth="1"/>
    <col min="55" max="55" width="2" customWidth="1"/>
    <col min="56" max="61" width="2.5703125" customWidth="1"/>
  </cols>
  <sheetData>
    <row r="1" spans="1:61" x14ac:dyDescent="0.25">
      <c r="A1" s="74" t="s">
        <v>116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33"/>
      <c r="BC1" s="34"/>
      <c r="BD1" s="33"/>
      <c r="BE1" s="33"/>
      <c r="BF1" s="34"/>
      <c r="BG1" s="33"/>
      <c r="BH1" s="33"/>
      <c r="BI1" s="34"/>
    </row>
    <row r="2" spans="1:6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</row>
    <row r="3" spans="1:61" ht="14.45" customHeight="1" x14ac:dyDescent="0.25">
      <c r="A3" s="71" t="s">
        <v>1</v>
      </c>
      <c r="B3" s="73" t="s">
        <v>117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 t="s">
        <v>118</v>
      </c>
      <c r="U3" s="73"/>
      <c r="V3" s="73"/>
      <c r="W3" s="73"/>
      <c r="X3" s="73"/>
      <c r="Y3" s="73"/>
      <c r="Z3" s="73"/>
      <c r="AA3" s="73"/>
      <c r="AB3" s="73"/>
      <c r="AC3" s="73" t="s">
        <v>119</v>
      </c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1" t="s">
        <v>120</v>
      </c>
      <c r="AY3" s="71"/>
      <c r="AZ3" s="71"/>
      <c r="BA3" s="71"/>
      <c r="BB3" s="71"/>
      <c r="BC3" s="71"/>
      <c r="BD3" s="73" t="s">
        <v>121</v>
      </c>
      <c r="BE3" s="73"/>
      <c r="BF3" s="73"/>
      <c r="BG3" s="73" t="s">
        <v>122</v>
      </c>
      <c r="BH3" s="73"/>
      <c r="BI3" s="73"/>
    </row>
    <row r="4" spans="1:61" ht="38.1" customHeight="1" x14ac:dyDescent="0.25">
      <c r="A4" s="71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 t="s">
        <v>123</v>
      </c>
      <c r="AD4" s="73"/>
      <c r="AE4" s="73"/>
      <c r="AF4" s="73"/>
      <c r="AG4" s="73"/>
      <c r="AH4" s="73"/>
      <c r="AI4" s="73"/>
      <c r="AJ4" s="73" t="s">
        <v>124</v>
      </c>
      <c r="AK4" s="73"/>
      <c r="AL4" s="73"/>
      <c r="AM4" s="73"/>
      <c r="AN4" s="73"/>
      <c r="AO4" s="73"/>
      <c r="AP4" s="73"/>
      <c r="AQ4" s="73" t="s">
        <v>125</v>
      </c>
      <c r="AR4" s="73"/>
      <c r="AS4" s="73"/>
      <c r="AT4" s="73"/>
      <c r="AU4" s="73"/>
      <c r="AV4" s="73"/>
      <c r="AW4" s="73"/>
      <c r="AX4" s="73" t="s">
        <v>126</v>
      </c>
      <c r="AY4" s="73"/>
      <c r="AZ4" s="73"/>
      <c r="BA4" s="73" t="s">
        <v>127</v>
      </c>
      <c r="BB4" s="73"/>
      <c r="BC4" s="73"/>
      <c r="BD4" s="73"/>
      <c r="BE4" s="73"/>
      <c r="BF4" s="73"/>
      <c r="BG4" s="73"/>
      <c r="BH4" s="73"/>
      <c r="BI4" s="73"/>
    </row>
    <row r="5" spans="1:61" ht="15" customHeight="1" x14ac:dyDescent="0.25">
      <c r="A5" s="71"/>
      <c r="B5" s="73" t="s">
        <v>122</v>
      </c>
      <c r="C5" s="73"/>
      <c r="D5" s="73"/>
      <c r="E5" s="73"/>
      <c r="F5" s="73"/>
      <c r="G5" s="73"/>
      <c r="H5" s="73" t="s">
        <v>128</v>
      </c>
      <c r="I5" s="73"/>
      <c r="J5" s="73"/>
      <c r="K5" s="73"/>
      <c r="L5" s="73"/>
      <c r="M5" s="73"/>
      <c r="N5" s="73" t="s">
        <v>129</v>
      </c>
      <c r="O5" s="73"/>
      <c r="P5" s="73"/>
      <c r="Q5" s="73"/>
      <c r="R5" s="73"/>
      <c r="S5" s="73"/>
      <c r="T5" s="73" t="s">
        <v>122</v>
      </c>
      <c r="U5" s="73"/>
      <c r="V5" s="73"/>
      <c r="W5" s="73" t="s">
        <v>128</v>
      </c>
      <c r="X5" s="73"/>
      <c r="Y5" s="73"/>
      <c r="Z5" s="73" t="s">
        <v>129</v>
      </c>
      <c r="AA5" s="73"/>
      <c r="AB5" s="73"/>
      <c r="AC5" s="73" t="s">
        <v>122</v>
      </c>
      <c r="AD5" s="73"/>
      <c r="AE5" s="73"/>
      <c r="AF5" s="73" t="s">
        <v>128</v>
      </c>
      <c r="AG5" s="73"/>
      <c r="AH5" s="73" t="s">
        <v>129</v>
      </c>
      <c r="AI5" s="73"/>
      <c r="AJ5" s="73" t="s">
        <v>122</v>
      </c>
      <c r="AK5" s="73"/>
      <c r="AL5" s="73"/>
      <c r="AM5" s="73" t="s">
        <v>128</v>
      </c>
      <c r="AN5" s="73"/>
      <c r="AO5" s="73" t="s">
        <v>129</v>
      </c>
      <c r="AP5" s="73"/>
      <c r="AQ5" s="73" t="s">
        <v>122</v>
      </c>
      <c r="AR5" s="73"/>
      <c r="AS5" s="73"/>
      <c r="AT5" s="73" t="s">
        <v>128</v>
      </c>
      <c r="AU5" s="73"/>
      <c r="AV5" s="73" t="s">
        <v>129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</row>
    <row r="6" spans="1:61" ht="38.1" customHeight="1" x14ac:dyDescent="0.25">
      <c r="A6" s="71"/>
      <c r="B6" s="71" t="s">
        <v>130</v>
      </c>
      <c r="C6" s="71"/>
      <c r="D6" s="71"/>
      <c r="E6" s="73" t="s">
        <v>131</v>
      </c>
      <c r="F6" s="73"/>
      <c r="G6" s="73"/>
      <c r="H6" s="71" t="s">
        <v>130</v>
      </c>
      <c r="I6" s="71"/>
      <c r="J6" s="71"/>
      <c r="K6" s="73" t="s">
        <v>131</v>
      </c>
      <c r="L6" s="73"/>
      <c r="M6" s="73"/>
      <c r="N6" s="71" t="s">
        <v>130</v>
      </c>
      <c r="O6" s="71"/>
      <c r="P6" s="71"/>
      <c r="Q6" s="73" t="s">
        <v>131</v>
      </c>
      <c r="R6" s="73"/>
      <c r="S6" s="73"/>
      <c r="T6" s="71" t="s">
        <v>130</v>
      </c>
      <c r="U6" s="71"/>
      <c r="V6" s="71"/>
      <c r="W6" s="71" t="s">
        <v>130</v>
      </c>
      <c r="X6" s="71"/>
      <c r="Y6" s="71"/>
      <c r="Z6" s="71" t="s">
        <v>130</v>
      </c>
      <c r="AA6" s="71"/>
      <c r="AB6" s="71"/>
      <c r="AC6" s="71" t="s">
        <v>130</v>
      </c>
      <c r="AD6" s="71"/>
      <c r="AE6" s="71"/>
      <c r="AF6" s="71" t="s">
        <v>130</v>
      </c>
      <c r="AG6" s="71"/>
      <c r="AH6" s="71" t="s">
        <v>130</v>
      </c>
      <c r="AI6" s="71"/>
      <c r="AJ6" s="71" t="s">
        <v>130</v>
      </c>
      <c r="AK6" s="71"/>
      <c r="AL6" s="71"/>
      <c r="AM6" s="71" t="s">
        <v>130</v>
      </c>
      <c r="AN6" s="71"/>
      <c r="AO6" s="71" t="s">
        <v>130</v>
      </c>
      <c r="AP6" s="71"/>
      <c r="AQ6" s="71" t="s">
        <v>130</v>
      </c>
      <c r="AR6" s="71"/>
      <c r="AS6" s="71"/>
      <c r="AT6" s="71" t="s">
        <v>130</v>
      </c>
      <c r="AU6" s="71"/>
      <c r="AV6" s="71" t="s">
        <v>130</v>
      </c>
      <c r="AW6" s="71"/>
      <c r="AX6" s="71" t="s">
        <v>130</v>
      </c>
      <c r="AY6" s="71"/>
      <c r="AZ6" s="71"/>
      <c r="BA6" s="71" t="s">
        <v>130</v>
      </c>
      <c r="BB6" s="71"/>
      <c r="BC6" s="71"/>
      <c r="BD6" s="71" t="s">
        <v>130</v>
      </c>
      <c r="BE6" s="71"/>
      <c r="BF6" s="71"/>
      <c r="BG6" s="71" t="s">
        <v>130</v>
      </c>
      <c r="BH6" s="71"/>
      <c r="BI6" s="71"/>
    </row>
    <row r="7" spans="1:61" x14ac:dyDescent="0.25">
      <c r="A7" s="13" t="s">
        <v>98</v>
      </c>
      <c r="B7" s="71" t="s">
        <v>132</v>
      </c>
      <c r="C7" s="71"/>
      <c r="D7" s="71"/>
      <c r="E7" s="71" t="s">
        <v>133</v>
      </c>
      <c r="F7" s="71"/>
      <c r="G7" s="71"/>
      <c r="H7" s="71" t="s">
        <v>134</v>
      </c>
      <c r="I7" s="71"/>
      <c r="J7" s="71"/>
      <c r="K7" s="71" t="s">
        <v>135</v>
      </c>
      <c r="L7" s="71"/>
      <c r="M7" s="71"/>
      <c r="N7" s="71" t="s">
        <v>136</v>
      </c>
      <c r="O7" s="71"/>
      <c r="P7" s="71"/>
      <c r="Q7" s="71" t="s">
        <v>137</v>
      </c>
      <c r="R7" s="71"/>
      <c r="S7" s="71"/>
      <c r="T7" s="71" t="s">
        <v>138</v>
      </c>
      <c r="U7" s="71"/>
      <c r="V7" s="71"/>
      <c r="W7" s="71" t="s">
        <v>139</v>
      </c>
      <c r="X7" s="71"/>
      <c r="Y7" s="71"/>
      <c r="Z7" s="71" t="s">
        <v>139</v>
      </c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 t="s">
        <v>140</v>
      </c>
      <c r="BE7" s="71"/>
      <c r="BF7" s="71"/>
      <c r="BG7" s="71" t="s">
        <v>141</v>
      </c>
      <c r="BH7" s="71"/>
      <c r="BI7" s="71"/>
    </row>
    <row r="8" spans="1:61" x14ac:dyDescent="0.25">
      <c r="A8" s="13" t="s">
        <v>101</v>
      </c>
      <c r="B8" s="71">
        <f>H8+N8</f>
        <v>38</v>
      </c>
      <c r="C8" s="71"/>
      <c r="D8" s="71"/>
      <c r="E8" s="71">
        <f>K8+Q8</f>
        <v>1368</v>
      </c>
      <c r="F8" s="71"/>
      <c r="G8" s="71"/>
      <c r="H8" s="71">
        <v>16</v>
      </c>
      <c r="I8" s="71"/>
      <c r="J8" s="71"/>
      <c r="K8" s="71">
        <f>H8*36</f>
        <v>576</v>
      </c>
      <c r="L8" s="71"/>
      <c r="M8" s="71"/>
      <c r="N8" s="71">
        <v>22</v>
      </c>
      <c r="O8" s="71"/>
      <c r="P8" s="71"/>
      <c r="Q8" s="71">
        <f>N8*36</f>
        <v>792</v>
      </c>
      <c r="R8" s="71"/>
      <c r="S8" s="71"/>
      <c r="T8" s="71">
        <v>2</v>
      </c>
      <c r="U8" s="71"/>
      <c r="V8" s="71"/>
      <c r="W8" s="71">
        <v>1</v>
      </c>
      <c r="X8" s="71"/>
      <c r="Y8" s="71"/>
      <c r="Z8" s="71" t="s">
        <v>139</v>
      </c>
      <c r="AA8" s="71"/>
      <c r="AB8" s="71"/>
      <c r="AC8" s="71">
        <v>1</v>
      </c>
      <c r="AD8" s="71"/>
      <c r="AE8" s="71"/>
      <c r="AF8" s="71"/>
      <c r="AG8" s="71"/>
      <c r="AH8" s="71">
        <v>1</v>
      </c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 t="s">
        <v>140</v>
      </c>
      <c r="BE8" s="71"/>
      <c r="BF8" s="71"/>
      <c r="BG8" s="71" t="s">
        <v>141</v>
      </c>
      <c r="BH8" s="71"/>
      <c r="BI8" s="71"/>
    </row>
    <row r="9" spans="1:61" x14ac:dyDescent="0.25">
      <c r="A9" s="13" t="s">
        <v>102</v>
      </c>
      <c r="B9" s="71">
        <f>H9+N9</f>
        <v>30</v>
      </c>
      <c r="C9" s="71"/>
      <c r="D9" s="71"/>
      <c r="E9" s="71">
        <f>K9+Q9</f>
        <v>1080</v>
      </c>
      <c r="F9" s="71"/>
      <c r="G9" s="71"/>
      <c r="H9" s="71">
        <v>16</v>
      </c>
      <c r="I9" s="71"/>
      <c r="J9" s="71"/>
      <c r="K9" s="71">
        <f>H9*36</f>
        <v>576</v>
      </c>
      <c r="L9" s="71"/>
      <c r="M9" s="71"/>
      <c r="N9" s="71">
        <v>14</v>
      </c>
      <c r="O9" s="71"/>
      <c r="P9" s="71"/>
      <c r="Q9" s="71">
        <f>N9*36</f>
        <v>504</v>
      </c>
      <c r="R9" s="71"/>
      <c r="S9" s="71"/>
      <c r="T9" s="71">
        <v>2</v>
      </c>
      <c r="U9" s="71"/>
      <c r="V9" s="71"/>
      <c r="W9" s="71">
        <v>1</v>
      </c>
      <c r="X9" s="71"/>
      <c r="Y9" s="71"/>
      <c r="Z9" s="71">
        <v>1</v>
      </c>
      <c r="AA9" s="71"/>
      <c r="AB9" s="71"/>
      <c r="AC9" s="71">
        <v>6</v>
      </c>
      <c r="AD9" s="71"/>
      <c r="AE9" s="71"/>
      <c r="AF9" s="71"/>
      <c r="AG9" s="71"/>
      <c r="AH9" s="71">
        <v>6</v>
      </c>
      <c r="AI9" s="71"/>
      <c r="AJ9" s="71">
        <v>4</v>
      </c>
      <c r="AK9" s="71"/>
      <c r="AL9" s="71"/>
      <c r="AM9" s="71"/>
      <c r="AN9" s="71"/>
      <c r="AO9" s="71">
        <v>4</v>
      </c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>
        <v>10</v>
      </c>
      <c r="BE9" s="71"/>
      <c r="BF9" s="71"/>
      <c r="BG9" s="71">
        <v>52</v>
      </c>
      <c r="BH9" s="71"/>
      <c r="BI9" s="71"/>
    </row>
    <row r="10" spans="1:61" x14ac:dyDescent="0.25">
      <c r="A10" s="13" t="s">
        <v>103</v>
      </c>
      <c r="B10" s="71">
        <f>H10+N10</f>
        <v>16</v>
      </c>
      <c r="C10" s="71"/>
      <c r="D10" s="71"/>
      <c r="E10" s="71">
        <f>K10+Q10</f>
        <v>576</v>
      </c>
      <c r="F10" s="71"/>
      <c r="G10" s="71"/>
      <c r="H10" s="71">
        <v>16</v>
      </c>
      <c r="I10" s="71"/>
      <c r="J10" s="71"/>
      <c r="K10" s="71">
        <f>H10*36</f>
        <v>576</v>
      </c>
      <c r="L10" s="71"/>
      <c r="M10" s="71"/>
      <c r="N10" s="71"/>
      <c r="O10" s="71"/>
      <c r="P10" s="71"/>
      <c r="Q10" s="71"/>
      <c r="R10" s="71"/>
      <c r="S10" s="71"/>
      <c r="T10" s="71">
        <v>1</v>
      </c>
      <c r="U10" s="71"/>
      <c r="V10" s="71"/>
      <c r="W10" s="71" t="s">
        <v>139</v>
      </c>
      <c r="X10" s="71"/>
      <c r="Y10" s="71"/>
      <c r="Z10" s="71"/>
      <c r="AA10" s="71"/>
      <c r="AB10" s="71"/>
      <c r="AC10" s="71">
        <v>3</v>
      </c>
      <c r="AD10" s="71"/>
      <c r="AE10" s="71"/>
      <c r="AF10" s="71"/>
      <c r="AG10" s="71"/>
      <c r="AH10" s="71">
        <v>3</v>
      </c>
      <c r="AI10" s="71"/>
      <c r="AJ10" s="71">
        <v>11</v>
      </c>
      <c r="AK10" s="71"/>
      <c r="AL10" s="71"/>
      <c r="AM10" s="71"/>
      <c r="AN10" s="71"/>
      <c r="AO10" s="71">
        <v>11</v>
      </c>
      <c r="AP10" s="71"/>
      <c r="AQ10" s="71" t="s">
        <v>142</v>
      </c>
      <c r="AR10" s="71"/>
      <c r="AS10" s="71"/>
      <c r="AT10" s="71"/>
      <c r="AU10" s="71"/>
      <c r="AV10" s="71" t="s">
        <v>142</v>
      </c>
      <c r="AW10" s="71"/>
      <c r="AX10" s="71" t="s">
        <v>142</v>
      </c>
      <c r="AY10" s="71"/>
      <c r="AZ10" s="71"/>
      <c r="BA10" s="71">
        <v>2</v>
      </c>
      <c r="BB10" s="71"/>
      <c r="BC10" s="71"/>
      <c r="BD10" s="71">
        <v>2</v>
      </c>
      <c r="BE10" s="71"/>
      <c r="BF10" s="71"/>
      <c r="BG10" s="71">
        <f>B10+T10+AC10+AJ10+AQ10+AX10+BA10+BD10</f>
        <v>43</v>
      </c>
      <c r="BH10" s="71"/>
      <c r="BI10" s="71"/>
    </row>
    <row r="11" spans="1:61" x14ac:dyDescent="0.25">
      <c r="A11" s="35" t="s">
        <v>122</v>
      </c>
      <c r="B11" s="72">
        <f>B7+B8+B9+B10</f>
        <v>123</v>
      </c>
      <c r="C11" s="72"/>
      <c r="D11" s="72"/>
      <c r="E11" s="72">
        <f>E7+E8+E9+E10</f>
        <v>4428</v>
      </c>
      <c r="F11" s="72"/>
      <c r="G11" s="72"/>
      <c r="H11" s="72">
        <f>H7+H8+H9+H10</f>
        <v>64</v>
      </c>
      <c r="I11" s="72"/>
      <c r="J11" s="72"/>
      <c r="K11" s="72">
        <f>K7+K8+K9</f>
        <v>1728</v>
      </c>
      <c r="L11" s="72"/>
      <c r="M11" s="72"/>
      <c r="N11" s="72">
        <f>N7+N8+N9</f>
        <v>59</v>
      </c>
      <c r="O11" s="72"/>
      <c r="P11" s="72"/>
      <c r="Q11" s="72">
        <f>SUM(Q8:Q10)</f>
        <v>1296</v>
      </c>
      <c r="R11" s="72"/>
      <c r="S11" s="72"/>
      <c r="T11" s="72">
        <v>7</v>
      </c>
      <c r="U11" s="72"/>
      <c r="V11" s="72"/>
      <c r="W11" s="72">
        <f>W7+W8+W9+W10</f>
        <v>4</v>
      </c>
      <c r="X11" s="72"/>
      <c r="Y11" s="72"/>
      <c r="Z11" s="72">
        <v>3</v>
      </c>
      <c r="AA11" s="72"/>
      <c r="AB11" s="72"/>
      <c r="AC11" s="72">
        <v>10</v>
      </c>
      <c r="AD11" s="72"/>
      <c r="AE11" s="72"/>
      <c r="AF11" s="72"/>
      <c r="AG11" s="72"/>
      <c r="AH11" s="72">
        <v>10</v>
      </c>
      <c r="AI11" s="72"/>
      <c r="AJ11" s="72">
        <f>AJ9+AJ10</f>
        <v>15</v>
      </c>
      <c r="AK11" s="72"/>
      <c r="AL11" s="72"/>
      <c r="AM11" s="72"/>
      <c r="AN11" s="72"/>
      <c r="AO11" s="72">
        <v>15</v>
      </c>
      <c r="AP11" s="72"/>
      <c r="AQ11" s="72" t="s">
        <v>142</v>
      </c>
      <c r="AR11" s="72"/>
      <c r="AS11" s="72"/>
      <c r="AT11" s="72"/>
      <c r="AU11" s="72"/>
      <c r="AV11" s="72" t="s">
        <v>142</v>
      </c>
      <c r="AW11" s="72"/>
      <c r="AX11" s="72" t="s">
        <v>142</v>
      </c>
      <c r="AY11" s="72"/>
      <c r="AZ11" s="72"/>
      <c r="BA11" s="72" t="s">
        <v>138</v>
      </c>
      <c r="BB11" s="72"/>
      <c r="BC11" s="72"/>
      <c r="BD11" s="72">
        <f>BD7+BD8+BD9+BD10</f>
        <v>34</v>
      </c>
      <c r="BE11" s="72"/>
      <c r="BF11" s="72"/>
      <c r="BG11" s="72">
        <f>BG7+BG8+BG9+BG10</f>
        <v>199</v>
      </c>
      <c r="BH11" s="72"/>
      <c r="BI11" s="72"/>
    </row>
  </sheetData>
  <mergeCells count="161">
    <mergeCell ref="A1:BA1"/>
    <mergeCell ref="A2:BI2"/>
    <mergeCell ref="A3:A6"/>
    <mergeCell ref="B3:S4"/>
    <mergeCell ref="T3:AB4"/>
    <mergeCell ref="AC3:AW3"/>
    <mergeCell ref="AX3:BC3"/>
    <mergeCell ref="BD3:BF5"/>
    <mergeCell ref="BG3:BI5"/>
    <mergeCell ref="AC4:AI4"/>
    <mergeCell ref="AJ4:AP4"/>
    <mergeCell ref="AQ4:AW4"/>
    <mergeCell ref="AX4:AZ5"/>
    <mergeCell ref="BA4:BC5"/>
    <mergeCell ref="B5:G5"/>
    <mergeCell ref="H5:M5"/>
    <mergeCell ref="N5:S5"/>
    <mergeCell ref="T5:V5"/>
    <mergeCell ref="W5:Y5"/>
    <mergeCell ref="Z5:AB5"/>
    <mergeCell ref="AC5:AE5"/>
    <mergeCell ref="AF5:AG5"/>
    <mergeCell ref="AH5:AI5"/>
    <mergeCell ref="AJ5:AL5"/>
    <mergeCell ref="AM5:AN5"/>
    <mergeCell ref="AO5:AP5"/>
    <mergeCell ref="AQ5:AS5"/>
    <mergeCell ref="AT5:AU5"/>
    <mergeCell ref="AV5:AW5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G6"/>
    <mergeCell ref="AH6:AI6"/>
    <mergeCell ref="AJ6:AL6"/>
    <mergeCell ref="AM6:AN6"/>
    <mergeCell ref="AO6:AP6"/>
    <mergeCell ref="AQ6:AS6"/>
    <mergeCell ref="AT6:AU6"/>
    <mergeCell ref="AV6:AW6"/>
    <mergeCell ref="AX6:AZ6"/>
    <mergeCell ref="BA6:BC6"/>
    <mergeCell ref="BD6:BF6"/>
    <mergeCell ref="BG6:BI6"/>
    <mergeCell ref="B7:D7"/>
    <mergeCell ref="E7:G7"/>
    <mergeCell ref="H7:J7"/>
    <mergeCell ref="K7:M7"/>
    <mergeCell ref="N7:P7"/>
    <mergeCell ref="Q7:S7"/>
    <mergeCell ref="T7:V7"/>
    <mergeCell ref="W7:Y7"/>
    <mergeCell ref="Z7:AB7"/>
    <mergeCell ref="AC7:AE7"/>
    <mergeCell ref="AF7:AG7"/>
    <mergeCell ref="AH7:AI7"/>
    <mergeCell ref="AJ7:AL7"/>
    <mergeCell ref="AM7:AN7"/>
    <mergeCell ref="AO7:AP7"/>
    <mergeCell ref="AQ7:AS7"/>
    <mergeCell ref="AT7:AU7"/>
    <mergeCell ref="AV7:AW7"/>
    <mergeCell ref="AX7:AZ7"/>
    <mergeCell ref="BA7:BC7"/>
    <mergeCell ref="BD7:BF7"/>
    <mergeCell ref="BG7:BI7"/>
    <mergeCell ref="B8:D8"/>
    <mergeCell ref="E8:G8"/>
    <mergeCell ref="H8:J8"/>
    <mergeCell ref="K8:M8"/>
    <mergeCell ref="N8:P8"/>
    <mergeCell ref="Q8:S8"/>
    <mergeCell ref="T8:V8"/>
    <mergeCell ref="W8:Y8"/>
    <mergeCell ref="Z8:AB8"/>
    <mergeCell ref="AC8:AE8"/>
    <mergeCell ref="AF8:AG8"/>
    <mergeCell ref="AH8:AI8"/>
    <mergeCell ref="AJ8:AL8"/>
    <mergeCell ref="AM8:AN8"/>
    <mergeCell ref="AO8:AP8"/>
    <mergeCell ref="AQ8:AS8"/>
    <mergeCell ref="AT8:AU8"/>
    <mergeCell ref="AV8:AW8"/>
    <mergeCell ref="AX8:AZ8"/>
    <mergeCell ref="BA8:BC8"/>
    <mergeCell ref="BD8:BF8"/>
    <mergeCell ref="BG8:BI8"/>
    <mergeCell ref="B9:D9"/>
    <mergeCell ref="E9:G9"/>
    <mergeCell ref="H9:J9"/>
    <mergeCell ref="K9:M9"/>
    <mergeCell ref="N9:P9"/>
    <mergeCell ref="Q9:S9"/>
    <mergeCell ref="T9:V9"/>
    <mergeCell ref="W9:Y9"/>
    <mergeCell ref="Z9:AB9"/>
    <mergeCell ref="AC9:AE9"/>
    <mergeCell ref="AF9:AG9"/>
    <mergeCell ref="AH9:AI9"/>
    <mergeCell ref="AJ9:AL9"/>
    <mergeCell ref="AM9:AN9"/>
    <mergeCell ref="AO9:AP9"/>
    <mergeCell ref="AQ9:AS9"/>
    <mergeCell ref="AT9:AU9"/>
    <mergeCell ref="AV9:AW9"/>
    <mergeCell ref="AX9:AZ9"/>
    <mergeCell ref="BA9:BC9"/>
    <mergeCell ref="BD9:BF9"/>
    <mergeCell ref="BG9:BI9"/>
    <mergeCell ref="B10:D10"/>
    <mergeCell ref="E10:G10"/>
    <mergeCell ref="H10:J10"/>
    <mergeCell ref="K10:M10"/>
    <mergeCell ref="N10:P10"/>
    <mergeCell ref="Q10:S10"/>
    <mergeCell ref="T10:V10"/>
    <mergeCell ref="W10:Y10"/>
    <mergeCell ref="Z10:AB10"/>
    <mergeCell ref="AC10:AE10"/>
    <mergeCell ref="AF10:AG10"/>
    <mergeCell ref="AH10:AI10"/>
    <mergeCell ref="AJ10:AL10"/>
    <mergeCell ref="AM10:AN10"/>
    <mergeCell ref="AO10:AP10"/>
    <mergeCell ref="AQ10:AS10"/>
    <mergeCell ref="AT10:AU10"/>
    <mergeCell ref="AV10:AW10"/>
    <mergeCell ref="AX10:AZ10"/>
    <mergeCell ref="BA10:BC10"/>
    <mergeCell ref="BD10:BF10"/>
    <mergeCell ref="BG10:BI10"/>
    <mergeCell ref="B11:D11"/>
    <mergeCell ref="E11:G11"/>
    <mergeCell ref="H11:J11"/>
    <mergeCell ref="K11:M11"/>
    <mergeCell ref="N11:P11"/>
    <mergeCell ref="Q11:S11"/>
    <mergeCell ref="T11:V11"/>
    <mergeCell ref="W11:Y11"/>
    <mergeCell ref="Z11:AB11"/>
    <mergeCell ref="AC11:AE11"/>
    <mergeCell ref="AF11:AG11"/>
    <mergeCell ref="AH11:AI11"/>
    <mergeCell ref="AJ11:AL11"/>
    <mergeCell ref="AM11:AN11"/>
    <mergeCell ref="AO11:AP11"/>
    <mergeCell ref="AQ11:AS11"/>
    <mergeCell ref="AT11:AU11"/>
    <mergeCell ref="AV11:AW11"/>
    <mergeCell ref="AX11:AZ11"/>
    <mergeCell ref="BA11:BC11"/>
    <mergeCell ref="BD11:BF11"/>
    <mergeCell ref="BG11:BI11"/>
  </mergeCells>
  <pageMargins left="0.196527777777778" right="0.196527777777778" top="0.15763888888888899" bottom="0.15763888888888899" header="0.51180555555555496" footer="0.51180555555555496"/>
  <pageSetup paperSize="9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0"/>
  <sheetViews>
    <sheetView tabSelected="1" zoomScaleNormal="100" workbookViewId="0">
      <pane ySplit="3" topLeftCell="A65" activePane="bottomLeft" state="frozen"/>
      <selection pane="bottomLeft" sqref="A1:T86"/>
    </sheetView>
  </sheetViews>
  <sheetFormatPr defaultColWidth="8.42578125" defaultRowHeight="15" x14ac:dyDescent="0.25"/>
  <cols>
    <col min="1" max="1" width="10.140625" customWidth="1"/>
    <col min="2" max="2" width="27.140625" customWidth="1"/>
    <col min="5" max="5" width="6.140625" style="58" customWidth="1"/>
    <col min="6" max="6" width="5.7109375" customWidth="1"/>
    <col min="7" max="7" width="7.85546875" customWidth="1"/>
    <col min="8" max="15" width="5.7109375" customWidth="1"/>
    <col min="16" max="16" width="6.85546875" customWidth="1"/>
    <col min="17" max="20" width="5.7109375" customWidth="1"/>
    <col min="21" max="21" width="14.28515625" customWidth="1"/>
    <col min="22" max="22" width="18.7109375" customWidth="1"/>
    <col min="23" max="23" width="14.85546875" customWidth="1"/>
    <col min="24" max="26" width="8.42578125" customWidth="1"/>
    <col min="27" max="27" width="20.140625" customWidth="1"/>
    <col min="28" max="28" width="12.42578125" customWidth="1"/>
    <col min="29" max="29" width="8.42578125" customWidth="1"/>
    <col min="30" max="30" width="41.5703125" customWidth="1"/>
  </cols>
  <sheetData>
    <row r="1" spans="1:30" ht="35.25" customHeight="1" x14ac:dyDescent="0.25">
      <c r="A1" s="82" t="s">
        <v>143</v>
      </c>
      <c r="B1" s="75" t="s">
        <v>144</v>
      </c>
      <c r="C1" s="75" t="s">
        <v>145</v>
      </c>
      <c r="D1" s="75"/>
      <c r="E1" s="82" t="s">
        <v>146</v>
      </c>
      <c r="F1" s="82"/>
      <c r="G1" s="82"/>
      <c r="H1" s="82"/>
      <c r="I1" s="82"/>
      <c r="J1" s="82"/>
      <c r="K1" s="83" t="s">
        <v>147</v>
      </c>
      <c r="L1" s="84" t="s">
        <v>148</v>
      </c>
      <c r="M1" s="75" t="s">
        <v>149</v>
      </c>
      <c r="N1" s="75"/>
      <c r="O1" s="75"/>
      <c r="P1" s="75"/>
      <c r="Q1" s="75"/>
      <c r="R1" s="75"/>
      <c r="S1" s="75"/>
      <c r="T1" s="75"/>
    </row>
    <row r="2" spans="1:30" ht="15.75" customHeight="1" x14ac:dyDescent="0.25">
      <c r="A2" s="82"/>
      <c r="B2" s="82"/>
      <c r="C2" s="85"/>
      <c r="D2" s="85" t="s">
        <v>150</v>
      </c>
      <c r="E2" s="75" t="s">
        <v>151</v>
      </c>
      <c r="F2" s="75" t="s">
        <v>152</v>
      </c>
      <c r="G2" s="75" t="s">
        <v>153</v>
      </c>
      <c r="H2" s="75"/>
      <c r="I2" s="75"/>
      <c r="J2" s="75"/>
      <c r="K2" s="83"/>
      <c r="L2" s="84"/>
      <c r="M2" s="75" t="s">
        <v>154</v>
      </c>
      <c r="N2" s="75"/>
      <c r="O2" s="75" t="s">
        <v>155</v>
      </c>
      <c r="P2" s="75"/>
      <c r="Q2" s="75" t="s">
        <v>156</v>
      </c>
      <c r="R2" s="75"/>
      <c r="S2" s="86" t="s">
        <v>157</v>
      </c>
      <c r="T2" s="86"/>
    </row>
    <row r="3" spans="1:30" ht="43.5" customHeight="1" x14ac:dyDescent="0.25">
      <c r="A3" s="82"/>
      <c r="B3" s="82"/>
      <c r="C3" s="85"/>
      <c r="D3" s="85"/>
      <c r="E3" s="75"/>
      <c r="F3" s="75"/>
      <c r="G3" s="62" t="s">
        <v>158</v>
      </c>
      <c r="H3" s="75" t="s">
        <v>159</v>
      </c>
      <c r="I3" s="75"/>
      <c r="J3" s="75"/>
      <c r="K3" s="83"/>
      <c r="L3" s="84"/>
      <c r="M3" s="62" t="s">
        <v>128</v>
      </c>
      <c r="N3" s="62" t="s">
        <v>129</v>
      </c>
      <c r="O3" s="62" t="s">
        <v>160</v>
      </c>
      <c r="P3" s="62" t="s">
        <v>161</v>
      </c>
      <c r="Q3" s="62" t="s">
        <v>162</v>
      </c>
      <c r="R3" s="62" t="s">
        <v>163</v>
      </c>
      <c r="S3" s="87" t="s">
        <v>164</v>
      </c>
      <c r="T3" s="88" t="s">
        <v>165</v>
      </c>
      <c r="U3" s="47" t="s">
        <v>302</v>
      </c>
      <c r="V3" s="47" t="s">
        <v>303</v>
      </c>
      <c r="W3" s="47" t="s">
        <v>304</v>
      </c>
      <c r="Z3" s="80" t="s">
        <v>315</v>
      </c>
      <c r="AA3" s="81"/>
      <c r="AB3" s="81"/>
      <c r="AC3" s="81"/>
      <c r="AD3" s="81"/>
    </row>
    <row r="4" spans="1:30" ht="30" customHeight="1" x14ac:dyDescent="0.25">
      <c r="A4" s="42"/>
      <c r="B4" s="89" t="s">
        <v>325</v>
      </c>
      <c r="C4" s="85" t="s">
        <v>166</v>
      </c>
      <c r="D4" s="85" t="s">
        <v>150</v>
      </c>
      <c r="E4" s="59"/>
      <c r="F4" s="90"/>
      <c r="G4" s="91"/>
      <c r="H4" s="91"/>
      <c r="I4" s="91"/>
      <c r="J4" s="91"/>
      <c r="K4" s="83"/>
      <c r="L4" s="84"/>
      <c r="M4" s="92" t="s">
        <v>167</v>
      </c>
      <c r="N4" s="92"/>
      <c r="O4" s="92"/>
      <c r="P4" s="92"/>
      <c r="Q4" s="92"/>
      <c r="R4" s="92"/>
      <c r="S4" s="92"/>
      <c r="T4" s="92"/>
      <c r="U4" s="48"/>
      <c r="V4" s="48"/>
      <c r="W4" s="48"/>
    </row>
    <row r="5" spans="1:30" ht="74.25" customHeight="1" x14ac:dyDescent="0.25">
      <c r="A5" s="93" t="s">
        <v>250</v>
      </c>
      <c r="B5" s="94" t="s">
        <v>326</v>
      </c>
      <c r="C5" s="85"/>
      <c r="D5" s="85"/>
      <c r="E5" s="60"/>
      <c r="F5" s="60"/>
      <c r="G5" s="60"/>
      <c r="H5" s="95" t="s">
        <v>168</v>
      </c>
      <c r="I5" s="95" t="s">
        <v>169</v>
      </c>
      <c r="J5" s="96" t="s">
        <v>170</v>
      </c>
      <c r="K5" s="97"/>
      <c r="L5" s="98"/>
      <c r="M5" s="99">
        <v>17</v>
      </c>
      <c r="N5" s="99">
        <v>24</v>
      </c>
      <c r="O5" s="99">
        <v>17</v>
      </c>
      <c r="P5" s="99">
        <v>24</v>
      </c>
      <c r="Q5" s="99">
        <v>17</v>
      </c>
      <c r="R5" s="99">
        <v>25</v>
      </c>
      <c r="S5" s="99">
        <v>17</v>
      </c>
      <c r="T5" s="99">
        <v>14</v>
      </c>
      <c r="U5" s="48"/>
      <c r="V5" s="48"/>
      <c r="W5" s="48"/>
      <c r="Z5" s="48"/>
      <c r="AA5" s="57" t="s">
        <v>314</v>
      </c>
      <c r="AB5" s="48" t="s">
        <v>311</v>
      </c>
    </row>
    <row r="6" spans="1:30" ht="38.25" customHeight="1" x14ac:dyDescent="0.25">
      <c r="A6" s="93"/>
      <c r="B6" s="100"/>
      <c r="C6" s="60"/>
      <c r="D6" s="60"/>
      <c r="E6" s="60"/>
      <c r="F6" s="60"/>
      <c r="G6" s="60"/>
      <c r="H6" s="95"/>
      <c r="I6" s="95"/>
      <c r="J6" s="101"/>
      <c r="K6" s="101"/>
      <c r="L6" s="101"/>
      <c r="M6" s="102">
        <f>M5*36</f>
        <v>612</v>
      </c>
      <c r="N6" s="102">
        <f t="shared" ref="N6:T6" si="0">N5*36</f>
        <v>864</v>
      </c>
      <c r="O6" s="102">
        <f t="shared" si="0"/>
        <v>612</v>
      </c>
      <c r="P6" s="102">
        <f t="shared" si="0"/>
        <v>864</v>
      </c>
      <c r="Q6" s="102">
        <f t="shared" si="0"/>
        <v>612</v>
      </c>
      <c r="R6" s="102">
        <f t="shared" si="0"/>
        <v>900</v>
      </c>
      <c r="S6" s="102">
        <f t="shared" si="0"/>
        <v>612</v>
      </c>
      <c r="T6" s="102">
        <f t="shared" si="0"/>
        <v>504</v>
      </c>
      <c r="U6" s="48" t="s">
        <v>270</v>
      </c>
      <c r="V6" s="36">
        <f>SUM(M6:T6)</f>
        <v>5580</v>
      </c>
      <c r="W6" s="48"/>
      <c r="Z6" s="78" t="s">
        <v>154</v>
      </c>
      <c r="AA6" s="48">
        <v>1</v>
      </c>
      <c r="AB6" s="48">
        <v>1</v>
      </c>
    </row>
    <row r="7" spans="1:30" ht="38.25" hidden="1" customHeight="1" x14ac:dyDescent="0.25">
      <c r="A7" s="93"/>
      <c r="B7" s="103"/>
      <c r="C7" s="60"/>
      <c r="D7" s="60"/>
      <c r="E7" s="60"/>
      <c r="F7" s="60"/>
      <c r="G7" s="60"/>
      <c r="H7" s="95"/>
      <c r="I7" s="95"/>
      <c r="J7" s="101"/>
      <c r="K7" s="101"/>
      <c r="L7" s="101"/>
      <c r="M7" s="99">
        <f>M10+M25+M31+M46</f>
        <v>612</v>
      </c>
      <c r="N7" s="99">
        <f t="shared" ref="N7:T7" si="1">N10+N25+N31+N46</f>
        <v>864</v>
      </c>
      <c r="O7" s="99">
        <f t="shared" si="1"/>
        <v>612</v>
      </c>
      <c r="P7" s="99">
        <f t="shared" si="1"/>
        <v>864</v>
      </c>
      <c r="Q7" s="99">
        <f t="shared" si="1"/>
        <v>612</v>
      </c>
      <c r="R7" s="99">
        <f t="shared" si="1"/>
        <v>900</v>
      </c>
      <c r="S7" s="99">
        <f t="shared" si="1"/>
        <v>612</v>
      </c>
      <c r="T7" s="99">
        <f t="shared" si="1"/>
        <v>504</v>
      </c>
      <c r="U7" s="48" t="s">
        <v>271</v>
      </c>
      <c r="V7" s="37">
        <f>SUM(M7:T7)</f>
        <v>5580</v>
      </c>
      <c r="W7" s="48"/>
      <c r="Z7" s="79"/>
      <c r="AA7" s="48">
        <v>9</v>
      </c>
      <c r="AB7" s="48">
        <v>5</v>
      </c>
    </row>
    <row r="8" spans="1:30" ht="38.25" hidden="1" customHeight="1" x14ac:dyDescent="0.25">
      <c r="A8" s="93"/>
      <c r="B8" s="103"/>
      <c r="C8" s="60"/>
      <c r="D8" s="60"/>
      <c r="E8" s="60"/>
      <c r="F8" s="60"/>
      <c r="G8" s="60"/>
      <c r="H8" s="95"/>
      <c r="I8" s="95"/>
      <c r="J8" s="101"/>
      <c r="K8" s="101"/>
      <c r="L8" s="101"/>
      <c r="M8" s="99">
        <f>M6-M7</f>
        <v>0</v>
      </c>
      <c r="N8" s="99">
        <f t="shared" ref="N8:T8" si="2">N6-N7</f>
        <v>0</v>
      </c>
      <c r="O8" s="99">
        <f t="shared" si="2"/>
        <v>0</v>
      </c>
      <c r="P8" s="99">
        <f t="shared" si="2"/>
        <v>0</v>
      </c>
      <c r="Q8" s="99">
        <f t="shared" si="2"/>
        <v>0</v>
      </c>
      <c r="R8" s="99">
        <f>R6-R7</f>
        <v>0</v>
      </c>
      <c r="S8" s="99">
        <f t="shared" si="2"/>
        <v>0</v>
      </c>
      <c r="T8" s="99">
        <f t="shared" si="2"/>
        <v>0</v>
      </c>
      <c r="U8" s="48" t="s">
        <v>272</v>
      </c>
      <c r="V8" s="48"/>
      <c r="W8" s="48"/>
      <c r="Z8" s="78" t="s">
        <v>312</v>
      </c>
      <c r="AA8" s="48">
        <v>6</v>
      </c>
      <c r="AB8" s="48">
        <v>2</v>
      </c>
    </row>
    <row r="9" spans="1:30" x14ac:dyDescent="0.25">
      <c r="A9" s="61">
        <v>1</v>
      </c>
      <c r="B9" s="61">
        <v>2</v>
      </c>
      <c r="C9" s="61">
        <v>3</v>
      </c>
      <c r="D9" s="61">
        <v>4</v>
      </c>
      <c r="E9" s="61">
        <v>5</v>
      </c>
      <c r="F9" s="61">
        <v>6</v>
      </c>
      <c r="G9" s="61">
        <v>7</v>
      </c>
      <c r="H9" s="61">
        <v>8</v>
      </c>
      <c r="I9" s="61">
        <v>9</v>
      </c>
      <c r="J9" s="61">
        <v>10</v>
      </c>
      <c r="K9" s="61">
        <v>11</v>
      </c>
      <c r="L9" s="61">
        <v>12</v>
      </c>
      <c r="M9" s="61">
        <v>13</v>
      </c>
      <c r="N9" s="61">
        <v>14</v>
      </c>
      <c r="O9" s="61">
        <v>15</v>
      </c>
      <c r="P9" s="61">
        <v>16</v>
      </c>
      <c r="Q9" s="61">
        <v>17</v>
      </c>
      <c r="R9" s="61">
        <v>18</v>
      </c>
      <c r="S9" s="61">
        <v>19</v>
      </c>
      <c r="T9" s="61">
        <v>20</v>
      </c>
      <c r="U9" s="48"/>
      <c r="V9" s="48"/>
      <c r="W9" s="48"/>
      <c r="Z9" s="79"/>
      <c r="AA9" s="48">
        <v>4</v>
      </c>
      <c r="AB9" s="48">
        <v>5</v>
      </c>
    </row>
    <row r="10" spans="1:30" ht="25.5" customHeight="1" x14ac:dyDescent="0.25">
      <c r="A10" s="104"/>
      <c r="B10" s="105" t="s">
        <v>171</v>
      </c>
      <c r="C10" s="39"/>
      <c r="D10" s="39"/>
      <c r="E10" s="106">
        <f t="shared" ref="E10:T10" si="3">SUM(E11:E24)</f>
        <v>1476</v>
      </c>
      <c r="F10" s="106">
        <f t="shared" si="3"/>
        <v>0</v>
      </c>
      <c r="G10" s="106">
        <f t="shared" si="3"/>
        <v>1476</v>
      </c>
      <c r="H10" s="106">
        <f t="shared" si="3"/>
        <v>566</v>
      </c>
      <c r="I10" s="106">
        <f t="shared" si="3"/>
        <v>850</v>
      </c>
      <c r="J10" s="106">
        <f t="shared" si="3"/>
        <v>0</v>
      </c>
      <c r="K10" s="106">
        <f t="shared" si="3"/>
        <v>52</v>
      </c>
      <c r="L10" s="106">
        <f t="shared" si="3"/>
        <v>20</v>
      </c>
      <c r="M10" s="106">
        <f t="shared" si="3"/>
        <v>612</v>
      </c>
      <c r="N10" s="106">
        <f t="shared" si="3"/>
        <v>720</v>
      </c>
      <c r="O10" s="106">
        <f t="shared" si="3"/>
        <v>144</v>
      </c>
      <c r="P10" s="106">
        <f t="shared" si="3"/>
        <v>0</v>
      </c>
      <c r="Q10" s="106">
        <f t="shared" si="3"/>
        <v>0</v>
      </c>
      <c r="R10" s="106">
        <f t="shared" si="3"/>
        <v>0</v>
      </c>
      <c r="S10" s="106">
        <f t="shared" si="3"/>
        <v>0</v>
      </c>
      <c r="T10" s="106">
        <f t="shared" si="3"/>
        <v>0</v>
      </c>
      <c r="U10" s="52"/>
      <c r="V10" s="52"/>
      <c r="W10" s="52"/>
      <c r="Z10" s="78" t="s">
        <v>313</v>
      </c>
      <c r="AA10" s="48">
        <v>3</v>
      </c>
      <c r="AB10" s="48">
        <v>3</v>
      </c>
    </row>
    <row r="11" spans="1:30" ht="19.5" customHeight="1" x14ac:dyDescent="0.25">
      <c r="A11" s="107" t="s">
        <v>172</v>
      </c>
      <c r="B11" s="108" t="s">
        <v>173</v>
      </c>
      <c r="C11" s="44" t="s">
        <v>174</v>
      </c>
      <c r="D11" s="44"/>
      <c r="E11" s="44">
        <v>72</v>
      </c>
      <c r="F11" s="44"/>
      <c r="G11" s="44">
        <v>72</v>
      </c>
      <c r="H11" s="44">
        <v>32</v>
      </c>
      <c r="I11" s="44">
        <v>32</v>
      </c>
      <c r="J11" s="39"/>
      <c r="K11" s="44">
        <v>6</v>
      </c>
      <c r="L11" s="44">
        <v>2</v>
      </c>
      <c r="M11" s="44">
        <v>36</v>
      </c>
      <c r="N11" s="44">
        <v>36</v>
      </c>
      <c r="O11" s="44"/>
      <c r="P11" s="44"/>
      <c r="Q11" s="39"/>
      <c r="R11" s="39"/>
      <c r="S11" s="39"/>
      <c r="T11" s="109"/>
      <c r="U11" s="49">
        <f>E11</f>
        <v>72</v>
      </c>
      <c r="V11" s="48"/>
      <c r="W11" s="48"/>
      <c r="X11">
        <f>SUM(M11:T11)</f>
        <v>72</v>
      </c>
      <c r="Z11" s="79"/>
      <c r="AA11" s="48">
        <v>4</v>
      </c>
      <c r="AB11" s="48" t="s">
        <v>319</v>
      </c>
    </row>
    <row r="12" spans="1:30" ht="18" customHeight="1" x14ac:dyDescent="0.25">
      <c r="A12" s="107" t="s">
        <v>175</v>
      </c>
      <c r="B12" s="108" t="s">
        <v>176</v>
      </c>
      <c r="C12" s="44"/>
      <c r="D12" s="44" t="s">
        <v>177</v>
      </c>
      <c r="E12" s="44">
        <v>108</v>
      </c>
      <c r="F12" s="44"/>
      <c r="G12" s="44">
        <v>108</v>
      </c>
      <c r="H12" s="44">
        <v>54</v>
      </c>
      <c r="I12" s="44">
        <v>54</v>
      </c>
      <c r="J12" s="39"/>
      <c r="K12" s="44"/>
      <c r="L12" s="44"/>
      <c r="M12" s="44">
        <v>54</v>
      </c>
      <c r="N12" s="44">
        <v>54</v>
      </c>
      <c r="O12" s="44"/>
      <c r="P12" s="44"/>
      <c r="Q12" s="39"/>
      <c r="R12" s="39"/>
      <c r="S12" s="39"/>
      <c r="T12" s="109"/>
      <c r="U12" s="49">
        <f t="shared" ref="U12:U24" si="4">E12</f>
        <v>108</v>
      </c>
      <c r="V12" s="48"/>
      <c r="W12" s="48"/>
      <c r="X12" s="38">
        <f t="shared" ref="X12:X76" si="5">SUM(M12:T12)</f>
        <v>108</v>
      </c>
      <c r="Z12" s="76" t="s">
        <v>320</v>
      </c>
      <c r="AA12" s="48">
        <v>3</v>
      </c>
      <c r="AB12" s="48">
        <v>2</v>
      </c>
    </row>
    <row r="13" spans="1:30" ht="18" customHeight="1" x14ac:dyDescent="0.25">
      <c r="A13" s="107" t="s">
        <v>178</v>
      </c>
      <c r="B13" s="108" t="s">
        <v>179</v>
      </c>
      <c r="C13" s="110" t="s">
        <v>174</v>
      </c>
      <c r="D13" s="110"/>
      <c r="E13" s="44">
        <v>136</v>
      </c>
      <c r="F13" s="44"/>
      <c r="G13" s="44">
        <v>136</v>
      </c>
      <c r="H13" s="44">
        <v>64</v>
      </c>
      <c r="I13" s="44">
        <v>64</v>
      </c>
      <c r="J13" s="39"/>
      <c r="K13" s="44">
        <v>6</v>
      </c>
      <c r="L13" s="44">
        <v>2</v>
      </c>
      <c r="M13" s="44">
        <v>68</v>
      </c>
      <c r="N13" s="44">
        <v>68</v>
      </c>
      <c r="O13" s="44"/>
      <c r="P13" s="44"/>
      <c r="Q13" s="39"/>
      <c r="R13" s="39"/>
      <c r="S13" s="39"/>
      <c r="T13" s="109"/>
      <c r="U13" s="49">
        <f t="shared" si="4"/>
        <v>136</v>
      </c>
      <c r="V13" s="48"/>
      <c r="W13" s="48"/>
      <c r="X13" s="38">
        <f t="shared" si="5"/>
        <v>136</v>
      </c>
      <c r="Z13" s="77"/>
      <c r="AA13" s="48"/>
      <c r="AB13" s="48" t="s">
        <v>321</v>
      </c>
    </row>
    <row r="14" spans="1:30" x14ac:dyDescent="0.25">
      <c r="A14" s="107" t="s">
        <v>180</v>
      </c>
      <c r="B14" s="108" t="s">
        <v>249</v>
      </c>
      <c r="C14" s="110"/>
      <c r="D14" s="110" t="s">
        <v>177</v>
      </c>
      <c r="E14" s="44">
        <v>72</v>
      </c>
      <c r="F14" s="44"/>
      <c r="G14" s="44">
        <v>72</v>
      </c>
      <c r="H14" s="44">
        <v>36</v>
      </c>
      <c r="I14" s="44">
        <v>36</v>
      </c>
      <c r="J14" s="39"/>
      <c r="K14" s="44"/>
      <c r="L14" s="44"/>
      <c r="M14" s="44">
        <v>36</v>
      </c>
      <c r="N14" s="44">
        <v>36</v>
      </c>
      <c r="O14" s="44"/>
      <c r="P14" s="44"/>
      <c r="Q14" s="39"/>
      <c r="R14" s="39"/>
      <c r="S14" s="39"/>
      <c r="T14" s="109"/>
      <c r="U14" s="49">
        <f t="shared" si="4"/>
        <v>72</v>
      </c>
      <c r="V14" s="48"/>
      <c r="W14" s="48"/>
      <c r="X14" s="38">
        <f t="shared" si="5"/>
        <v>72</v>
      </c>
    </row>
    <row r="15" spans="1:30" x14ac:dyDescent="0.25">
      <c r="A15" s="107" t="s">
        <v>181</v>
      </c>
      <c r="B15" s="108" t="s">
        <v>182</v>
      </c>
      <c r="C15" s="44"/>
      <c r="D15" s="110" t="s">
        <v>177</v>
      </c>
      <c r="E15" s="44">
        <v>72</v>
      </c>
      <c r="F15" s="44"/>
      <c r="G15" s="44">
        <v>72</v>
      </c>
      <c r="H15" s="44">
        <v>36</v>
      </c>
      <c r="I15" s="44">
        <v>36</v>
      </c>
      <c r="J15" s="39"/>
      <c r="K15" s="44"/>
      <c r="L15" s="44"/>
      <c r="M15" s="44">
        <v>36</v>
      </c>
      <c r="N15" s="111">
        <v>36</v>
      </c>
      <c r="O15" s="44"/>
      <c r="P15" s="44"/>
      <c r="Q15" s="39"/>
      <c r="R15" s="39"/>
      <c r="S15" s="39"/>
      <c r="T15" s="109"/>
      <c r="U15" s="49">
        <f t="shared" si="4"/>
        <v>72</v>
      </c>
      <c r="V15" s="48"/>
      <c r="W15" s="48"/>
      <c r="X15" s="38">
        <f t="shared" si="5"/>
        <v>72</v>
      </c>
    </row>
    <row r="16" spans="1:30" x14ac:dyDescent="0.25">
      <c r="A16" s="107" t="s">
        <v>183</v>
      </c>
      <c r="B16" s="108" t="s">
        <v>184</v>
      </c>
      <c r="C16" s="110"/>
      <c r="D16" s="110" t="s">
        <v>177</v>
      </c>
      <c r="E16" s="44">
        <v>72</v>
      </c>
      <c r="F16" s="44"/>
      <c r="G16" s="44">
        <v>72</v>
      </c>
      <c r="H16" s="44"/>
      <c r="I16" s="44">
        <v>72</v>
      </c>
      <c r="J16" s="39"/>
      <c r="K16" s="44"/>
      <c r="L16" s="44"/>
      <c r="M16" s="44">
        <v>36</v>
      </c>
      <c r="N16" s="44">
        <v>36</v>
      </c>
      <c r="O16" s="44"/>
      <c r="P16" s="44"/>
      <c r="Q16" s="39"/>
      <c r="R16" s="39"/>
      <c r="S16" s="39"/>
      <c r="T16" s="109"/>
      <c r="U16" s="49">
        <f t="shared" si="4"/>
        <v>72</v>
      </c>
      <c r="V16" s="48"/>
      <c r="W16" s="48"/>
      <c r="X16" s="38">
        <f t="shared" si="5"/>
        <v>72</v>
      </c>
    </row>
    <row r="17" spans="1:24" x14ac:dyDescent="0.25">
      <c r="A17" s="107" t="s">
        <v>185</v>
      </c>
      <c r="B17" s="108" t="s">
        <v>186</v>
      </c>
      <c r="C17" s="44" t="s">
        <v>174</v>
      </c>
      <c r="D17" s="44" t="s">
        <v>177</v>
      </c>
      <c r="E17" s="44">
        <v>232</v>
      </c>
      <c r="F17" s="44"/>
      <c r="G17" s="44">
        <v>232</v>
      </c>
      <c r="H17" s="44">
        <v>110</v>
      </c>
      <c r="I17" s="44">
        <v>108</v>
      </c>
      <c r="J17" s="39"/>
      <c r="K17" s="44">
        <v>6</v>
      </c>
      <c r="L17" s="44">
        <v>8</v>
      </c>
      <c r="M17" s="44">
        <v>68</v>
      </c>
      <c r="N17" s="44">
        <v>86</v>
      </c>
      <c r="O17" s="44">
        <v>78</v>
      </c>
      <c r="P17" s="44"/>
      <c r="Q17" s="39"/>
      <c r="R17" s="39"/>
      <c r="S17" s="39"/>
      <c r="T17" s="109"/>
      <c r="U17" s="49">
        <f t="shared" si="4"/>
        <v>232</v>
      </c>
      <c r="V17" s="48"/>
      <c r="W17" s="48"/>
      <c r="X17" s="38">
        <f t="shared" si="5"/>
        <v>232</v>
      </c>
    </row>
    <row r="18" spans="1:24" x14ac:dyDescent="0.25">
      <c r="A18" s="107" t="s">
        <v>187</v>
      </c>
      <c r="B18" s="108" t="s">
        <v>188</v>
      </c>
      <c r="C18" s="44" t="s">
        <v>174</v>
      </c>
      <c r="D18" s="44"/>
      <c r="E18" s="44">
        <v>144</v>
      </c>
      <c r="F18" s="44"/>
      <c r="G18" s="44">
        <v>144</v>
      </c>
      <c r="H18" s="44"/>
      <c r="I18" s="44">
        <v>144</v>
      </c>
      <c r="J18" s="39"/>
      <c r="K18" s="44">
        <v>6</v>
      </c>
      <c r="L18" s="44">
        <v>2</v>
      </c>
      <c r="M18" s="44">
        <v>60</v>
      </c>
      <c r="N18" s="44">
        <v>84</v>
      </c>
      <c r="O18" s="44"/>
      <c r="P18" s="44"/>
      <c r="Q18" s="39"/>
      <c r="R18" s="39"/>
      <c r="S18" s="39"/>
      <c r="T18" s="109"/>
      <c r="U18" s="49">
        <f t="shared" si="4"/>
        <v>144</v>
      </c>
      <c r="V18" s="48"/>
      <c r="W18" s="48"/>
      <c r="X18" s="38">
        <f t="shared" si="5"/>
        <v>144</v>
      </c>
    </row>
    <row r="19" spans="1:24" x14ac:dyDescent="0.25">
      <c r="A19" s="107" t="s">
        <v>189</v>
      </c>
      <c r="B19" s="108" t="s">
        <v>190</v>
      </c>
      <c r="C19" s="110"/>
      <c r="D19" s="110" t="s">
        <v>191</v>
      </c>
      <c r="E19" s="44">
        <v>72</v>
      </c>
      <c r="F19" s="44"/>
      <c r="G19" s="44">
        <v>72</v>
      </c>
      <c r="H19" s="44"/>
      <c r="I19" s="44">
        <v>72</v>
      </c>
      <c r="J19" s="39"/>
      <c r="K19" s="44"/>
      <c r="L19" s="44"/>
      <c r="M19" s="44">
        <v>36</v>
      </c>
      <c r="N19" s="44">
        <v>36</v>
      </c>
      <c r="O19" s="44"/>
      <c r="P19" s="44"/>
      <c r="Q19" s="39"/>
      <c r="R19" s="39"/>
      <c r="S19" s="39"/>
      <c r="T19" s="109"/>
      <c r="U19" s="49">
        <f t="shared" si="4"/>
        <v>72</v>
      </c>
      <c r="V19" s="48"/>
      <c r="W19" s="48"/>
      <c r="X19" s="38">
        <f t="shared" si="5"/>
        <v>72</v>
      </c>
    </row>
    <row r="20" spans="1:24" ht="23.25" x14ac:dyDescent="0.25">
      <c r="A20" s="107" t="s">
        <v>192</v>
      </c>
      <c r="B20" s="108" t="s">
        <v>251</v>
      </c>
      <c r="C20" s="110"/>
      <c r="D20" s="110" t="s">
        <v>177</v>
      </c>
      <c r="E20" s="44">
        <v>68</v>
      </c>
      <c r="F20" s="44"/>
      <c r="G20" s="44">
        <v>68</v>
      </c>
      <c r="H20" s="44">
        <v>34</v>
      </c>
      <c r="I20" s="44">
        <v>32</v>
      </c>
      <c r="J20" s="39"/>
      <c r="K20" s="44"/>
      <c r="L20" s="44"/>
      <c r="M20" s="44">
        <v>30</v>
      </c>
      <c r="N20" s="44">
        <v>38</v>
      </c>
      <c r="O20" s="44"/>
      <c r="P20" s="44"/>
      <c r="Q20" s="39"/>
      <c r="R20" s="39"/>
      <c r="S20" s="39"/>
      <c r="T20" s="109"/>
      <c r="U20" s="49">
        <f t="shared" si="4"/>
        <v>68</v>
      </c>
      <c r="V20" s="48"/>
      <c r="W20" s="48"/>
      <c r="X20" s="38">
        <f t="shared" si="5"/>
        <v>68</v>
      </c>
    </row>
    <row r="21" spans="1:24" x14ac:dyDescent="0.25">
      <c r="A21" s="107" t="s">
        <v>193</v>
      </c>
      <c r="B21" s="108" t="s">
        <v>194</v>
      </c>
      <c r="C21" s="44" t="s">
        <v>197</v>
      </c>
      <c r="D21" s="44" t="s">
        <v>177</v>
      </c>
      <c r="E21" s="44">
        <v>180</v>
      </c>
      <c r="F21" s="44"/>
      <c r="G21" s="44">
        <v>180</v>
      </c>
      <c r="H21" s="44">
        <v>84</v>
      </c>
      <c r="I21" s="44">
        <v>82</v>
      </c>
      <c r="J21" s="39"/>
      <c r="K21" s="44">
        <v>12</v>
      </c>
      <c r="L21" s="44">
        <v>2</v>
      </c>
      <c r="M21" s="44">
        <v>50</v>
      </c>
      <c r="N21" s="44">
        <v>64</v>
      </c>
      <c r="O21" s="44">
        <v>66</v>
      </c>
      <c r="P21" s="44"/>
      <c r="Q21" s="39"/>
      <c r="R21" s="39"/>
      <c r="S21" s="39"/>
      <c r="T21" s="109"/>
      <c r="U21" s="49">
        <f t="shared" si="4"/>
        <v>180</v>
      </c>
      <c r="V21" s="48"/>
      <c r="W21" s="48"/>
      <c r="X21" s="38">
        <f t="shared" si="5"/>
        <v>180</v>
      </c>
    </row>
    <row r="22" spans="1:24" x14ac:dyDescent="0.25">
      <c r="A22" s="107" t="s">
        <v>195</v>
      </c>
      <c r="B22" s="108" t="s">
        <v>196</v>
      </c>
      <c r="C22" s="110" t="s">
        <v>197</v>
      </c>
      <c r="D22" s="110"/>
      <c r="E22" s="44">
        <v>144</v>
      </c>
      <c r="F22" s="44"/>
      <c r="G22" s="44">
        <v>144</v>
      </c>
      <c r="H22" s="44">
        <v>64</v>
      </c>
      <c r="I22" s="44">
        <v>66</v>
      </c>
      <c r="J22" s="39"/>
      <c r="K22" s="44">
        <v>12</v>
      </c>
      <c r="L22" s="44">
        <v>4</v>
      </c>
      <c r="M22" s="44">
        <v>66</v>
      </c>
      <c r="N22" s="44">
        <v>78</v>
      </c>
      <c r="O22" s="44"/>
      <c r="P22" s="44"/>
      <c r="Q22" s="39"/>
      <c r="R22" s="39"/>
      <c r="S22" s="39"/>
      <c r="T22" s="109"/>
      <c r="U22" s="49">
        <f t="shared" si="4"/>
        <v>144</v>
      </c>
      <c r="V22" s="48"/>
      <c r="W22" s="48"/>
      <c r="X22" s="38">
        <f t="shared" si="5"/>
        <v>144</v>
      </c>
    </row>
    <row r="23" spans="1:24" ht="16.5" customHeight="1" x14ac:dyDescent="0.25">
      <c r="A23" s="107" t="s">
        <v>198</v>
      </c>
      <c r="B23" s="108" t="s">
        <v>199</v>
      </c>
      <c r="C23" s="110"/>
      <c r="D23" s="110" t="s">
        <v>177</v>
      </c>
      <c r="E23" s="44">
        <v>72</v>
      </c>
      <c r="F23" s="44"/>
      <c r="G23" s="44">
        <v>72</v>
      </c>
      <c r="H23" s="44">
        <v>36</v>
      </c>
      <c r="I23" s="44">
        <v>34</v>
      </c>
      <c r="J23" s="112"/>
      <c r="K23" s="44"/>
      <c r="L23" s="44"/>
      <c r="M23" s="44">
        <v>36</v>
      </c>
      <c r="N23" s="44">
        <v>36</v>
      </c>
      <c r="O23" s="44"/>
      <c r="P23" s="44"/>
      <c r="Q23" s="39"/>
      <c r="R23" s="39"/>
      <c r="S23" s="39"/>
      <c r="T23" s="109"/>
      <c r="U23" s="49">
        <f t="shared" si="4"/>
        <v>72</v>
      </c>
      <c r="V23" s="48"/>
      <c r="W23" s="48"/>
      <c r="X23" s="38">
        <f t="shared" si="5"/>
        <v>72</v>
      </c>
    </row>
    <row r="24" spans="1:24" x14ac:dyDescent="0.25">
      <c r="A24" s="113" t="s">
        <v>200</v>
      </c>
      <c r="B24" s="108" t="s">
        <v>201</v>
      </c>
      <c r="C24" s="44"/>
      <c r="D24" s="110" t="s">
        <v>177</v>
      </c>
      <c r="E24" s="44">
        <v>32</v>
      </c>
      <c r="F24" s="44"/>
      <c r="G24" s="44">
        <v>32</v>
      </c>
      <c r="H24" s="44">
        <v>16</v>
      </c>
      <c r="I24" s="44">
        <v>18</v>
      </c>
      <c r="J24" s="39"/>
      <c r="K24" s="44">
        <v>4</v>
      </c>
      <c r="L24" s="44"/>
      <c r="M24" s="44"/>
      <c r="N24" s="44">
        <v>32</v>
      </c>
      <c r="O24" s="44"/>
      <c r="P24" s="44"/>
      <c r="Q24" s="39"/>
      <c r="R24" s="39"/>
      <c r="S24" s="39"/>
      <c r="T24" s="109"/>
      <c r="U24" s="49">
        <f t="shared" si="4"/>
        <v>32</v>
      </c>
      <c r="V24" s="48"/>
      <c r="W24" s="48"/>
      <c r="X24" s="38">
        <f t="shared" si="5"/>
        <v>32</v>
      </c>
    </row>
    <row r="25" spans="1:24" ht="24.75" customHeight="1" x14ac:dyDescent="0.25">
      <c r="A25" s="114" t="s">
        <v>252</v>
      </c>
      <c r="B25" s="115" t="s">
        <v>263</v>
      </c>
      <c r="C25" s="116"/>
      <c r="D25" s="114"/>
      <c r="E25" s="117">
        <f>SUM(E26:E30)</f>
        <v>386</v>
      </c>
      <c r="F25" s="117">
        <f t="shared" ref="F25:T25" si="6">SUM(F26:F30)</f>
        <v>0</v>
      </c>
      <c r="G25" s="117">
        <f t="shared" si="6"/>
        <v>386</v>
      </c>
      <c r="H25" s="117">
        <f t="shared" si="6"/>
        <v>80</v>
      </c>
      <c r="I25" s="117">
        <f t="shared" si="6"/>
        <v>306</v>
      </c>
      <c r="J25" s="117">
        <f t="shared" si="6"/>
        <v>0</v>
      </c>
      <c r="K25" s="117">
        <f t="shared" si="6"/>
        <v>0</v>
      </c>
      <c r="L25" s="117">
        <f t="shared" si="6"/>
        <v>0</v>
      </c>
      <c r="M25" s="117">
        <f t="shared" si="6"/>
        <v>0</v>
      </c>
      <c r="N25" s="117">
        <f t="shared" si="6"/>
        <v>0</v>
      </c>
      <c r="O25" s="117">
        <f t="shared" si="6"/>
        <v>96</v>
      </c>
      <c r="P25" s="117">
        <f t="shared" si="6"/>
        <v>54</v>
      </c>
      <c r="Q25" s="117">
        <f t="shared" si="6"/>
        <v>48</v>
      </c>
      <c r="R25" s="117">
        <f t="shared" si="6"/>
        <v>122</v>
      </c>
      <c r="S25" s="117">
        <f t="shared" si="6"/>
        <v>66</v>
      </c>
      <c r="T25" s="117">
        <f t="shared" si="6"/>
        <v>0</v>
      </c>
      <c r="U25" s="54">
        <f>SUM(U26:U30)</f>
        <v>386</v>
      </c>
      <c r="V25" s="52"/>
      <c r="W25" s="52"/>
      <c r="X25" s="38">
        <f t="shared" si="5"/>
        <v>386</v>
      </c>
    </row>
    <row r="26" spans="1:24" x14ac:dyDescent="0.25">
      <c r="A26" s="42" t="s">
        <v>253</v>
      </c>
      <c r="B26" s="40" t="s">
        <v>258</v>
      </c>
      <c r="C26" s="58"/>
      <c r="D26" s="41" t="s">
        <v>177</v>
      </c>
      <c r="E26" s="39">
        <f>F26+G26</f>
        <v>48</v>
      </c>
      <c r="F26" s="39"/>
      <c r="G26" s="39">
        <f>M26+N26+O26+P26+Q26+R26+S26+T26</f>
        <v>48</v>
      </c>
      <c r="H26" s="39">
        <v>24</v>
      </c>
      <c r="I26" s="39">
        <v>24</v>
      </c>
      <c r="J26" s="39"/>
      <c r="K26" s="39"/>
      <c r="L26" s="39"/>
      <c r="M26" s="39"/>
      <c r="N26" s="39"/>
      <c r="O26" s="39">
        <v>48</v>
      </c>
      <c r="P26" s="39"/>
      <c r="Q26" s="39"/>
      <c r="R26" s="39"/>
      <c r="S26" s="39"/>
      <c r="T26" s="39"/>
      <c r="U26" s="49">
        <f>E26</f>
        <v>48</v>
      </c>
      <c r="V26" s="48"/>
      <c r="W26" s="48"/>
      <c r="X26" s="38">
        <f t="shared" si="5"/>
        <v>48</v>
      </c>
    </row>
    <row r="27" spans="1:24" ht="28.5" customHeight="1" x14ac:dyDescent="0.25">
      <c r="A27" s="42" t="s">
        <v>254</v>
      </c>
      <c r="B27" s="40" t="s">
        <v>259</v>
      </c>
      <c r="C27" s="58"/>
      <c r="D27" s="118" t="s">
        <v>269</v>
      </c>
      <c r="E27" s="39">
        <f>F27+G27</f>
        <v>72</v>
      </c>
      <c r="F27" s="39"/>
      <c r="G27" s="39">
        <f>M27+N27+O27+P27+Q27+R27+S27+T27</f>
        <v>72</v>
      </c>
      <c r="H27" s="39"/>
      <c r="I27" s="39">
        <v>72</v>
      </c>
      <c r="J27" s="39"/>
      <c r="K27" s="39"/>
      <c r="L27" s="39"/>
      <c r="M27" s="39"/>
      <c r="N27" s="39"/>
      <c r="O27" s="39">
        <v>18</v>
      </c>
      <c r="P27" s="39">
        <v>18</v>
      </c>
      <c r="Q27" s="39">
        <v>18</v>
      </c>
      <c r="R27" s="39">
        <v>18</v>
      </c>
      <c r="S27" s="39"/>
      <c r="T27" s="39"/>
      <c r="U27" s="49">
        <f t="shared" ref="U27:U30" si="7">E27</f>
        <v>72</v>
      </c>
      <c r="V27" s="48"/>
      <c r="W27" s="48"/>
      <c r="X27" s="38">
        <f t="shared" si="5"/>
        <v>72</v>
      </c>
    </row>
    <row r="28" spans="1:24" ht="23.25" x14ac:dyDescent="0.25">
      <c r="A28" s="42" t="s">
        <v>255</v>
      </c>
      <c r="B28" s="40" t="s">
        <v>190</v>
      </c>
      <c r="C28" s="58"/>
      <c r="D28" s="118" t="s">
        <v>202</v>
      </c>
      <c r="E28" s="39">
        <f>F28+G28</f>
        <v>162</v>
      </c>
      <c r="F28" s="39"/>
      <c r="G28" s="39">
        <f>M28+N28+O28+P28+Q28+R28+S28+T28</f>
        <v>162</v>
      </c>
      <c r="H28" s="39"/>
      <c r="I28" s="39">
        <v>162</v>
      </c>
      <c r="J28" s="39"/>
      <c r="K28" s="39"/>
      <c r="L28" s="39"/>
      <c r="M28" s="39"/>
      <c r="N28" s="39"/>
      <c r="O28" s="39">
        <v>30</v>
      </c>
      <c r="P28" s="39">
        <v>36</v>
      </c>
      <c r="Q28" s="39">
        <v>30</v>
      </c>
      <c r="R28" s="39">
        <v>36</v>
      </c>
      <c r="S28" s="39">
        <v>30</v>
      </c>
      <c r="T28" s="39"/>
      <c r="U28" s="49">
        <f t="shared" si="7"/>
        <v>162</v>
      </c>
      <c r="V28" s="48"/>
      <c r="W28" s="48"/>
      <c r="X28" s="38">
        <f t="shared" si="5"/>
        <v>162</v>
      </c>
    </row>
    <row r="29" spans="1:24" s="38" customFormat="1" ht="25.5" x14ac:dyDescent="0.25">
      <c r="A29" s="42" t="s">
        <v>260</v>
      </c>
      <c r="B29" s="119" t="s">
        <v>209</v>
      </c>
      <c r="C29" s="58"/>
      <c r="D29" s="41" t="s">
        <v>177</v>
      </c>
      <c r="E29" s="39">
        <f>F29+G29</f>
        <v>68</v>
      </c>
      <c r="F29" s="39"/>
      <c r="G29" s="39">
        <f>M29+N29+O29+P29+Q29+R29+S29+T29</f>
        <v>68</v>
      </c>
      <c r="H29" s="39">
        <v>38</v>
      </c>
      <c r="I29" s="39">
        <v>30</v>
      </c>
      <c r="J29" s="39"/>
      <c r="K29" s="39"/>
      <c r="L29" s="39"/>
      <c r="M29" s="39"/>
      <c r="N29" s="39"/>
      <c r="O29" s="39"/>
      <c r="P29" s="39"/>
      <c r="Q29" s="39"/>
      <c r="R29" s="39">
        <v>68</v>
      </c>
      <c r="S29" s="39"/>
      <c r="T29" s="39"/>
      <c r="U29" s="49">
        <f t="shared" si="7"/>
        <v>68</v>
      </c>
      <c r="V29" s="48"/>
      <c r="W29" s="48"/>
      <c r="X29" s="38">
        <f t="shared" si="5"/>
        <v>68</v>
      </c>
    </row>
    <row r="30" spans="1:24" s="38" customFormat="1" ht="26.25" x14ac:dyDescent="0.25">
      <c r="A30" s="42" t="s">
        <v>261</v>
      </c>
      <c r="B30" s="40" t="s">
        <v>262</v>
      </c>
      <c r="C30" s="58"/>
      <c r="D30" s="118" t="s">
        <v>177</v>
      </c>
      <c r="E30" s="39">
        <v>36</v>
      </c>
      <c r="F30" s="39"/>
      <c r="G30" s="39">
        <v>36</v>
      </c>
      <c r="H30" s="39">
        <v>18</v>
      </c>
      <c r="I30" s="39">
        <v>18</v>
      </c>
      <c r="J30" s="39"/>
      <c r="K30" s="39"/>
      <c r="L30" s="39"/>
      <c r="M30" s="39"/>
      <c r="N30" s="39"/>
      <c r="O30" s="39"/>
      <c r="P30" s="39"/>
      <c r="Q30" s="39"/>
      <c r="R30" s="39"/>
      <c r="S30" s="39">
        <v>36</v>
      </c>
      <c r="T30" s="39"/>
      <c r="U30" s="49">
        <f t="shared" si="7"/>
        <v>36</v>
      </c>
      <c r="V30" s="48"/>
      <c r="W30" s="48"/>
      <c r="X30" s="38">
        <f t="shared" si="5"/>
        <v>36</v>
      </c>
    </row>
    <row r="31" spans="1:24" x14ac:dyDescent="0.25">
      <c r="A31" s="42" t="s">
        <v>203</v>
      </c>
      <c r="B31" s="120" t="s">
        <v>256</v>
      </c>
      <c r="C31" s="41"/>
      <c r="D31" s="121"/>
      <c r="E31" s="106">
        <f>SUM(E32:E45)</f>
        <v>1476</v>
      </c>
      <c r="F31" s="106">
        <f t="shared" ref="F31:T31" si="8">SUM(F32:F45)</f>
        <v>0</v>
      </c>
      <c r="G31" s="106">
        <f t="shared" si="8"/>
        <v>1442</v>
      </c>
      <c r="H31" s="106">
        <f t="shared" si="8"/>
        <v>718</v>
      </c>
      <c r="I31" s="106">
        <f t="shared" si="8"/>
        <v>684</v>
      </c>
      <c r="J31" s="106">
        <f t="shared" si="8"/>
        <v>40</v>
      </c>
      <c r="K31" s="106">
        <f t="shared" si="8"/>
        <v>30</v>
      </c>
      <c r="L31" s="106">
        <f t="shared" si="8"/>
        <v>10</v>
      </c>
      <c r="M31" s="106">
        <f t="shared" si="8"/>
        <v>0</v>
      </c>
      <c r="N31" s="106">
        <f t="shared" si="8"/>
        <v>144</v>
      </c>
      <c r="O31" s="106">
        <f t="shared" si="8"/>
        <v>300</v>
      </c>
      <c r="P31" s="106">
        <f t="shared" si="8"/>
        <v>438</v>
      </c>
      <c r="Q31" s="106">
        <f t="shared" si="8"/>
        <v>252</v>
      </c>
      <c r="R31" s="106">
        <f t="shared" si="8"/>
        <v>188</v>
      </c>
      <c r="S31" s="106">
        <f t="shared" si="8"/>
        <v>154</v>
      </c>
      <c r="T31" s="106">
        <f t="shared" si="8"/>
        <v>0</v>
      </c>
      <c r="U31" s="53">
        <f>SUM(U32:U35)</f>
        <v>396</v>
      </c>
      <c r="V31" s="53">
        <f>SUM(SUM(V32:V45))</f>
        <v>1080</v>
      </c>
      <c r="W31" s="53"/>
      <c r="X31" s="38">
        <f t="shared" si="5"/>
        <v>1476</v>
      </c>
    </row>
    <row r="32" spans="1:24" ht="25.5" x14ac:dyDescent="0.25">
      <c r="A32" s="42" t="s">
        <v>204</v>
      </c>
      <c r="B32" s="46" t="s">
        <v>264</v>
      </c>
      <c r="C32" s="122"/>
      <c r="D32" s="122" t="s">
        <v>177</v>
      </c>
      <c r="E32" s="39">
        <v>108</v>
      </c>
      <c r="F32" s="39"/>
      <c r="G32" s="39">
        <v>108</v>
      </c>
      <c r="H32" s="39">
        <v>54</v>
      </c>
      <c r="I32" s="39">
        <v>54</v>
      </c>
      <c r="J32" s="39"/>
      <c r="K32" s="39"/>
      <c r="L32" s="39"/>
      <c r="M32" s="39"/>
      <c r="N32" s="44">
        <v>108</v>
      </c>
      <c r="O32" s="39"/>
      <c r="P32" s="39"/>
      <c r="Q32" s="39"/>
      <c r="R32" s="39"/>
      <c r="S32" s="39"/>
      <c r="T32" s="39"/>
      <c r="U32" s="49">
        <f>E32</f>
        <v>108</v>
      </c>
      <c r="V32" s="49"/>
      <c r="W32" s="48"/>
      <c r="X32" s="38">
        <f t="shared" si="5"/>
        <v>108</v>
      </c>
    </row>
    <row r="33" spans="1:25" x14ac:dyDescent="0.25">
      <c r="A33" s="42" t="s">
        <v>205</v>
      </c>
      <c r="B33" s="46" t="s">
        <v>208</v>
      </c>
      <c r="C33" s="41" t="s">
        <v>174</v>
      </c>
      <c r="D33" s="41"/>
      <c r="E33" s="39">
        <v>108</v>
      </c>
      <c r="F33" s="39"/>
      <c r="G33" s="39">
        <v>102</v>
      </c>
      <c r="H33" s="39">
        <v>50</v>
      </c>
      <c r="I33" s="39">
        <v>52</v>
      </c>
      <c r="J33" s="39"/>
      <c r="K33" s="39">
        <v>6</v>
      </c>
      <c r="L33" s="39">
        <v>2</v>
      </c>
      <c r="M33" s="39"/>
      <c r="N33" s="39"/>
      <c r="O33" s="44">
        <v>60</v>
      </c>
      <c r="P33" s="39">
        <v>48</v>
      </c>
      <c r="Q33" s="39"/>
      <c r="R33" s="39"/>
      <c r="S33" s="39"/>
      <c r="T33" s="39"/>
      <c r="U33" s="49">
        <f t="shared" ref="U33:U35" si="9">E33</f>
        <v>108</v>
      </c>
      <c r="V33" s="49"/>
      <c r="W33" s="48"/>
      <c r="X33" s="38">
        <f t="shared" si="5"/>
        <v>108</v>
      </c>
    </row>
    <row r="34" spans="1:25" x14ac:dyDescent="0.25">
      <c r="A34" s="42" t="s">
        <v>206</v>
      </c>
      <c r="B34" s="46" t="s">
        <v>221</v>
      </c>
      <c r="C34" s="41" t="s">
        <v>174</v>
      </c>
      <c r="D34" s="41"/>
      <c r="E34" s="39">
        <v>108</v>
      </c>
      <c r="F34" s="39"/>
      <c r="G34" s="39">
        <v>102</v>
      </c>
      <c r="H34" s="39">
        <v>50</v>
      </c>
      <c r="I34" s="39">
        <v>52</v>
      </c>
      <c r="J34" s="39"/>
      <c r="K34" s="39">
        <v>6</v>
      </c>
      <c r="L34" s="39">
        <v>2</v>
      </c>
      <c r="M34" s="39"/>
      <c r="N34" s="39"/>
      <c r="O34" s="39"/>
      <c r="P34" s="44">
        <v>108</v>
      </c>
      <c r="Q34" s="39"/>
      <c r="R34" s="39"/>
      <c r="S34" s="39"/>
      <c r="T34" s="39"/>
      <c r="U34" s="49">
        <f t="shared" si="9"/>
        <v>108</v>
      </c>
      <c r="V34" s="49"/>
      <c r="W34" s="48"/>
      <c r="X34" s="38">
        <f t="shared" si="5"/>
        <v>108</v>
      </c>
    </row>
    <row r="35" spans="1:25" ht="25.5" x14ac:dyDescent="0.25">
      <c r="A35" s="42" t="s">
        <v>207</v>
      </c>
      <c r="B35" s="46" t="s">
        <v>265</v>
      </c>
      <c r="C35" s="41"/>
      <c r="D35" s="41" t="s">
        <v>310</v>
      </c>
      <c r="E35" s="39">
        <v>72</v>
      </c>
      <c r="F35" s="39"/>
      <c r="G35" s="39">
        <v>72</v>
      </c>
      <c r="H35" s="39">
        <v>36</v>
      </c>
      <c r="I35" s="39">
        <v>36</v>
      </c>
      <c r="J35" s="39"/>
      <c r="K35" s="39"/>
      <c r="L35" s="39"/>
      <c r="M35" s="39"/>
      <c r="N35" s="39"/>
      <c r="O35" s="39">
        <v>36</v>
      </c>
      <c r="P35" s="39">
        <v>36</v>
      </c>
      <c r="Q35" s="39"/>
      <c r="R35" s="39"/>
      <c r="S35" s="39"/>
      <c r="T35" s="39"/>
      <c r="U35" s="49">
        <f t="shared" si="9"/>
        <v>72</v>
      </c>
      <c r="V35" s="49"/>
      <c r="W35" s="48"/>
      <c r="X35" s="38">
        <f t="shared" si="5"/>
        <v>72</v>
      </c>
    </row>
    <row r="36" spans="1:25" ht="25.5" x14ac:dyDescent="0.25">
      <c r="A36" s="42" t="s">
        <v>274</v>
      </c>
      <c r="B36" s="46" t="s">
        <v>275</v>
      </c>
      <c r="C36" s="41"/>
      <c r="D36" s="41" t="s">
        <v>177</v>
      </c>
      <c r="E36" s="39">
        <v>72</v>
      </c>
      <c r="F36" s="39"/>
      <c r="G36" s="39">
        <v>72</v>
      </c>
      <c r="H36" s="39">
        <v>36</v>
      </c>
      <c r="I36" s="39">
        <v>36</v>
      </c>
      <c r="J36" s="39"/>
      <c r="K36" s="39"/>
      <c r="L36" s="39"/>
      <c r="M36" s="39"/>
      <c r="N36" s="39"/>
      <c r="O36" s="44">
        <v>72</v>
      </c>
      <c r="P36" s="39"/>
      <c r="Q36" s="39"/>
      <c r="R36" s="39"/>
      <c r="S36" s="39"/>
      <c r="T36" s="39"/>
      <c r="U36" s="49"/>
      <c r="V36" s="49">
        <f>E36</f>
        <v>72</v>
      </c>
      <c r="W36" s="48"/>
      <c r="X36" s="38">
        <f t="shared" si="5"/>
        <v>72</v>
      </c>
    </row>
    <row r="37" spans="1:25" s="38" customFormat="1" ht="25.5" x14ac:dyDescent="0.25">
      <c r="A37" s="42" t="s">
        <v>308</v>
      </c>
      <c r="B37" s="46" t="s">
        <v>278</v>
      </c>
      <c r="C37" s="41"/>
      <c r="D37" s="41" t="s">
        <v>309</v>
      </c>
      <c r="E37" s="39">
        <v>108</v>
      </c>
      <c r="F37" s="39"/>
      <c r="G37" s="39">
        <v>108</v>
      </c>
      <c r="H37" s="39">
        <v>54</v>
      </c>
      <c r="I37" s="39">
        <v>54</v>
      </c>
      <c r="J37" s="39"/>
      <c r="K37" s="39"/>
      <c r="L37" s="39"/>
      <c r="M37" s="39"/>
      <c r="N37" s="39"/>
      <c r="O37" s="39"/>
      <c r="P37" s="39"/>
      <c r="Q37" s="39"/>
      <c r="R37" s="44">
        <v>62</v>
      </c>
      <c r="S37" s="39">
        <v>46</v>
      </c>
      <c r="T37" s="39"/>
      <c r="U37" s="49"/>
      <c r="V37" s="49">
        <f t="shared" ref="V37:V45" si="10">E37</f>
        <v>108</v>
      </c>
      <c r="W37" s="48"/>
      <c r="X37" s="38">
        <f t="shared" si="5"/>
        <v>108</v>
      </c>
    </row>
    <row r="38" spans="1:25" x14ac:dyDescent="0.25">
      <c r="A38" s="42" t="s">
        <v>277</v>
      </c>
      <c r="B38" s="46" t="s">
        <v>280</v>
      </c>
      <c r="C38" s="41" t="s">
        <v>174</v>
      </c>
      <c r="D38" s="41" t="s">
        <v>177</v>
      </c>
      <c r="E38" s="39">
        <v>108</v>
      </c>
      <c r="F38" s="39"/>
      <c r="G38" s="39">
        <v>102</v>
      </c>
      <c r="H38" s="39">
        <v>50</v>
      </c>
      <c r="I38" s="39">
        <v>52</v>
      </c>
      <c r="J38" s="39"/>
      <c r="K38" s="39">
        <v>6</v>
      </c>
      <c r="L38" s="39">
        <v>2</v>
      </c>
      <c r="M38" s="39"/>
      <c r="N38" s="39"/>
      <c r="O38" s="44">
        <v>60</v>
      </c>
      <c r="P38" s="39">
        <v>48</v>
      </c>
      <c r="Q38" s="39"/>
      <c r="R38" s="39"/>
      <c r="S38" s="39"/>
      <c r="T38" s="39"/>
      <c r="U38" s="49"/>
      <c r="V38" s="49">
        <f t="shared" si="10"/>
        <v>108</v>
      </c>
      <c r="W38" s="48"/>
      <c r="X38" s="38">
        <f t="shared" si="5"/>
        <v>108</v>
      </c>
    </row>
    <row r="39" spans="1:25" ht="25.5" x14ac:dyDescent="0.25">
      <c r="A39" s="42" t="s">
        <v>279</v>
      </c>
      <c r="B39" s="46" t="s">
        <v>282</v>
      </c>
      <c r="C39" s="41" t="s">
        <v>174</v>
      </c>
      <c r="D39" s="41" t="s">
        <v>177</v>
      </c>
      <c r="E39" s="39">
        <v>180</v>
      </c>
      <c r="F39" s="39"/>
      <c r="G39" s="39">
        <v>172</v>
      </c>
      <c r="H39" s="39">
        <v>86</v>
      </c>
      <c r="I39" s="39">
        <v>86</v>
      </c>
      <c r="J39" s="39"/>
      <c r="K39" s="39">
        <v>6</v>
      </c>
      <c r="L39" s="39">
        <v>2</v>
      </c>
      <c r="M39" s="39"/>
      <c r="N39" s="39"/>
      <c r="O39" s="39"/>
      <c r="P39" s="39">
        <v>54</v>
      </c>
      <c r="Q39" s="39">
        <v>126</v>
      </c>
      <c r="R39" s="39"/>
      <c r="S39" s="39"/>
      <c r="T39" s="39"/>
      <c r="U39" s="50"/>
      <c r="V39" s="49">
        <f t="shared" si="10"/>
        <v>180</v>
      </c>
      <c r="W39" s="48"/>
      <c r="X39" s="38">
        <f t="shared" si="5"/>
        <v>180</v>
      </c>
    </row>
    <row r="40" spans="1:25" x14ac:dyDescent="0.25">
      <c r="A40" s="42" t="s">
        <v>281</v>
      </c>
      <c r="B40" s="46" t="s">
        <v>284</v>
      </c>
      <c r="C40" s="41"/>
      <c r="D40" s="41" t="s">
        <v>177</v>
      </c>
      <c r="E40" s="39">
        <v>72</v>
      </c>
      <c r="F40" s="39"/>
      <c r="G40" s="39">
        <v>72</v>
      </c>
      <c r="H40" s="39">
        <v>36</v>
      </c>
      <c r="I40" s="39">
        <v>36</v>
      </c>
      <c r="J40" s="39"/>
      <c r="K40" s="39"/>
      <c r="L40" s="39"/>
      <c r="M40" s="39"/>
      <c r="N40" s="39"/>
      <c r="O40" s="39"/>
      <c r="P40" s="39"/>
      <c r="Q40" s="39">
        <v>72</v>
      </c>
      <c r="R40" s="39"/>
      <c r="S40" s="39"/>
      <c r="T40" s="39"/>
      <c r="U40" s="50"/>
      <c r="V40" s="49">
        <f t="shared" si="10"/>
        <v>72</v>
      </c>
      <c r="W40" s="48"/>
      <c r="X40" s="38">
        <f t="shared" si="5"/>
        <v>72</v>
      </c>
    </row>
    <row r="41" spans="1:25" x14ac:dyDescent="0.25">
      <c r="A41" s="42" t="s">
        <v>283</v>
      </c>
      <c r="B41" s="46" t="s">
        <v>286</v>
      </c>
      <c r="C41" s="41"/>
      <c r="D41" s="41" t="s">
        <v>177</v>
      </c>
      <c r="E41" s="39">
        <v>108</v>
      </c>
      <c r="F41" s="39"/>
      <c r="G41" s="39">
        <v>108</v>
      </c>
      <c r="H41" s="39">
        <v>54</v>
      </c>
      <c r="I41" s="39">
        <v>54</v>
      </c>
      <c r="J41" s="39"/>
      <c r="K41" s="39"/>
      <c r="L41" s="39"/>
      <c r="M41" s="39"/>
      <c r="N41" s="39"/>
      <c r="O41" s="39"/>
      <c r="P41" s="39">
        <v>108</v>
      </c>
      <c r="Q41" s="39"/>
      <c r="R41" s="39"/>
      <c r="S41" s="39"/>
      <c r="T41" s="39"/>
      <c r="U41" s="50"/>
      <c r="V41" s="49">
        <f t="shared" si="10"/>
        <v>108</v>
      </c>
      <c r="W41" s="48"/>
      <c r="X41" s="38">
        <f t="shared" si="5"/>
        <v>108</v>
      </c>
    </row>
    <row r="42" spans="1:25" x14ac:dyDescent="0.25">
      <c r="A42" s="42" t="s">
        <v>285</v>
      </c>
      <c r="B42" s="46" t="s">
        <v>288</v>
      </c>
      <c r="C42" s="41"/>
      <c r="D42" s="41" t="s">
        <v>316</v>
      </c>
      <c r="E42" s="39">
        <v>72</v>
      </c>
      <c r="F42" s="39"/>
      <c r="G42" s="39">
        <v>72</v>
      </c>
      <c r="H42" s="39">
        <v>36</v>
      </c>
      <c r="I42" s="39">
        <v>36</v>
      </c>
      <c r="J42" s="39"/>
      <c r="K42" s="39"/>
      <c r="L42" s="39"/>
      <c r="M42" s="39"/>
      <c r="N42" s="44">
        <v>36</v>
      </c>
      <c r="O42" s="39">
        <v>36</v>
      </c>
      <c r="P42" s="39"/>
      <c r="Q42" s="39"/>
      <c r="R42" s="39"/>
      <c r="S42" s="39"/>
      <c r="T42" s="39"/>
      <c r="U42" s="49"/>
      <c r="V42" s="49">
        <f t="shared" si="10"/>
        <v>72</v>
      </c>
      <c r="W42" s="48"/>
      <c r="X42" s="38">
        <f t="shared" si="5"/>
        <v>72</v>
      </c>
    </row>
    <row r="43" spans="1:25" x14ac:dyDescent="0.25">
      <c r="A43" s="42" t="s">
        <v>287</v>
      </c>
      <c r="B43" s="46" t="s">
        <v>290</v>
      </c>
      <c r="C43" s="41"/>
      <c r="D43" s="41" t="s">
        <v>310</v>
      </c>
      <c r="E43" s="39">
        <v>72</v>
      </c>
      <c r="F43" s="39"/>
      <c r="G43" s="39">
        <v>72</v>
      </c>
      <c r="H43" s="39">
        <v>36</v>
      </c>
      <c r="I43" s="39">
        <v>36</v>
      </c>
      <c r="J43" s="39"/>
      <c r="K43" s="39"/>
      <c r="L43" s="39"/>
      <c r="M43" s="39"/>
      <c r="N43" s="39"/>
      <c r="O43" s="44">
        <v>36</v>
      </c>
      <c r="P43" s="39">
        <v>36</v>
      </c>
      <c r="Q43" s="39"/>
      <c r="R43" s="39"/>
      <c r="S43" s="39"/>
      <c r="T43" s="39"/>
      <c r="U43" s="49"/>
      <c r="V43" s="49">
        <f t="shared" si="10"/>
        <v>72</v>
      </c>
      <c r="W43" s="48"/>
      <c r="X43" s="38">
        <f t="shared" si="5"/>
        <v>72</v>
      </c>
    </row>
    <row r="44" spans="1:25" s="38" customFormat="1" ht="25.5" x14ac:dyDescent="0.25">
      <c r="A44" s="42" t="s">
        <v>289</v>
      </c>
      <c r="B44" s="46" t="s">
        <v>299</v>
      </c>
      <c r="C44" s="41" t="s">
        <v>174</v>
      </c>
      <c r="D44" s="41" t="s">
        <v>177</v>
      </c>
      <c r="E44" s="39">
        <v>180</v>
      </c>
      <c r="F44" s="39"/>
      <c r="G44" s="39">
        <v>172</v>
      </c>
      <c r="H44" s="39">
        <v>86</v>
      </c>
      <c r="I44" s="39">
        <v>46</v>
      </c>
      <c r="J44" s="39">
        <v>40</v>
      </c>
      <c r="K44" s="39">
        <v>6</v>
      </c>
      <c r="L44" s="39">
        <v>2</v>
      </c>
      <c r="M44" s="39"/>
      <c r="N44" s="39"/>
      <c r="O44" s="39"/>
      <c r="P44" s="39"/>
      <c r="Q44" s="39">
        <v>54</v>
      </c>
      <c r="R44" s="39">
        <v>126</v>
      </c>
      <c r="S44" s="39"/>
      <c r="T44" s="39"/>
      <c r="U44" s="49"/>
      <c r="V44" s="49">
        <f t="shared" si="10"/>
        <v>180</v>
      </c>
      <c r="W44" s="48"/>
      <c r="X44" s="38">
        <f t="shared" si="5"/>
        <v>180</v>
      </c>
    </row>
    <row r="45" spans="1:25" x14ac:dyDescent="0.25">
      <c r="A45" s="42" t="s">
        <v>298</v>
      </c>
      <c r="B45" s="46" t="s">
        <v>300</v>
      </c>
      <c r="C45" s="41"/>
      <c r="D45" s="41" t="s">
        <v>177</v>
      </c>
      <c r="E45" s="39">
        <v>108</v>
      </c>
      <c r="F45" s="39"/>
      <c r="G45" s="39">
        <v>108</v>
      </c>
      <c r="H45" s="39">
        <v>54</v>
      </c>
      <c r="I45" s="39">
        <v>54</v>
      </c>
      <c r="J45" s="39"/>
      <c r="K45" s="39"/>
      <c r="L45" s="39"/>
      <c r="M45" s="39"/>
      <c r="N45" s="39"/>
      <c r="O45" s="39"/>
      <c r="P45" s="39"/>
      <c r="Q45" s="39"/>
      <c r="R45" s="39"/>
      <c r="S45" s="39">
        <v>108</v>
      </c>
      <c r="T45" s="39"/>
      <c r="U45" s="49"/>
      <c r="V45" s="49">
        <f t="shared" si="10"/>
        <v>108</v>
      </c>
      <c r="W45" s="48"/>
      <c r="X45" s="38">
        <f t="shared" si="5"/>
        <v>108</v>
      </c>
    </row>
    <row r="46" spans="1:25" x14ac:dyDescent="0.25">
      <c r="A46" s="42" t="s">
        <v>210</v>
      </c>
      <c r="B46" s="120" t="s">
        <v>257</v>
      </c>
      <c r="C46" s="41"/>
      <c r="D46" s="41"/>
      <c r="E46" s="123">
        <f>E47+E55+E64</f>
        <v>2242</v>
      </c>
      <c r="F46" s="123">
        <f t="shared" ref="F46:T46" si="11">F47+F55+F64</f>
        <v>0</v>
      </c>
      <c r="G46" s="123">
        <f t="shared" si="11"/>
        <v>1208</v>
      </c>
      <c r="H46" s="123">
        <f t="shared" si="11"/>
        <v>580</v>
      </c>
      <c r="I46" s="123">
        <f t="shared" si="11"/>
        <v>542</v>
      </c>
      <c r="J46" s="123">
        <f t="shared" si="11"/>
        <v>40</v>
      </c>
      <c r="K46" s="123">
        <f t="shared" si="11"/>
        <v>42</v>
      </c>
      <c r="L46" s="123">
        <f t="shared" si="11"/>
        <v>14</v>
      </c>
      <c r="M46" s="123">
        <f t="shared" si="11"/>
        <v>0</v>
      </c>
      <c r="N46" s="123">
        <f t="shared" si="11"/>
        <v>0</v>
      </c>
      <c r="O46" s="123">
        <f t="shared" si="11"/>
        <v>72</v>
      </c>
      <c r="P46" s="123">
        <f t="shared" si="11"/>
        <v>372</v>
      </c>
      <c r="Q46" s="123">
        <f t="shared" si="11"/>
        <v>312</v>
      </c>
      <c r="R46" s="123">
        <f t="shared" si="11"/>
        <v>590</v>
      </c>
      <c r="S46" s="123">
        <f t="shared" si="11"/>
        <v>392</v>
      </c>
      <c r="T46" s="123">
        <f t="shared" si="11"/>
        <v>504</v>
      </c>
      <c r="U46" s="52">
        <f>U47+U55+U64</f>
        <v>1288</v>
      </c>
      <c r="V46" s="52"/>
      <c r="W46" s="52"/>
      <c r="X46" s="38">
        <f t="shared" si="5"/>
        <v>2242</v>
      </c>
    </row>
    <row r="47" spans="1:25" ht="64.5" x14ac:dyDescent="0.25">
      <c r="A47" s="124" t="s">
        <v>211</v>
      </c>
      <c r="B47" s="125" t="s">
        <v>267</v>
      </c>
      <c r="C47" s="41" t="s">
        <v>317</v>
      </c>
      <c r="D47" s="41"/>
      <c r="E47" s="106">
        <f>SUM(E48:E54)</f>
        <v>366</v>
      </c>
      <c r="F47" s="39">
        <f>SUM(F48:F53)</f>
        <v>0</v>
      </c>
      <c r="G47" s="39">
        <f t="shared" ref="G47:S47" si="12">SUM(G48:G53)</f>
        <v>244</v>
      </c>
      <c r="H47" s="39">
        <f t="shared" si="12"/>
        <v>122</v>
      </c>
      <c r="I47" s="39">
        <f t="shared" si="12"/>
        <v>122</v>
      </c>
      <c r="J47" s="39">
        <f t="shared" si="12"/>
        <v>0</v>
      </c>
      <c r="K47" s="39">
        <f t="shared" si="12"/>
        <v>6</v>
      </c>
      <c r="L47" s="39">
        <f t="shared" si="12"/>
        <v>2</v>
      </c>
      <c r="M47" s="39">
        <f t="shared" si="12"/>
        <v>0</v>
      </c>
      <c r="N47" s="39">
        <f t="shared" si="12"/>
        <v>0</v>
      </c>
      <c r="O47" s="39">
        <f t="shared" si="12"/>
        <v>72</v>
      </c>
      <c r="P47" s="39">
        <f t="shared" si="12"/>
        <v>0</v>
      </c>
      <c r="Q47" s="39">
        <f t="shared" si="12"/>
        <v>0</v>
      </c>
      <c r="R47" s="39">
        <f t="shared" si="12"/>
        <v>0</v>
      </c>
      <c r="S47" s="39">
        <f t="shared" si="12"/>
        <v>180</v>
      </c>
      <c r="T47" s="39">
        <f>SUM(T48:T54)</f>
        <v>114</v>
      </c>
      <c r="U47" s="54">
        <f>SUM(U48:U54)</f>
        <v>258</v>
      </c>
      <c r="V47" s="52"/>
      <c r="W47" s="52"/>
      <c r="X47" s="38">
        <f t="shared" si="5"/>
        <v>366</v>
      </c>
      <c r="Y47" s="56"/>
    </row>
    <row r="48" spans="1:25" ht="27.75" customHeight="1" x14ac:dyDescent="0.25">
      <c r="A48" s="42" t="s">
        <v>212</v>
      </c>
      <c r="B48" s="40" t="s">
        <v>292</v>
      </c>
      <c r="C48" s="42" t="s">
        <v>174</v>
      </c>
      <c r="D48" s="41"/>
      <c r="E48" s="39">
        <v>108</v>
      </c>
      <c r="F48" s="39"/>
      <c r="G48" s="39">
        <v>100</v>
      </c>
      <c r="H48" s="39">
        <v>50</v>
      </c>
      <c r="I48" s="39">
        <v>50</v>
      </c>
      <c r="J48" s="39"/>
      <c r="K48" s="39">
        <v>6</v>
      </c>
      <c r="L48" s="39">
        <v>2</v>
      </c>
      <c r="M48" s="39"/>
      <c r="N48" s="39"/>
      <c r="O48" s="39"/>
      <c r="P48" s="39"/>
      <c r="Q48" s="44"/>
      <c r="R48" s="39"/>
      <c r="S48" s="39">
        <v>108</v>
      </c>
      <c r="T48" s="39"/>
      <c r="U48" s="49">
        <f>E48</f>
        <v>108</v>
      </c>
      <c r="V48" s="48"/>
      <c r="W48" s="48"/>
      <c r="X48" s="38">
        <f t="shared" si="5"/>
        <v>108</v>
      </c>
    </row>
    <row r="49" spans="1:25" ht="27" customHeight="1" x14ac:dyDescent="0.25">
      <c r="A49" s="42" t="s">
        <v>213</v>
      </c>
      <c r="B49" s="43" t="s">
        <v>293</v>
      </c>
      <c r="C49" s="41"/>
      <c r="D49" s="42" t="s">
        <v>177</v>
      </c>
      <c r="E49" s="39">
        <v>72</v>
      </c>
      <c r="F49" s="39"/>
      <c r="G49" s="39">
        <v>72</v>
      </c>
      <c r="H49" s="39">
        <v>36</v>
      </c>
      <c r="I49" s="39">
        <v>36</v>
      </c>
      <c r="J49" s="39"/>
      <c r="K49" s="39"/>
      <c r="L49" s="39"/>
      <c r="M49" s="39"/>
      <c r="N49" s="39"/>
      <c r="O49" s="39"/>
      <c r="P49" s="39"/>
      <c r="Q49" s="39"/>
      <c r="R49" s="39"/>
      <c r="S49" s="39">
        <v>72</v>
      </c>
      <c r="T49" s="39"/>
      <c r="U49" s="49">
        <f t="shared" ref="U49:U50" si="13">E49</f>
        <v>72</v>
      </c>
      <c r="V49" s="48"/>
      <c r="W49" s="48"/>
      <c r="X49" s="38">
        <f t="shared" si="5"/>
        <v>72</v>
      </c>
    </row>
    <row r="50" spans="1:25" x14ac:dyDescent="0.25">
      <c r="A50" s="42" t="s">
        <v>291</v>
      </c>
      <c r="B50" s="43" t="s">
        <v>294</v>
      </c>
      <c r="C50" s="41"/>
      <c r="D50" s="42" t="s">
        <v>177</v>
      </c>
      <c r="E50" s="39">
        <v>72</v>
      </c>
      <c r="F50" s="39"/>
      <c r="G50" s="39">
        <v>72</v>
      </c>
      <c r="H50" s="39">
        <v>36</v>
      </c>
      <c r="I50" s="39">
        <v>36</v>
      </c>
      <c r="J50" s="39"/>
      <c r="K50" s="39"/>
      <c r="L50" s="39"/>
      <c r="M50" s="39"/>
      <c r="N50" s="39"/>
      <c r="O50" s="44">
        <v>72</v>
      </c>
      <c r="P50" s="39"/>
      <c r="Q50" s="39"/>
      <c r="R50" s="39"/>
      <c r="S50" s="39"/>
      <c r="T50" s="39"/>
      <c r="U50" s="49">
        <f t="shared" si="13"/>
        <v>72</v>
      </c>
      <c r="V50" s="48"/>
      <c r="W50" s="48"/>
      <c r="X50" s="38">
        <f t="shared" si="5"/>
        <v>72</v>
      </c>
    </row>
    <row r="51" spans="1:25" x14ac:dyDescent="0.25">
      <c r="A51" s="58"/>
      <c r="B51" s="58"/>
      <c r="C51" s="58"/>
      <c r="D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X51" s="38">
        <f t="shared" si="5"/>
        <v>0</v>
      </c>
    </row>
    <row r="52" spans="1:25" s="38" customFormat="1" x14ac:dyDescent="0.25">
      <c r="A52" s="126" t="s">
        <v>214</v>
      </c>
      <c r="B52" s="127" t="s">
        <v>215</v>
      </c>
      <c r="C52" s="41"/>
      <c r="D52" s="41"/>
      <c r="E52" s="39">
        <v>36</v>
      </c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>
        <v>36</v>
      </c>
      <c r="U52" s="49"/>
      <c r="V52" s="48"/>
      <c r="W52" s="48">
        <f>E52</f>
        <v>36</v>
      </c>
      <c r="X52" s="38">
        <f t="shared" si="5"/>
        <v>36</v>
      </c>
    </row>
    <row r="53" spans="1:25" s="38" customFormat="1" x14ac:dyDescent="0.25">
      <c r="A53" s="126" t="s">
        <v>216</v>
      </c>
      <c r="B53" s="127" t="s">
        <v>217</v>
      </c>
      <c r="C53" s="41"/>
      <c r="D53" s="41"/>
      <c r="E53" s="39">
        <v>72</v>
      </c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>
        <v>72</v>
      </c>
      <c r="U53" s="49"/>
      <c r="V53" s="48"/>
      <c r="W53" s="48">
        <f>E53</f>
        <v>72</v>
      </c>
      <c r="X53" s="38">
        <f t="shared" si="5"/>
        <v>72</v>
      </c>
    </row>
    <row r="54" spans="1:25" s="38" customFormat="1" ht="23.25" x14ac:dyDescent="0.25">
      <c r="A54" s="126"/>
      <c r="B54" s="108" t="s">
        <v>266</v>
      </c>
      <c r="C54" s="42"/>
      <c r="D54" s="41"/>
      <c r="E54" s="61">
        <v>6</v>
      </c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>
        <v>6</v>
      </c>
      <c r="U54" s="49">
        <f>E54</f>
        <v>6</v>
      </c>
      <c r="V54" s="48"/>
      <c r="W54" s="48"/>
      <c r="X54" s="38">
        <f t="shared" si="5"/>
        <v>6</v>
      </c>
    </row>
    <row r="55" spans="1:25" ht="39" customHeight="1" x14ac:dyDescent="0.25">
      <c r="A55" s="124" t="s">
        <v>219</v>
      </c>
      <c r="B55" s="128" t="s">
        <v>268</v>
      </c>
      <c r="C55" s="41" t="s">
        <v>317</v>
      </c>
      <c r="D55" s="41"/>
      <c r="E55" s="106">
        <f>SUM(E56:E63)</f>
        <v>1716</v>
      </c>
      <c r="F55" s="106">
        <f t="shared" ref="F55:T55" si="14">SUM(F56:F63)</f>
        <v>0</v>
      </c>
      <c r="G55" s="106">
        <f t="shared" si="14"/>
        <v>918</v>
      </c>
      <c r="H55" s="106">
        <f t="shared" si="14"/>
        <v>458</v>
      </c>
      <c r="I55" s="106">
        <f t="shared" si="14"/>
        <v>420</v>
      </c>
      <c r="J55" s="106">
        <f t="shared" si="14"/>
        <v>40</v>
      </c>
      <c r="K55" s="106">
        <f t="shared" si="14"/>
        <v>36</v>
      </c>
      <c r="L55" s="106">
        <f t="shared" si="14"/>
        <v>12</v>
      </c>
      <c r="M55" s="106">
        <f t="shared" si="14"/>
        <v>0</v>
      </c>
      <c r="N55" s="106">
        <f t="shared" si="14"/>
        <v>0</v>
      </c>
      <c r="O55" s="106">
        <f t="shared" si="14"/>
        <v>0</v>
      </c>
      <c r="P55" s="106">
        <f t="shared" si="14"/>
        <v>372</v>
      </c>
      <c r="Q55" s="106">
        <f t="shared" si="14"/>
        <v>312</v>
      </c>
      <c r="R55" s="106">
        <f t="shared" si="14"/>
        <v>430</v>
      </c>
      <c r="S55" s="106">
        <f t="shared" si="14"/>
        <v>212</v>
      </c>
      <c r="T55" s="106">
        <f t="shared" si="14"/>
        <v>390</v>
      </c>
      <c r="U55" s="54">
        <f>SUM(U56:U63)</f>
        <v>978</v>
      </c>
      <c r="V55" s="52"/>
      <c r="W55" s="52"/>
      <c r="X55" s="38">
        <f t="shared" si="5"/>
        <v>1716</v>
      </c>
    </row>
    <row r="56" spans="1:25" x14ac:dyDescent="0.25">
      <c r="A56" s="42" t="s">
        <v>220</v>
      </c>
      <c r="B56" s="43" t="s">
        <v>295</v>
      </c>
      <c r="C56" s="42" t="s">
        <v>197</v>
      </c>
      <c r="D56" s="41"/>
      <c r="E56" s="39">
        <v>324</v>
      </c>
      <c r="F56" s="39"/>
      <c r="G56" s="39">
        <v>308</v>
      </c>
      <c r="H56" s="39">
        <v>154</v>
      </c>
      <c r="I56" s="39">
        <v>154</v>
      </c>
      <c r="J56" s="39"/>
      <c r="K56" s="39">
        <v>12</v>
      </c>
      <c r="L56" s="39">
        <v>4</v>
      </c>
      <c r="M56" s="39"/>
      <c r="N56" s="39"/>
      <c r="O56" s="39"/>
      <c r="P56" s="39">
        <v>222</v>
      </c>
      <c r="Q56" s="39">
        <v>102</v>
      </c>
      <c r="R56" s="39"/>
      <c r="S56" s="39"/>
      <c r="T56" s="39"/>
      <c r="U56" s="49">
        <f>E56</f>
        <v>324</v>
      </c>
      <c r="V56" s="48"/>
      <c r="W56" s="48"/>
      <c r="X56" s="38">
        <f t="shared" si="5"/>
        <v>324</v>
      </c>
    </row>
    <row r="57" spans="1:25" ht="26.25" x14ac:dyDescent="0.25">
      <c r="A57" s="42" t="s">
        <v>222</v>
      </c>
      <c r="B57" s="43" t="s">
        <v>296</v>
      </c>
      <c r="C57" s="42" t="s">
        <v>306</v>
      </c>
      <c r="D57" s="41"/>
      <c r="E57" s="61">
        <v>384</v>
      </c>
      <c r="F57" s="39"/>
      <c r="G57" s="61">
        <v>360</v>
      </c>
      <c r="H57" s="61">
        <v>180</v>
      </c>
      <c r="I57" s="61">
        <v>140</v>
      </c>
      <c r="J57" s="61">
        <v>40</v>
      </c>
      <c r="K57" s="61">
        <v>18</v>
      </c>
      <c r="L57" s="61">
        <v>6</v>
      </c>
      <c r="M57" s="39"/>
      <c r="N57" s="39"/>
      <c r="O57" s="39"/>
      <c r="P57" s="39"/>
      <c r="Q57" s="61">
        <v>102</v>
      </c>
      <c r="R57" s="61">
        <v>106</v>
      </c>
      <c r="S57" s="61">
        <v>176</v>
      </c>
      <c r="T57" s="39"/>
      <c r="U57" s="49">
        <f t="shared" ref="U57:U58" si="15">E57</f>
        <v>384</v>
      </c>
      <c r="V57" s="48"/>
      <c r="W57" s="48"/>
      <c r="X57" s="38">
        <f t="shared" si="5"/>
        <v>384</v>
      </c>
    </row>
    <row r="58" spans="1:25" ht="26.25" customHeight="1" x14ac:dyDescent="0.25">
      <c r="A58" s="42" t="s">
        <v>223</v>
      </c>
      <c r="B58" s="43" t="s">
        <v>297</v>
      </c>
      <c r="C58" s="112"/>
      <c r="D58" s="129" t="s">
        <v>177</v>
      </c>
      <c r="E58" s="61">
        <v>108</v>
      </c>
      <c r="F58" s="39"/>
      <c r="G58" s="61">
        <v>108</v>
      </c>
      <c r="H58" s="61">
        <v>54</v>
      </c>
      <c r="I58" s="61">
        <v>54</v>
      </c>
      <c r="J58" s="39"/>
      <c r="K58" s="39"/>
      <c r="L58" s="39"/>
      <c r="M58" s="39"/>
      <c r="N58" s="39"/>
      <c r="O58" s="39"/>
      <c r="P58" s="39"/>
      <c r="Q58" s="61">
        <v>108</v>
      </c>
      <c r="R58" s="39"/>
      <c r="S58" s="39"/>
      <c r="T58" s="39"/>
      <c r="U58" s="49">
        <f t="shared" si="15"/>
        <v>108</v>
      </c>
      <c r="V58" s="48"/>
      <c r="W58" s="48"/>
      <c r="X58" s="38">
        <f t="shared" si="5"/>
        <v>108</v>
      </c>
    </row>
    <row r="59" spans="1:25" s="38" customFormat="1" ht="51" customHeight="1" x14ac:dyDescent="0.25">
      <c r="A59" s="42" t="s">
        <v>307</v>
      </c>
      <c r="B59" s="46" t="s">
        <v>276</v>
      </c>
      <c r="C59" s="42" t="s">
        <v>174</v>
      </c>
      <c r="D59" s="41"/>
      <c r="E59" s="61">
        <v>150</v>
      </c>
      <c r="F59" s="39"/>
      <c r="G59" s="61">
        <v>142</v>
      </c>
      <c r="H59" s="61">
        <v>70</v>
      </c>
      <c r="I59" s="61">
        <v>72</v>
      </c>
      <c r="J59" s="39"/>
      <c r="K59" s="61">
        <v>6</v>
      </c>
      <c r="L59" s="61">
        <v>2</v>
      </c>
      <c r="M59" s="39"/>
      <c r="N59" s="39"/>
      <c r="O59" s="39"/>
      <c r="P59" s="61">
        <v>150</v>
      </c>
      <c r="Q59" s="39"/>
      <c r="R59" s="39"/>
      <c r="S59" s="39"/>
      <c r="T59" s="39"/>
      <c r="U59" s="49">
        <v>150</v>
      </c>
      <c r="V59" s="49"/>
      <c r="W59" s="48"/>
      <c r="X59" s="38">
        <f t="shared" si="5"/>
        <v>150</v>
      </c>
    </row>
    <row r="60" spans="1:25" s="38" customFormat="1" ht="41.25" customHeight="1" x14ac:dyDescent="0.25">
      <c r="A60" s="42"/>
      <c r="B60" s="46" t="s">
        <v>324</v>
      </c>
      <c r="C60" s="41"/>
      <c r="D60" s="42"/>
      <c r="E60" s="61">
        <v>18</v>
      </c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61">
        <v>18</v>
      </c>
      <c r="U60" s="49"/>
      <c r="V60" s="49"/>
      <c r="W60" s="48"/>
    </row>
    <row r="61" spans="1:25" s="38" customFormat="1" x14ac:dyDescent="0.25">
      <c r="A61" s="126" t="s">
        <v>224</v>
      </c>
      <c r="B61" s="127" t="s">
        <v>215</v>
      </c>
      <c r="C61" s="112"/>
      <c r="D61" s="112"/>
      <c r="E61" s="39">
        <v>180</v>
      </c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>
        <v>108</v>
      </c>
      <c r="S61" s="39">
        <v>36</v>
      </c>
      <c r="T61" s="39">
        <v>36</v>
      </c>
      <c r="U61" s="49"/>
      <c r="V61" s="48"/>
      <c r="W61" s="48">
        <f>E61</f>
        <v>180</v>
      </c>
      <c r="X61" s="38">
        <f t="shared" si="5"/>
        <v>180</v>
      </c>
    </row>
    <row r="62" spans="1:25" s="38" customFormat="1" x14ac:dyDescent="0.25">
      <c r="A62" s="126" t="s">
        <v>225</v>
      </c>
      <c r="B62" s="127" t="s">
        <v>217</v>
      </c>
      <c r="C62" s="112"/>
      <c r="D62" s="112"/>
      <c r="E62" s="39">
        <v>540</v>
      </c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>
        <v>216</v>
      </c>
      <c r="S62" s="39"/>
      <c r="T62" s="39">
        <v>324</v>
      </c>
      <c r="U62" s="49"/>
      <c r="V62" s="48"/>
      <c r="W62" s="48">
        <f>E62</f>
        <v>540</v>
      </c>
      <c r="X62" s="38">
        <f t="shared" si="5"/>
        <v>540</v>
      </c>
    </row>
    <row r="63" spans="1:25" ht="23.25" x14ac:dyDescent="0.25">
      <c r="A63" s="126"/>
      <c r="B63" s="108" t="s">
        <v>266</v>
      </c>
      <c r="C63" s="112"/>
      <c r="D63" s="112"/>
      <c r="E63" s="39">
        <v>12</v>
      </c>
      <c r="F63" s="39"/>
      <c r="G63" s="39"/>
      <c r="H63" s="39"/>
      <c r="I63" s="39"/>
      <c r="J63" s="39"/>
      <c r="K63" s="130"/>
      <c r="L63" s="39"/>
      <c r="M63" s="39"/>
      <c r="N63" s="39"/>
      <c r="O63" s="39"/>
      <c r="P63" s="39"/>
      <c r="Q63" s="39"/>
      <c r="R63" s="39"/>
      <c r="S63" s="39"/>
      <c r="T63" s="39">
        <v>12</v>
      </c>
      <c r="U63" s="49">
        <f>E63</f>
        <v>12</v>
      </c>
      <c r="V63" s="48"/>
      <c r="W63" s="48"/>
      <c r="X63" s="38">
        <f t="shared" si="5"/>
        <v>12</v>
      </c>
    </row>
    <row r="64" spans="1:25" ht="39" customHeight="1" x14ac:dyDescent="0.25">
      <c r="A64" s="124" t="s">
        <v>226</v>
      </c>
      <c r="B64" s="131" t="s">
        <v>305</v>
      </c>
      <c r="C64" s="41" t="s">
        <v>318</v>
      </c>
      <c r="D64" s="41"/>
      <c r="E64" s="123">
        <f>SUM(E65:E71)</f>
        <v>160</v>
      </c>
      <c r="F64" s="39">
        <f t="shared" ref="F64:T64" si="16">SUM(F66:F71)</f>
        <v>0</v>
      </c>
      <c r="G64" s="39">
        <f>SUM(G65:G71)</f>
        <v>46</v>
      </c>
      <c r="H64" s="39">
        <f t="shared" si="16"/>
        <v>0</v>
      </c>
      <c r="I64" s="39">
        <f t="shared" si="16"/>
        <v>0</v>
      </c>
      <c r="J64" s="39">
        <f t="shared" si="16"/>
        <v>0</v>
      </c>
      <c r="K64" s="39">
        <f t="shared" si="16"/>
        <v>0</v>
      </c>
      <c r="L64" s="39">
        <f t="shared" si="16"/>
        <v>0</v>
      </c>
      <c r="M64" s="39">
        <f t="shared" si="16"/>
        <v>0</v>
      </c>
      <c r="N64" s="39">
        <f t="shared" si="16"/>
        <v>0</v>
      </c>
      <c r="O64" s="39">
        <f t="shared" si="16"/>
        <v>0</v>
      </c>
      <c r="P64" s="39">
        <f t="shared" si="16"/>
        <v>0</v>
      </c>
      <c r="Q64" s="39">
        <f t="shared" si="16"/>
        <v>0</v>
      </c>
      <c r="R64" s="39">
        <f>SUM(R65:R71)</f>
        <v>160</v>
      </c>
      <c r="S64" s="39">
        <f t="shared" si="16"/>
        <v>0</v>
      </c>
      <c r="T64" s="39">
        <f t="shared" si="16"/>
        <v>0</v>
      </c>
      <c r="U64" s="54">
        <f>SUM(U65:U71)</f>
        <v>52</v>
      </c>
      <c r="V64" s="52"/>
      <c r="W64" s="52"/>
      <c r="X64" s="38">
        <f t="shared" si="5"/>
        <v>160</v>
      </c>
      <c r="Y64" s="56"/>
    </row>
    <row r="65" spans="1:24" ht="41.25" customHeight="1" x14ac:dyDescent="0.25">
      <c r="A65" s="42" t="s">
        <v>301</v>
      </c>
      <c r="B65" s="40" t="s">
        <v>305</v>
      </c>
      <c r="C65" s="41" t="s">
        <v>177</v>
      </c>
      <c r="D65" s="41"/>
      <c r="E65" s="39">
        <v>46</v>
      </c>
      <c r="F65" s="39"/>
      <c r="G65" s="39">
        <v>46</v>
      </c>
      <c r="H65" s="39"/>
      <c r="I65" s="39">
        <v>46</v>
      </c>
      <c r="J65" s="39"/>
      <c r="K65" s="39"/>
      <c r="L65" s="39"/>
      <c r="M65" s="39"/>
      <c r="N65" s="39"/>
      <c r="O65" s="39"/>
      <c r="P65" s="39"/>
      <c r="Q65" s="39"/>
      <c r="R65" s="39">
        <v>46</v>
      </c>
      <c r="S65" s="39"/>
      <c r="T65" s="39"/>
      <c r="U65" s="49">
        <f>E65</f>
        <v>46</v>
      </c>
      <c r="V65" s="48"/>
      <c r="W65" s="48"/>
      <c r="X65" s="38">
        <f t="shared" si="5"/>
        <v>46</v>
      </c>
    </row>
    <row r="66" spans="1:24" hidden="1" x14ac:dyDescent="0.25">
      <c r="A66" s="42"/>
      <c r="B66" s="45"/>
      <c r="C66" s="112"/>
      <c r="D66" s="112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49"/>
      <c r="V66" s="48"/>
      <c r="W66" s="48"/>
      <c r="X66" s="38">
        <f t="shared" si="5"/>
        <v>0</v>
      </c>
    </row>
    <row r="67" spans="1:24" hidden="1" x14ac:dyDescent="0.25">
      <c r="A67" s="42"/>
      <c r="B67" s="43"/>
      <c r="C67" s="112"/>
      <c r="D67" s="112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49"/>
      <c r="V67" s="48"/>
      <c r="W67" s="48"/>
      <c r="X67" s="38">
        <f t="shared" si="5"/>
        <v>0</v>
      </c>
    </row>
    <row r="68" spans="1:24" hidden="1" x14ac:dyDescent="0.25">
      <c r="A68" s="42"/>
      <c r="B68" s="43"/>
      <c r="C68" s="112"/>
      <c r="D68" s="112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49"/>
      <c r="V68" s="48"/>
      <c r="W68" s="48"/>
      <c r="X68" s="38">
        <f t="shared" si="5"/>
        <v>0</v>
      </c>
    </row>
    <row r="69" spans="1:24" x14ac:dyDescent="0.25">
      <c r="A69" s="126" t="s">
        <v>227</v>
      </c>
      <c r="B69" s="127" t="s">
        <v>215</v>
      </c>
      <c r="C69" s="112"/>
      <c r="D69" s="112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49"/>
      <c r="V69" s="48"/>
      <c r="W69" s="48"/>
      <c r="X69" s="38">
        <f t="shared" si="5"/>
        <v>0</v>
      </c>
    </row>
    <row r="70" spans="1:24" x14ac:dyDescent="0.25">
      <c r="A70" s="126" t="s">
        <v>228</v>
      </c>
      <c r="B70" s="127" t="s">
        <v>217</v>
      </c>
      <c r="C70" s="112"/>
      <c r="D70" s="112"/>
      <c r="E70" s="39">
        <v>108</v>
      </c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>
        <v>108</v>
      </c>
      <c r="S70" s="39"/>
      <c r="T70" s="39"/>
      <c r="U70" s="55"/>
      <c r="V70" s="48"/>
      <c r="W70" s="48">
        <f>E70</f>
        <v>108</v>
      </c>
      <c r="X70" s="38">
        <f t="shared" si="5"/>
        <v>108</v>
      </c>
    </row>
    <row r="71" spans="1:24" x14ac:dyDescent="0.25">
      <c r="A71" s="126"/>
      <c r="B71" s="108" t="s">
        <v>218</v>
      </c>
      <c r="C71" s="112"/>
      <c r="D71" s="112"/>
      <c r="E71" s="39">
        <v>6</v>
      </c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>
        <v>6</v>
      </c>
      <c r="S71" s="39"/>
      <c r="T71" s="39"/>
      <c r="U71" s="49">
        <f>E71</f>
        <v>6</v>
      </c>
      <c r="V71" s="48"/>
      <c r="W71" s="48"/>
      <c r="X71" s="38">
        <f t="shared" si="5"/>
        <v>6</v>
      </c>
    </row>
    <row r="72" spans="1:24" x14ac:dyDescent="0.25">
      <c r="A72" s="42"/>
      <c r="B72" s="40" t="s">
        <v>122</v>
      </c>
      <c r="C72" s="41"/>
      <c r="D72" s="41"/>
      <c r="E72" s="123">
        <f t="shared" ref="E72:T72" si="17">E10+E25+E31+E46</f>
        <v>5580</v>
      </c>
      <c r="F72" s="123">
        <f t="shared" si="17"/>
        <v>0</v>
      </c>
      <c r="G72" s="123">
        <f t="shared" si="17"/>
        <v>4512</v>
      </c>
      <c r="H72" s="123">
        <f t="shared" si="17"/>
        <v>1944</v>
      </c>
      <c r="I72" s="123">
        <f t="shared" si="17"/>
        <v>2382</v>
      </c>
      <c r="J72" s="123">
        <f t="shared" si="17"/>
        <v>80</v>
      </c>
      <c r="K72" s="123">
        <f t="shared" si="17"/>
        <v>124</v>
      </c>
      <c r="L72" s="123">
        <f t="shared" si="17"/>
        <v>44</v>
      </c>
      <c r="M72" s="123">
        <f t="shared" si="17"/>
        <v>612</v>
      </c>
      <c r="N72" s="123">
        <f t="shared" si="17"/>
        <v>864</v>
      </c>
      <c r="O72" s="123">
        <f t="shared" si="17"/>
        <v>612</v>
      </c>
      <c r="P72" s="123">
        <f t="shared" si="17"/>
        <v>864</v>
      </c>
      <c r="Q72" s="123">
        <f t="shared" si="17"/>
        <v>612</v>
      </c>
      <c r="R72" s="123">
        <f t="shared" si="17"/>
        <v>900</v>
      </c>
      <c r="S72" s="123">
        <f t="shared" si="17"/>
        <v>612</v>
      </c>
      <c r="T72" s="123">
        <f t="shared" si="17"/>
        <v>504</v>
      </c>
      <c r="U72" s="48"/>
      <c r="V72" s="48"/>
      <c r="W72" s="48"/>
      <c r="X72" s="38">
        <f t="shared" si="5"/>
        <v>5580</v>
      </c>
    </row>
    <row r="73" spans="1:24" ht="25.5" x14ac:dyDescent="0.25">
      <c r="A73" s="42"/>
      <c r="B73" s="120" t="s">
        <v>229</v>
      </c>
      <c r="C73" s="41"/>
      <c r="D73" s="41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48"/>
      <c r="V73" s="48"/>
      <c r="W73" s="48"/>
      <c r="X73" s="38">
        <f t="shared" si="5"/>
        <v>0</v>
      </c>
    </row>
    <row r="74" spans="1:24" ht="26.25" x14ac:dyDescent="0.25">
      <c r="A74" s="91" t="s">
        <v>230</v>
      </c>
      <c r="B74" s="40" t="s">
        <v>231</v>
      </c>
      <c r="C74" s="41"/>
      <c r="D74" s="41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58"/>
      <c r="Q74" s="39"/>
      <c r="R74" s="132"/>
      <c r="S74" s="132"/>
      <c r="T74" s="132"/>
      <c r="U74" s="48"/>
      <c r="V74" s="48"/>
      <c r="W74" s="48"/>
      <c r="X74" s="38">
        <f t="shared" si="5"/>
        <v>0</v>
      </c>
    </row>
    <row r="75" spans="1:24" s="38" customFormat="1" ht="30" x14ac:dyDescent="0.25">
      <c r="A75" s="42" t="s">
        <v>232</v>
      </c>
      <c r="B75" s="40" t="s">
        <v>233</v>
      </c>
      <c r="C75" s="41"/>
      <c r="D75" s="41"/>
      <c r="E75" s="123">
        <v>144</v>
      </c>
      <c r="F75" s="44"/>
      <c r="G75" s="123">
        <v>144</v>
      </c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132" t="s">
        <v>234</v>
      </c>
      <c r="U75" s="51"/>
      <c r="V75" s="48"/>
      <c r="W75" s="48">
        <f>E75</f>
        <v>144</v>
      </c>
      <c r="X75" s="38">
        <f t="shared" si="5"/>
        <v>0</v>
      </c>
    </row>
    <row r="76" spans="1:24" ht="16.5" customHeight="1" x14ac:dyDescent="0.25">
      <c r="A76" s="42" t="s">
        <v>235</v>
      </c>
      <c r="B76" s="133" t="s">
        <v>118</v>
      </c>
      <c r="C76" s="41"/>
      <c r="D76" s="41"/>
      <c r="E76" s="44">
        <f>G76</f>
        <v>168</v>
      </c>
      <c r="F76" s="44"/>
      <c r="G76" s="123">
        <f>K72+L72</f>
        <v>168</v>
      </c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48"/>
      <c r="V76" s="48"/>
      <c r="W76" s="48"/>
      <c r="X76" s="38">
        <f t="shared" si="5"/>
        <v>0</v>
      </c>
    </row>
    <row r="77" spans="1:24" ht="36.75" customHeight="1" x14ac:dyDescent="0.25">
      <c r="A77" s="124" t="s">
        <v>236</v>
      </c>
      <c r="B77" s="128" t="s">
        <v>237</v>
      </c>
      <c r="C77" s="41"/>
      <c r="D77" s="41"/>
      <c r="E77" s="123">
        <v>216</v>
      </c>
      <c r="F77" s="44"/>
      <c r="G77" s="123">
        <v>216</v>
      </c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>
        <v>6</v>
      </c>
      <c r="U77" s="48"/>
      <c r="V77" s="48"/>
      <c r="W77" s="48"/>
      <c r="X77" s="38">
        <f t="shared" ref="X77:X86" si="18">SUM(M77:T77)</f>
        <v>6</v>
      </c>
    </row>
    <row r="78" spans="1:24" ht="13.5" customHeight="1" x14ac:dyDescent="0.25">
      <c r="A78" s="42" t="s">
        <v>238</v>
      </c>
      <c r="B78" s="43" t="s">
        <v>239</v>
      </c>
      <c r="C78" s="41"/>
      <c r="D78" s="41"/>
      <c r="E78" s="39"/>
      <c r="F78" s="39"/>
      <c r="G78" s="39">
        <v>4</v>
      </c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>
        <v>4</v>
      </c>
      <c r="U78" s="48"/>
      <c r="V78" s="48"/>
      <c r="W78" s="48"/>
      <c r="X78" s="38">
        <f t="shared" si="18"/>
        <v>4</v>
      </c>
    </row>
    <row r="79" spans="1:24" ht="13.9" customHeight="1" x14ac:dyDescent="0.25">
      <c r="A79" s="42" t="s">
        <v>240</v>
      </c>
      <c r="B79" s="43" t="s">
        <v>241</v>
      </c>
      <c r="C79" s="41"/>
      <c r="D79" s="41"/>
      <c r="E79" s="39"/>
      <c r="F79" s="39"/>
      <c r="G79" s="39">
        <v>1</v>
      </c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>
        <v>2</v>
      </c>
      <c r="U79" s="48"/>
      <c r="V79" s="48"/>
      <c r="W79" s="48"/>
      <c r="X79" s="38">
        <f t="shared" si="18"/>
        <v>2</v>
      </c>
    </row>
    <row r="80" spans="1:24" x14ac:dyDescent="0.25">
      <c r="A80" s="42" t="s">
        <v>242</v>
      </c>
      <c r="B80" s="43" t="s">
        <v>243</v>
      </c>
      <c r="C80" s="41"/>
      <c r="D80" s="41"/>
      <c r="E80" s="39"/>
      <c r="F80" s="39"/>
      <c r="G80" s="39">
        <v>1</v>
      </c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48"/>
      <c r="V80" s="48"/>
      <c r="W80" s="48"/>
      <c r="X80" s="38">
        <f t="shared" si="18"/>
        <v>0</v>
      </c>
    </row>
    <row r="81" spans="1:24" ht="26.25" x14ac:dyDescent="0.25">
      <c r="A81" s="42"/>
      <c r="B81" s="43" t="s">
        <v>244</v>
      </c>
      <c r="C81" s="41"/>
      <c r="D81" s="41"/>
      <c r="E81" s="106">
        <f>E72+E75+E77</f>
        <v>5940</v>
      </c>
      <c r="F81" s="39"/>
      <c r="G81" s="123">
        <f>G72+G75+G77</f>
        <v>4872</v>
      </c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48"/>
      <c r="V81" s="48"/>
      <c r="W81" s="48"/>
      <c r="X81" s="38">
        <f t="shared" si="18"/>
        <v>0</v>
      </c>
    </row>
    <row r="82" spans="1:24" hidden="1" x14ac:dyDescent="0.25">
      <c r="A82" s="42"/>
      <c r="B82" s="43" t="s">
        <v>273</v>
      </c>
      <c r="C82" s="41"/>
      <c r="D82" s="41"/>
      <c r="E82" s="39">
        <v>5940</v>
      </c>
      <c r="F82" s="39"/>
      <c r="G82" s="134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48"/>
      <c r="V82" s="48"/>
      <c r="W82" s="48"/>
      <c r="X82" s="38">
        <f t="shared" si="18"/>
        <v>0</v>
      </c>
    </row>
    <row r="83" spans="1:24" ht="29.25" customHeight="1" x14ac:dyDescent="0.25">
      <c r="A83" s="92"/>
      <c r="B83" s="135"/>
      <c r="C83" s="135"/>
      <c r="D83" s="135"/>
      <c r="E83" s="135"/>
      <c r="F83" s="135"/>
      <c r="G83" s="136" t="s">
        <v>122</v>
      </c>
      <c r="H83" s="137" t="s">
        <v>245</v>
      </c>
      <c r="I83" s="137"/>
      <c r="J83" s="61"/>
      <c r="K83" s="61"/>
      <c r="L83" s="61"/>
      <c r="M83" s="61">
        <f>M10</f>
        <v>612</v>
      </c>
      <c r="N83" s="61">
        <f>N7</f>
        <v>864</v>
      </c>
      <c r="O83" s="61">
        <f>O6</f>
        <v>612</v>
      </c>
      <c r="P83" s="61">
        <f>P6-R61-R62-R70</f>
        <v>432</v>
      </c>
      <c r="Q83" s="61">
        <f t="shared" ref="Q83:R83" si="19">Q7</f>
        <v>612</v>
      </c>
      <c r="R83" s="61">
        <f t="shared" si="19"/>
        <v>900</v>
      </c>
      <c r="S83" s="61">
        <f>S6-S61</f>
        <v>576</v>
      </c>
      <c r="T83" s="61">
        <f>T6-T7218</f>
        <v>504</v>
      </c>
      <c r="U83" s="48"/>
      <c r="V83" s="48"/>
      <c r="W83" s="48"/>
      <c r="X83" s="38">
        <f t="shared" si="18"/>
        <v>5112</v>
      </c>
    </row>
    <row r="84" spans="1:24" ht="27.75" customHeight="1" x14ac:dyDescent="0.25">
      <c r="A84" s="92"/>
      <c r="B84" s="135"/>
      <c r="C84" s="135"/>
      <c r="D84" s="135"/>
      <c r="E84" s="135"/>
      <c r="F84" s="135"/>
      <c r="G84" s="136"/>
      <c r="H84" s="138" t="s">
        <v>248</v>
      </c>
      <c r="I84" s="138"/>
      <c r="J84" s="61"/>
      <c r="K84" s="61"/>
      <c r="L84" s="61"/>
      <c r="M84" s="61"/>
      <c r="N84" s="61"/>
      <c r="O84" s="61"/>
      <c r="P84" s="61"/>
      <c r="Q84" s="61"/>
      <c r="R84" s="61">
        <f>R61+R62+R70</f>
        <v>432</v>
      </c>
      <c r="S84" s="61">
        <f>S61</f>
        <v>36</v>
      </c>
      <c r="T84" s="61">
        <f>T52+T53+T61+T62+T69+T70</f>
        <v>468</v>
      </c>
      <c r="U84" s="48"/>
      <c r="V84" s="48"/>
      <c r="W84" s="48"/>
      <c r="X84" s="38">
        <f t="shared" si="18"/>
        <v>936</v>
      </c>
    </row>
    <row r="85" spans="1:24" x14ac:dyDescent="0.25">
      <c r="A85" s="92"/>
      <c r="B85" s="135"/>
      <c r="C85" s="135"/>
      <c r="D85" s="135"/>
      <c r="E85" s="135"/>
      <c r="F85" s="135"/>
      <c r="G85" s="136"/>
      <c r="H85" s="137" t="s">
        <v>246</v>
      </c>
      <c r="I85" s="137"/>
      <c r="J85" s="61"/>
      <c r="K85" s="61"/>
      <c r="L85" s="61"/>
      <c r="M85" s="61">
        <v>1</v>
      </c>
      <c r="N85" s="61">
        <v>5</v>
      </c>
      <c r="O85" s="61">
        <v>2</v>
      </c>
      <c r="P85" s="60">
        <v>5</v>
      </c>
      <c r="Q85" s="61">
        <v>3</v>
      </c>
      <c r="R85" s="60" t="s">
        <v>322</v>
      </c>
      <c r="S85" s="61">
        <v>2</v>
      </c>
      <c r="T85" s="139" t="s">
        <v>323</v>
      </c>
      <c r="U85" s="48"/>
      <c r="V85" s="48"/>
      <c r="W85" s="48"/>
      <c r="X85" s="38">
        <f t="shared" si="18"/>
        <v>18</v>
      </c>
    </row>
    <row r="86" spans="1:24" x14ac:dyDescent="0.25">
      <c r="A86" s="92"/>
      <c r="B86" s="135"/>
      <c r="C86" s="135"/>
      <c r="D86" s="135"/>
      <c r="E86" s="135"/>
      <c r="F86" s="135"/>
      <c r="G86" s="136"/>
      <c r="H86" s="137" t="s">
        <v>247</v>
      </c>
      <c r="I86" s="137"/>
      <c r="J86" s="61"/>
      <c r="K86" s="61"/>
      <c r="L86" s="61"/>
      <c r="M86" s="61">
        <v>1</v>
      </c>
      <c r="N86" s="61">
        <v>9</v>
      </c>
      <c r="O86" s="61">
        <v>6</v>
      </c>
      <c r="P86" s="61">
        <v>4</v>
      </c>
      <c r="Q86" s="61">
        <v>3</v>
      </c>
      <c r="R86" s="61">
        <v>4</v>
      </c>
      <c r="S86" s="61">
        <v>3</v>
      </c>
      <c r="T86" s="61">
        <v>0</v>
      </c>
      <c r="U86" s="48">
        <f>U25+U31+U46</f>
        <v>2070</v>
      </c>
      <c r="V86" s="48"/>
      <c r="W86" s="48">
        <f>W52+W53+W61+W62+W70+W75</f>
        <v>1080</v>
      </c>
      <c r="X86" s="38">
        <f t="shared" si="18"/>
        <v>30</v>
      </c>
    </row>
    <row r="90" spans="1:24" x14ac:dyDescent="0.25">
      <c r="U90" s="58"/>
    </row>
  </sheetData>
  <mergeCells count="32">
    <mergeCell ref="Z12:Z13"/>
    <mergeCell ref="Z6:Z7"/>
    <mergeCell ref="Z8:Z9"/>
    <mergeCell ref="Z10:Z11"/>
    <mergeCell ref="Z3:AD3"/>
    <mergeCell ref="A1:A3"/>
    <mergeCell ref="B1:B3"/>
    <mergeCell ref="C1:D1"/>
    <mergeCell ref="E1:J1"/>
    <mergeCell ref="K1:K5"/>
    <mergeCell ref="L1:L5"/>
    <mergeCell ref="M1:T1"/>
    <mergeCell ref="C2:C3"/>
    <mergeCell ref="D2:D3"/>
    <mergeCell ref="E2:E3"/>
    <mergeCell ref="F2:F3"/>
    <mergeCell ref="G2:J2"/>
    <mergeCell ref="M2:N2"/>
    <mergeCell ref="O2:P2"/>
    <mergeCell ref="Q2:R2"/>
    <mergeCell ref="S2:T2"/>
    <mergeCell ref="H3:J3"/>
    <mergeCell ref="C4:C5"/>
    <mergeCell ref="D4:D5"/>
    <mergeCell ref="M4:T4"/>
    <mergeCell ref="A83:A86"/>
    <mergeCell ref="B83:F86"/>
    <mergeCell ref="G83:G86"/>
    <mergeCell ref="H83:I83"/>
    <mergeCell ref="H84:I84"/>
    <mergeCell ref="H85:I85"/>
    <mergeCell ref="H86:I86"/>
  </mergeCells>
  <pageMargins left="0.39374999999999999" right="0.39374999999999999" top="0.15763888888888899" bottom="0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Календарный учебный график</vt:lpstr>
      <vt:lpstr>Сводные данные по бюджету врем</vt:lpstr>
      <vt:lpstr>Учебный план 22.02.08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Елена Александровна</dc:creator>
  <dc:description/>
  <cp:lastModifiedBy>Елена Александровна</cp:lastModifiedBy>
  <cp:revision>5</cp:revision>
  <cp:lastPrinted>2024-04-11T07:13:27Z</cp:lastPrinted>
  <dcterms:created xsi:type="dcterms:W3CDTF">2006-09-28T05:33:49Z</dcterms:created>
  <dcterms:modified xsi:type="dcterms:W3CDTF">2024-05-20T06:51:34Z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