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ocuments\Уч.планы ФГОС-3\2024-2025\Юристы\"/>
    </mc:Choice>
  </mc:AlternateContent>
  <bookViews>
    <workbookView xWindow="120" yWindow="75" windowWidth="15180" windowHeight="8085" tabRatio="756" activeTab="3"/>
  </bookViews>
  <sheets>
    <sheet name="Титул_лист" sheetId="7" r:id="rId1"/>
    <sheet name="Календарный график " sheetId="10" r:id="rId2"/>
    <sheet name="Сводные данные по бюджету време" sheetId="5" r:id="rId3"/>
    <sheet name="Учебный план" sheetId="13" r:id="rId4"/>
    <sheet name="практики " sheetId="14" r:id="rId5"/>
  </sheets>
  <calcPr calcId="162913"/>
</workbook>
</file>

<file path=xl/calcChain.xml><?xml version="1.0" encoding="utf-8"?>
<calcChain xmlns="http://schemas.openxmlformats.org/spreadsheetml/2006/main">
  <c r="I27" i="13" l="1"/>
  <c r="I20" i="13" l="1"/>
  <c r="I12" i="14" l="1"/>
  <c r="D12" i="14"/>
  <c r="E12" i="14"/>
  <c r="F12" i="14"/>
  <c r="G12" i="14"/>
  <c r="H12" i="14"/>
  <c r="C12" i="14"/>
  <c r="R8" i="13"/>
  <c r="F33" i="13" l="1"/>
  <c r="G33" i="13"/>
  <c r="H33" i="13"/>
  <c r="I33" i="13"/>
  <c r="J33" i="13"/>
  <c r="K33" i="13"/>
  <c r="L33" i="13"/>
  <c r="M33" i="13"/>
  <c r="N33" i="13"/>
  <c r="O33" i="13"/>
  <c r="V33" i="13" s="1"/>
  <c r="P33" i="13"/>
  <c r="Q33" i="13"/>
  <c r="R33" i="13"/>
  <c r="E33" i="13"/>
  <c r="V28" i="13"/>
  <c r="V29" i="13"/>
  <c r="V30" i="13"/>
  <c r="V31" i="13"/>
  <c r="V32" i="13"/>
  <c r="V34" i="13"/>
  <c r="V35" i="13"/>
  <c r="V36" i="13"/>
  <c r="V37" i="13"/>
  <c r="V38" i="13"/>
  <c r="V39" i="13"/>
  <c r="V40" i="13"/>
  <c r="V41" i="13"/>
  <c r="V43" i="13"/>
  <c r="V44" i="13"/>
  <c r="V45" i="13"/>
  <c r="V46" i="13"/>
  <c r="V47" i="13"/>
  <c r="V48" i="13"/>
  <c r="V49" i="13"/>
  <c r="V50" i="13"/>
  <c r="V51" i="13"/>
  <c r="V52" i="13"/>
  <c r="V53" i="13"/>
  <c r="V54" i="13"/>
  <c r="V55" i="13"/>
  <c r="V56" i="13"/>
  <c r="V57" i="13"/>
  <c r="V58" i="13"/>
  <c r="V59" i="13"/>
  <c r="V60" i="13"/>
  <c r="V61" i="13"/>
  <c r="V62" i="13"/>
  <c r="V64" i="13"/>
  <c r="V65" i="13"/>
  <c r="V66" i="13"/>
  <c r="V67" i="13"/>
  <c r="V68" i="13"/>
  <c r="V69" i="13"/>
  <c r="V70" i="13"/>
  <c r="V72" i="13"/>
  <c r="V73" i="13"/>
  <c r="V74" i="13"/>
  <c r="V75" i="13"/>
  <c r="V76" i="13"/>
  <c r="V77" i="13"/>
  <c r="V78" i="13"/>
  <c r="V79" i="13"/>
  <c r="V80" i="13"/>
  <c r="V27" i="13"/>
  <c r="T6" i="13" l="1"/>
  <c r="S27" i="13"/>
  <c r="S28" i="13"/>
  <c r="S29" i="13"/>
  <c r="S30" i="13"/>
  <c r="S31" i="13"/>
  <c r="S32" i="13"/>
  <c r="S34" i="13"/>
  <c r="S35" i="13"/>
  <c r="S36" i="13"/>
  <c r="S37" i="13"/>
  <c r="S38" i="13"/>
  <c r="S39" i="13"/>
  <c r="S44" i="13"/>
  <c r="S45" i="13"/>
  <c r="S46" i="13"/>
  <c r="S47" i="13"/>
  <c r="S48" i="13"/>
  <c r="S49" i="13"/>
  <c r="S51" i="13"/>
  <c r="S52" i="13"/>
  <c r="S53" i="13"/>
  <c r="S54" i="13"/>
  <c r="S55" i="13"/>
  <c r="S56" i="13"/>
  <c r="S58" i="13"/>
  <c r="S59" i="13"/>
  <c r="S60" i="13"/>
  <c r="S61" i="13"/>
  <c r="S62" i="13"/>
  <c r="S64" i="13"/>
  <c r="S65" i="13"/>
  <c r="S66" i="13"/>
  <c r="S67" i="13"/>
  <c r="S68" i="13"/>
  <c r="S69" i="13"/>
  <c r="S70" i="13"/>
  <c r="S72" i="13"/>
  <c r="S73" i="13"/>
  <c r="S74" i="13"/>
  <c r="S75" i="13"/>
  <c r="S76" i="13"/>
  <c r="S77" i="13"/>
  <c r="S78" i="13"/>
  <c r="S79" i="13"/>
  <c r="S80" i="13"/>
  <c r="T65" i="13"/>
  <c r="T63" i="13" s="1"/>
  <c r="T64" i="13"/>
  <c r="T59" i="13"/>
  <c r="T58" i="13"/>
  <c r="T50" i="13"/>
  <c r="T52" i="13"/>
  <c r="T53" i="13"/>
  <c r="T51" i="13"/>
  <c r="T43" i="13"/>
  <c r="T44" i="13"/>
  <c r="T45" i="13"/>
  <c r="F42" i="13"/>
  <c r="M42" i="13"/>
  <c r="N42" i="13"/>
  <c r="E63" i="13"/>
  <c r="F57" i="13"/>
  <c r="G57" i="13"/>
  <c r="H57" i="13"/>
  <c r="I57" i="13"/>
  <c r="J57" i="13"/>
  <c r="J42" i="13" s="1"/>
  <c r="K57" i="13"/>
  <c r="L57" i="13"/>
  <c r="M57" i="13"/>
  <c r="N57" i="13"/>
  <c r="O57" i="13"/>
  <c r="P57" i="13"/>
  <c r="Q57" i="13"/>
  <c r="R57" i="13"/>
  <c r="E57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E50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E43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E26" i="13"/>
  <c r="E35" i="13"/>
  <c r="E36" i="13"/>
  <c r="E34" i="13"/>
  <c r="I42" i="13" l="1"/>
  <c r="H42" i="13"/>
  <c r="G42" i="13"/>
  <c r="K42" i="13"/>
  <c r="L42" i="13"/>
  <c r="O42" i="13"/>
  <c r="S63" i="13"/>
  <c r="V63" i="13"/>
  <c r="S33" i="13"/>
  <c r="P42" i="13"/>
  <c r="R42" i="13"/>
  <c r="S57" i="13"/>
  <c r="S50" i="13"/>
  <c r="Q42" i="13"/>
  <c r="S43" i="13"/>
  <c r="S26" i="13"/>
  <c r="E42" i="13"/>
  <c r="T57" i="13"/>
  <c r="T42" i="13"/>
  <c r="U33" i="13" s="1"/>
  <c r="V42" i="13" l="1"/>
  <c r="S42" i="13"/>
  <c r="S13" i="13" l="1"/>
  <c r="S14" i="13"/>
  <c r="S15" i="13"/>
  <c r="S16" i="13"/>
  <c r="S17" i="13"/>
  <c r="S18" i="13"/>
  <c r="S19" i="13"/>
  <c r="S20" i="13"/>
  <c r="S21" i="13"/>
  <c r="S22" i="13"/>
  <c r="S23" i="13"/>
  <c r="S24" i="13"/>
  <c r="S25" i="13"/>
  <c r="S12" i="13"/>
  <c r="N7" i="13"/>
  <c r="O7" i="13"/>
  <c r="P7" i="13"/>
  <c r="Q7" i="13"/>
  <c r="R7" i="13"/>
  <c r="M7" i="13"/>
  <c r="N6" i="13"/>
  <c r="O6" i="13"/>
  <c r="P6" i="13"/>
  <c r="Q6" i="13"/>
  <c r="R6" i="13"/>
  <c r="M6" i="13"/>
  <c r="F11" i="13"/>
  <c r="G11" i="13"/>
  <c r="H11" i="13"/>
  <c r="I11" i="13"/>
  <c r="J11" i="13"/>
  <c r="K11" i="13"/>
  <c r="L11" i="13"/>
  <c r="M11" i="13"/>
  <c r="M8" i="13" s="1"/>
  <c r="N11" i="13"/>
  <c r="N8" i="13" s="1"/>
  <c r="N9" i="13" s="1"/>
  <c r="O11" i="13"/>
  <c r="O8" i="13" s="1"/>
  <c r="O9" i="13" s="1"/>
  <c r="P11" i="13"/>
  <c r="P8" i="13" s="1"/>
  <c r="P9" i="13" s="1"/>
  <c r="Q11" i="13"/>
  <c r="Q8" i="13" s="1"/>
  <c r="Q9" i="13" s="1"/>
  <c r="R11" i="13"/>
  <c r="R9" i="13" s="1"/>
  <c r="E11" i="13"/>
  <c r="E69" i="13" s="1"/>
  <c r="E76" i="13" s="1"/>
  <c r="E83" i="13" l="1"/>
  <c r="M9" i="13"/>
  <c r="T8" i="13"/>
  <c r="N34" i="5"/>
  <c r="H34" i="5"/>
  <c r="B33" i="5"/>
  <c r="Q33" i="5"/>
  <c r="K33" i="5"/>
  <c r="E33" i="5" s="1"/>
  <c r="B32" i="5"/>
  <c r="B34" i="5" s="1"/>
  <c r="Q32" i="5"/>
  <c r="E32" i="5" s="1"/>
  <c r="P22" i="10"/>
  <c r="P21" i="10"/>
  <c r="P20" i="10"/>
  <c r="P22" i="5"/>
  <c r="P21" i="5"/>
  <c r="P20" i="5"/>
  <c r="E34" i="5" l="1"/>
</calcChain>
</file>

<file path=xl/sharedStrings.xml><?xml version="1.0" encoding="utf-8"?>
<sst xmlns="http://schemas.openxmlformats.org/spreadsheetml/2006/main" count="664" uniqueCount="377">
  <si>
    <t>Наименование циклов, дисциплин, профессиональных модулей, МДК, практик</t>
  </si>
  <si>
    <t>самостоятельная работа</t>
  </si>
  <si>
    <t>1 курс</t>
  </si>
  <si>
    <t>2 курс</t>
  </si>
  <si>
    <t>3 курс</t>
  </si>
  <si>
    <t>1 сем</t>
  </si>
  <si>
    <t>2 сем</t>
  </si>
  <si>
    <t>3 сем</t>
  </si>
  <si>
    <t>4 сем</t>
  </si>
  <si>
    <t>5 сем</t>
  </si>
  <si>
    <t>6 сем</t>
  </si>
  <si>
    <t>Всего</t>
  </si>
  <si>
    <t>Иностранный язык</t>
  </si>
  <si>
    <t>ДЗ</t>
  </si>
  <si>
    <t>Физическая культура</t>
  </si>
  <si>
    <t>История</t>
  </si>
  <si>
    <t>Теоретическое обучение</t>
  </si>
  <si>
    <t>Математика</t>
  </si>
  <si>
    <t>ОП.00</t>
  </si>
  <si>
    <t>Э</t>
  </si>
  <si>
    <t>ПМ.00</t>
  </si>
  <si>
    <t>Учебная практика</t>
  </si>
  <si>
    <t>ГИА</t>
  </si>
  <si>
    <t>Государственная (итоговая) аттестация</t>
  </si>
  <si>
    <t>I. График учебного процесса</t>
  </si>
  <si>
    <t>для специальности 030912.51</t>
  </si>
  <si>
    <t>курс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</si>
  <si>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</si>
  <si>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</si>
  <si>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</si>
  <si>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</si>
  <si>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</si>
  <si>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</si>
  <si>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</si>
  <si>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</si>
  <si>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</si>
  <si>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</si>
  <si>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</si>
  <si>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</si>
  <si>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</t>
  </si>
  <si>
    <t>::</t>
  </si>
  <si>
    <t>=====</t>
  </si>
  <si>
    <t>=============================</t>
  </si>
  <si>
    <t>II</t>
  </si>
  <si>
    <t>:::</t>
  </si>
  <si>
    <t>III</t>
  </si>
  <si>
    <t>:</t>
  </si>
  <si>
    <t>-</t>
  </si>
  <si>
    <t>Промежуточная аттестация</t>
  </si>
  <si>
    <t>преддипломная практика</t>
  </si>
  <si>
    <t>=</t>
  </si>
  <si>
    <t>Каникулы</t>
  </si>
  <si>
    <t>учебная практика</t>
  </si>
  <si>
    <t>практика по профилю спец.</t>
  </si>
  <si>
    <t>Итого:</t>
  </si>
  <si>
    <t>недели (аудиторн.)</t>
  </si>
  <si>
    <t>нед.</t>
  </si>
  <si>
    <t>практики: учебная</t>
  </si>
  <si>
    <t>по профилю:</t>
  </si>
  <si>
    <t>преддипл.</t>
  </si>
  <si>
    <t>Обучение по дисциплинам и междисциплинарным курсам</t>
  </si>
  <si>
    <t>УЧЕБНЫЙ ПЛАН</t>
  </si>
  <si>
    <t>по программе базовой подготовки</t>
  </si>
  <si>
    <t>40.02.01</t>
  </si>
  <si>
    <t>Основы проектной деятельности</t>
  </si>
  <si>
    <t xml:space="preserve">МИНИСТЕРСТВО ОБРАЗОВАНИЯ И НАУКИ РЕСПУБЛИКИ ХАКАСИЯ              </t>
  </si>
  <si>
    <t>Утверждаю</t>
  </si>
  <si>
    <t>Директор</t>
  </si>
  <si>
    <t>Каркавина Н.Н.</t>
  </si>
  <si>
    <t>программы подготовки специалистов среднего звена</t>
  </si>
  <si>
    <t>ГОСУДАРСТВЕННОЕ АВТОНОМНОЕ ПРОФЕССИОНАЛЬНОЕ ОБРАЗОВАТЕЛЬНОЕ УЧРЕЖДЕНИЕ РЕСПУБЛИКИ ХАКАСИЯ "САЯНОГОРСКИЙ ПОЛИТЕХНИЧЕСКИЙ ТЕХНИКУМ"</t>
  </si>
  <si>
    <t>наименование образовательного учреждения (организации)</t>
  </si>
  <si>
    <t>по специальности среднего профессионального образования</t>
  </si>
  <si>
    <t>код</t>
  </si>
  <si>
    <t>наименование специальности</t>
  </si>
  <si>
    <t>основное общее образование</t>
  </si>
  <si>
    <t>Уровень образования, необходимый для приема на обучение по ППССЗ</t>
  </si>
  <si>
    <t>квалификация:</t>
  </si>
  <si>
    <t>форма обучения</t>
  </si>
  <si>
    <t>Очная</t>
  </si>
  <si>
    <t>Срок получения СПО по ППССЗ</t>
  </si>
  <si>
    <t>2г 10м</t>
  </si>
  <si>
    <t>год начала подготовки по УП</t>
  </si>
  <si>
    <t>2020</t>
  </si>
  <si>
    <t>профиль получаемого профессионального образования</t>
  </si>
  <si>
    <t>социально-экономический</t>
  </si>
  <si>
    <t>при реализации программы среднего общего образования</t>
  </si>
  <si>
    <t>Приказ об утверждении ФГОС</t>
  </si>
  <si>
    <t xml:space="preserve">от </t>
  </si>
  <si>
    <t xml:space="preserve">     № </t>
  </si>
  <si>
    <t>Право и организация социального обеспечения</t>
  </si>
  <si>
    <t>Юрист</t>
  </si>
  <si>
    <t>1 Календарный учебный график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</si>
  <si>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</si>
  <si>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</si>
  <si>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</si>
  <si>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</si>
  <si>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</si>
  <si>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</si>
  <si>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</si>
  <si>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</si>
  <si>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</si>
  <si>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</si>
  <si>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</si>
  <si>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</si>
  <si>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</si>
  <si>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</si>
  <si>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</si>
  <si>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</si>
  <si>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</si>
  <si>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</si>
  <si>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</si>
  <si>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</si>
  <si>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</si>
  <si>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</si>
  <si>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</si>
  <si>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</si>
  <si>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</si>
  <si>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</si>
  <si>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</si>
  <si>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</si>
  <si>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</si>
  <si>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</si>
  <si>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</si>
  <si>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</si>
  <si>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</si>
  <si>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</si>
  <si>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</si>
  <si>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</si>
  <si>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</si>
  <si>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</si>
  <si>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</si>
  <si>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</si>
  <si>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</si>
  <si>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</si>
  <si>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</si>
  <si>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</si>
  <si>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</si>
  <si>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</si>
  <si>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</si>
  <si>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</si>
  <si>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</si>
  <si>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</si>
  <si>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</si>
  <si>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</si>
  <si>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</si>
  <si>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</si>
  <si>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</si>
  <si>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</si>
  <si>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</si>
  <si>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</si>
  <si>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</si>
  <si>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</si>
  <si>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</si>
  <si>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</si>
  <si>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</si>
  <si>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</si>
  <si>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</si>
  <si>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</si>
  <si>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</si>
  <si>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</si>
  <si>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</si>
  <si>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</si>
  <si>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</si>
  <si>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</si>
  <si>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</si>
  <si>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</si>
  <si>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</si>
  <si>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</si>
  <si>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</si>
  <si>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</si>
  <si>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</si>
  <si>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</si>
  <si>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</si>
  <si>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</si>
  <si>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</si>
  <si>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</si>
  <si>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</si>
  <si>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</si>
  <si>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</si>
  <si>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</si>
  <si>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</si>
  <si>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</si>
  <si>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</si>
  <si>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</si>
  <si>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</si>
  <si>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</si>
  <si>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</si>
  <si>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</si>
  <si>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</si>
  <si>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0</t>
  </si>
  <si>
    <t>X</t>
  </si>
  <si>
    <t>D</t>
  </si>
  <si>
    <t>*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</si>
  <si>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</si>
  <si>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</si>
  <si>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</si>
  <si>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</si>
  <si>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</si>
  <si>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</si>
  <si>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</si>
  <si>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</si>
  <si>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</si>
  <si>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Практики</t>
  </si>
  <si>
    <t>Производственная практика (по профилю специальности)</t>
  </si>
  <si>
    <t>Производственная практика (преддипломная)</t>
  </si>
  <si>
    <t>Подго-
товка</t>
  </si>
  <si>
    <t>Прове-
дение</t>
  </si>
  <si>
    <t>час. обяз. уч. занятий</t>
  </si>
  <si>
    <t xml:space="preserve">39 </t>
  </si>
  <si>
    <t>1404</t>
  </si>
  <si>
    <t xml:space="preserve">16 </t>
  </si>
  <si>
    <t>576</t>
  </si>
  <si>
    <t xml:space="preserve">23 </t>
  </si>
  <si>
    <t>828</t>
  </si>
  <si>
    <t xml:space="preserve">2 </t>
  </si>
  <si>
    <t xml:space="preserve">1 </t>
  </si>
  <si>
    <t xml:space="preserve">11 </t>
  </si>
  <si>
    <t xml:space="preserve">52 </t>
  </si>
  <si>
    <t xml:space="preserve">17 </t>
  </si>
  <si>
    <t>612</t>
  </si>
  <si>
    <t xml:space="preserve">4 </t>
  </si>
  <si>
    <t xml:space="preserve">43 </t>
  </si>
  <si>
    <t>1764</t>
  </si>
  <si>
    <t xml:space="preserve">5 </t>
  </si>
  <si>
    <t xml:space="preserve">24 </t>
  </si>
  <si>
    <t xml:space="preserve">147 </t>
  </si>
  <si>
    <t xml:space="preserve">                                     </t>
  </si>
  <si>
    <t>формы промежуточной аттестации</t>
  </si>
  <si>
    <t>Учебная нагрузка обучающихся</t>
  </si>
  <si>
    <t>Распределение  обязательной нагрузки по курсам и семестрам</t>
  </si>
  <si>
    <t xml:space="preserve">максимальная </t>
  </si>
  <si>
    <t>обязательная аудиторная</t>
  </si>
  <si>
    <t>всего занятий</t>
  </si>
  <si>
    <t>в т.ч.</t>
  </si>
  <si>
    <t>количество недель</t>
  </si>
  <si>
    <t>лекций, уроков</t>
  </si>
  <si>
    <t>лаб. и практич. работ, вкл.семинары</t>
  </si>
  <si>
    <t>Курсовых работ (проектов)</t>
  </si>
  <si>
    <t>ПА.00</t>
  </si>
  <si>
    <t>ГИА.00</t>
  </si>
  <si>
    <t>ГИА.01</t>
  </si>
  <si>
    <t>Подготовка выпускной квалификационной работы</t>
  </si>
  <si>
    <t>ГИА.02</t>
  </si>
  <si>
    <t>Защита выпускной квалификационной работы</t>
  </si>
  <si>
    <t>учебной практики, производств  практики</t>
  </si>
  <si>
    <t>экзаменов</t>
  </si>
  <si>
    <t>дифф.зачётов</t>
  </si>
  <si>
    <t xml:space="preserve">   Подготовка к ГИА</t>
  </si>
  <si>
    <t>Обществознание (У)</t>
  </si>
  <si>
    <t>3 (в т.ч. 1 КЭ)</t>
  </si>
  <si>
    <t>4 ( в т.ч. 1 КЭ)</t>
  </si>
  <si>
    <t xml:space="preserve">40.02.04 Юриспруденция </t>
  </si>
  <si>
    <t xml:space="preserve">Русский язык  </t>
  </si>
  <si>
    <t>Литература (У)</t>
  </si>
  <si>
    <t>География</t>
  </si>
  <si>
    <t>Физика</t>
  </si>
  <si>
    <t>Химия</t>
  </si>
  <si>
    <t xml:space="preserve">Биология </t>
  </si>
  <si>
    <t>Общеобразовательные учебные дисциплины</t>
  </si>
  <si>
    <t>Информатика (У)</t>
  </si>
  <si>
    <t>ОДБ.01</t>
  </si>
  <si>
    <t>ОДБ.02</t>
  </si>
  <si>
    <t>ОДБ.03</t>
  </si>
  <si>
    <t>ОДБ.04</t>
  </si>
  <si>
    <t>ОДБ.05</t>
  </si>
  <si>
    <t>ОДБ.06</t>
  </si>
  <si>
    <t>ОДБ.07</t>
  </si>
  <si>
    <t>ОДБ.08</t>
  </si>
  <si>
    <t>ОДБ.09</t>
  </si>
  <si>
    <t>ОДБ.10</t>
  </si>
  <si>
    <t>ОДБ.11</t>
  </si>
  <si>
    <t>ОДБ.12</t>
  </si>
  <si>
    <t>ОДБ.13</t>
  </si>
  <si>
    <t>ОДБ.14</t>
  </si>
  <si>
    <t xml:space="preserve">      Аттестация</t>
  </si>
  <si>
    <t xml:space="preserve">                 консультации</t>
  </si>
  <si>
    <t>план</t>
  </si>
  <si>
    <t>факт</t>
  </si>
  <si>
    <t>153 ЮР</t>
  </si>
  <si>
    <t>экзамен</t>
  </si>
  <si>
    <t>зачет</t>
  </si>
  <si>
    <t>Социально-гуманитарный цикл</t>
  </si>
  <si>
    <t>СГЦ.00</t>
  </si>
  <si>
    <t>Общепрофессинальный цикл</t>
  </si>
  <si>
    <t xml:space="preserve">Профессиональный цикл </t>
  </si>
  <si>
    <t>История России</t>
  </si>
  <si>
    <t>Иностранный язык в профессиональной деятельности</t>
  </si>
  <si>
    <t>Безопасность жизнедеятельности</t>
  </si>
  <si>
    <t>Основы финансовой грамотности</t>
  </si>
  <si>
    <t>Основы бережливого производства</t>
  </si>
  <si>
    <t>СГЦ.01</t>
  </si>
  <si>
    <t>СГЦ.02</t>
  </si>
  <si>
    <t>СГЦ.03</t>
  </si>
  <si>
    <t>СГЦ.04</t>
  </si>
  <si>
    <t>СГЦ.05</t>
  </si>
  <si>
    <t>СГЦ.06</t>
  </si>
  <si>
    <t>Физическая культура/ адаптивная физическая культура</t>
  </si>
  <si>
    <t>Теория госудрства и права</t>
  </si>
  <si>
    <t>Констиитуционное право России</t>
  </si>
  <si>
    <t>Административное право</t>
  </si>
  <si>
    <t>Гражданское право</t>
  </si>
  <si>
    <t>Информационные технологии в юридической деятельности</t>
  </si>
  <si>
    <t>Документационное обеспечение управления</t>
  </si>
  <si>
    <t>ОП.01</t>
  </si>
  <si>
    <t>ОП.02</t>
  </si>
  <si>
    <t>ОП.03</t>
  </si>
  <si>
    <t>ОП.04</t>
  </si>
  <si>
    <t>ОП.05</t>
  </si>
  <si>
    <t>ОП.06</t>
  </si>
  <si>
    <t>Демонстрпционный экзамен</t>
  </si>
  <si>
    <t>ГИА.03</t>
  </si>
  <si>
    <t>ПМ.01</t>
  </si>
  <si>
    <t>Правоприменительная деятельность</t>
  </si>
  <si>
    <t xml:space="preserve">ПМ.02 </t>
  </si>
  <si>
    <t>Правоохранительная деятельность</t>
  </si>
  <si>
    <t>ПМ.03</t>
  </si>
  <si>
    <t>Трудовое право</t>
  </si>
  <si>
    <t>Семейное право</t>
  </si>
  <si>
    <t>Гражданский процесс</t>
  </si>
  <si>
    <t>Уголовный процесс</t>
  </si>
  <si>
    <t>Уголовное право</t>
  </si>
  <si>
    <t>Судебное делопроизводство</t>
  </si>
  <si>
    <t>Основы организационно-технического обеспечения деятельности судов</t>
  </si>
  <si>
    <t>Организационно-техническое обеспечение работы судов</t>
  </si>
  <si>
    <t>ПМ.04</t>
  </si>
  <si>
    <t>Обеспечение реализации прав граждан в сфере пенсионного обеспечения и социальной защиты</t>
  </si>
  <si>
    <t>Право социального обеспечения</t>
  </si>
  <si>
    <t>МДК.03.01</t>
  </si>
  <si>
    <t>МДК.02.01</t>
  </si>
  <si>
    <t>Организация работы органов и учреждений социальной защиты населения, органов Пенсионного фонда РФ (ПФР)</t>
  </si>
  <si>
    <t>УП.03.01</t>
  </si>
  <si>
    <t>ПП.03.01</t>
  </si>
  <si>
    <t>ЭК</t>
  </si>
  <si>
    <t>Экзамен квалификационный</t>
  </si>
  <si>
    <t>УП.02.01</t>
  </si>
  <si>
    <t>ПП.02.01</t>
  </si>
  <si>
    <t>Производственная практика</t>
  </si>
  <si>
    <t>УП.01.01</t>
  </si>
  <si>
    <t>ПП.01.01</t>
  </si>
  <si>
    <t>МДК 01.01</t>
  </si>
  <si>
    <t>МДК 01.02</t>
  </si>
  <si>
    <t>МДК 01.03</t>
  </si>
  <si>
    <t>МДК.02.02</t>
  </si>
  <si>
    <t>МДК.02.03</t>
  </si>
  <si>
    <t>МДК.04.01</t>
  </si>
  <si>
    <t>МДК.04.02</t>
  </si>
  <si>
    <t>УП.04.01</t>
  </si>
  <si>
    <t>ПП.04.01</t>
  </si>
  <si>
    <t>Итого</t>
  </si>
  <si>
    <t xml:space="preserve">факт </t>
  </si>
  <si>
    <t>ПМ</t>
  </si>
  <si>
    <t>Название ПМ</t>
  </si>
  <si>
    <t>4 семестр</t>
  </si>
  <si>
    <t>5 семестр</t>
  </si>
  <si>
    <t>6 семестр</t>
  </si>
  <si>
    <t>у/п</t>
  </si>
  <si>
    <t>п/п</t>
  </si>
  <si>
    <t xml:space="preserve">Количество часов на освоение программы учебной / производственной практик   по специальности 40.02.04 Юриспруденция    648 часов                                                    </t>
  </si>
  <si>
    <t xml:space="preserve">Кечайкина </t>
  </si>
  <si>
    <t xml:space="preserve">Правоохранительная система РФ. Основы управления в правоохранительных органах </t>
  </si>
  <si>
    <t>Кулдыркаева</t>
  </si>
  <si>
    <t>Музаник</t>
  </si>
  <si>
    <t>кулдыркаева</t>
  </si>
  <si>
    <t>ОП.07</t>
  </si>
  <si>
    <t xml:space="preserve">Страховое право </t>
  </si>
  <si>
    <t xml:space="preserve">Экологическое право </t>
  </si>
  <si>
    <t>ОП.08</t>
  </si>
  <si>
    <t>Кто будет вести работа с программами</t>
  </si>
  <si>
    <t>Производственная (преддпиломная) практика</t>
  </si>
  <si>
    <t>Преддипломная практика</t>
  </si>
  <si>
    <t>ППП</t>
  </si>
  <si>
    <t>Основы безопасности и защиты Родины</t>
  </si>
  <si>
    <t>Дз</t>
  </si>
  <si>
    <t>-дз,-дз</t>
  </si>
  <si>
    <t>дз</t>
  </si>
  <si>
    <t>Э, 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</si>
</sst>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theme="6" tint="0.59999389629810485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8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11"/>
      <color indexed="8"/>
      <name val="Tahoma"/>
      <family val="2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b/>
      <sz val="8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sz val="10"/>
      <color indexed="8"/>
      <name val="Symbol"/>
      <family val="1"/>
      <charset val="2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10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4"/>
        <bgColor indexed="55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55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45"/>
      </patternFill>
    </fill>
    <fill>
      <patternFill patternType="solid">
        <fgColor theme="6" tint="0.79998168889431442"/>
        <bgColor indexed="51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5" tint="0.39997558519241921"/>
        <bgColor indexed="45"/>
      </patternFill>
    </fill>
    <fill>
      <patternFill patternType="solid">
        <fgColor rgb="FF92D050"/>
        <bgColor indexed="4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22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11" fillId="0" borderId="0"/>
  </cellStyleXfs>
  <cellXfs count="425">
    <xf numFmtId="0" fontId="0" fillId="0" borderId="0" xfId="0"/>
    <xf numFmtId="0" fontId="2" fillId="0" borderId="41" xfId="0" applyFont="1" applyBorder="1" applyAlignment="1">
      <alignment horizontal="left"/>
    </xf>
    <xf numFmtId="164" fontId="3" fillId="0" borderId="23" xfId="0" applyNumberFormat="1" applyFont="1" applyBorder="1" applyAlignment="1">
      <alignment horizontal="left"/>
    </xf>
    <xf numFmtId="0" fontId="4" fillId="0" borderId="17" xfId="0" quotePrefix="1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1" fontId="4" fillId="0" borderId="17" xfId="0" applyNumberFormat="1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0" borderId="13" xfId="0" applyFont="1" applyBorder="1" applyAlignment="1">
      <alignment horizontal="right"/>
    </xf>
    <xf numFmtId="164" fontId="3" fillId="0" borderId="20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4" fillId="0" borderId="30" xfId="0" quotePrefix="1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4" xfId="0" applyFont="1" applyBorder="1" applyAlignment="1">
      <alignment horizontal="right"/>
    </xf>
    <xf numFmtId="164" fontId="3" fillId="2" borderId="20" xfId="0" applyNumberFormat="1" applyFont="1" applyFill="1" applyBorder="1" applyAlignment="1">
      <alignment horizontal="left"/>
    </xf>
    <xf numFmtId="0" fontId="4" fillId="2" borderId="30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2" fillId="0" borderId="20" xfId="0" applyFont="1" applyBorder="1" applyAlignment="1">
      <alignment horizontal="center"/>
    </xf>
    <xf numFmtId="0" fontId="5" fillId="0" borderId="26" xfId="0" applyFont="1" applyBorder="1" applyAlignment="1">
      <alignment horizontal="right"/>
    </xf>
    <xf numFmtId="0" fontId="5" fillId="0" borderId="49" xfId="0" applyFont="1" applyBorder="1" applyAlignment="1">
      <alignment horizontal="center" vertical="center"/>
    </xf>
    <xf numFmtId="0" fontId="4" fillId="0" borderId="46" xfId="0" quotePrefix="1" applyFont="1" applyBorder="1" applyAlignment="1">
      <alignment horizontal="left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3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/>
    <xf numFmtId="0" fontId="4" fillId="0" borderId="22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21" xfId="0" applyFont="1" applyBorder="1"/>
    <xf numFmtId="0" fontId="4" fillId="0" borderId="16" xfId="0" applyFont="1" applyBorder="1"/>
    <xf numFmtId="0" fontId="4" fillId="0" borderId="48" xfId="0" applyFont="1" applyBorder="1"/>
    <xf numFmtId="0" fontId="4" fillId="0" borderId="47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9" xfId="0" applyFont="1" applyBorder="1"/>
    <xf numFmtId="0" fontId="4" fillId="0" borderId="25" xfId="0" applyFont="1" applyBorder="1"/>
    <xf numFmtId="0" fontId="4" fillId="0" borderId="10" xfId="0" applyFont="1" applyBorder="1"/>
    <xf numFmtId="0" fontId="6" fillId="0" borderId="33" xfId="0" applyFont="1" applyBorder="1"/>
    <xf numFmtId="0" fontId="6" fillId="0" borderId="35" xfId="0" applyFont="1" applyBorder="1"/>
    <xf numFmtId="0" fontId="6" fillId="0" borderId="37" xfId="0" applyFont="1" applyBorder="1"/>
    <xf numFmtId="0" fontId="6" fillId="0" borderId="32" xfId="0" applyFont="1" applyBorder="1"/>
    <xf numFmtId="0" fontId="6" fillId="0" borderId="31" xfId="0" applyFont="1" applyBorder="1"/>
    <xf numFmtId="0" fontId="6" fillId="0" borderId="39" xfId="0" applyFont="1" applyBorder="1"/>
    <xf numFmtId="0" fontId="6" fillId="0" borderId="38" xfId="0" applyFont="1" applyBorder="1"/>
    <xf numFmtId="0" fontId="6" fillId="0" borderId="36" xfId="0" applyFont="1" applyBorder="1"/>
    <xf numFmtId="0" fontId="6" fillId="0" borderId="0" xfId="0" applyFont="1"/>
    <xf numFmtId="0" fontId="6" fillId="0" borderId="3" xfId="0" applyFont="1" applyBorder="1"/>
    <xf numFmtId="0" fontId="6" fillId="0" borderId="18" xfId="0" applyFont="1" applyBorder="1"/>
    <xf numFmtId="0" fontId="6" fillId="0" borderId="23" xfId="0" applyFont="1" applyBorder="1"/>
    <xf numFmtId="0" fontId="6" fillId="0" borderId="17" xfId="0" applyFont="1" applyBorder="1"/>
    <xf numFmtId="0" fontId="6" fillId="0" borderId="2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/>
    <xf numFmtId="0" fontId="2" fillId="0" borderId="19" xfId="0" applyFont="1" applyBorder="1" applyAlignment="1">
      <alignment horizontal="center"/>
    </xf>
    <xf numFmtId="0" fontId="6" fillId="0" borderId="19" xfId="0" applyFont="1" applyBorder="1"/>
    <xf numFmtId="0" fontId="6" fillId="0" borderId="50" xfId="0" applyFont="1" applyBorder="1"/>
    <xf numFmtId="0" fontId="6" fillId="0" borderId="30" xfId="0" applyFont="1" applyBorder="1"/>
    <xf numFmtId="0" fontId="6" fillId="0" borderId="14" xfId="0" applyFont="1" applyBorder="1"/>
    <xf numFmtId="0" fontId="6" fillId="0" borderId="50" xfId="0" applyFont="1" applyBorder="1" applyAlignment="1">
      <alignment horizontal="center"/>
    </xf>
    <xf numFmtId="0" fontId="6" fillId="0" borderId="4" xfId="0" applyFont="1" applyBorder="1"/>
    <xf numFmtId="0" fontId="2" fillId="0" borderId="40" xfId="0" applyFont="1" applyBorder="1"/>
    <xf numFmtId="0" fontId="2" fillId="0" borderId="0" xfId="0" applyFont="1"/>
    <xf numFmtId="0" fontId="2" fillId="0" borderId="27" xfId="0" applyFont="1" applyBorder="1"/>
    <xf numFmtId="0" fontId="4" fillId="0" borderId="43" xfId="0" applyFont="1" applyBorder="1"/>
    <xf numFmtId="0" fontId="4" fillId="0" borderId="29" xfId="0" applyFont="1" applyBorder="1"/>
    <xf numFmtId="0" fontId="4" fillId="0" borderId="44" xfId="0" applyFont="1" applyBorder="1"/>
    <xf numFmtId="0" fontId="4" fillId="0" borderId="28" xfId="0" applyFont="1" applyBorder="1"/>
    <xf numFmtId="164" fontId="4" fillId="2" borderId="29" xfId="0" applyNumberFormat="1" applyFont="1" applyFill="1" applyBorder="1" applyAlignment="1">
      <alignment horizontal="left"/>
    </xf>
    <xf numFmtId="0" fontId="4" fillId="3" borderId="29" xfId="0" applyFont="1" applyFill="1" applyBorder="1"/>
    <xf numFmtId="0" fontId="7" fillId="3" borderId="47" xfId="0" applyFont="1" applyFill="1" applyBorder="1" applyAlignment="1"/>
    <xf numFmtId="0" fontId="4" fillId="0" borderId="24" xfId="0" applyFont="1" applyFill="1" applyBorder="1" applyAlignment="1"/>
    <xf numFmtId="164" fontId="4" fillId="0" borderId="44" xfId="0" applyNumberFormat="1" applyFont="1" applyBorder="1" applyAlignment="1">
      <alignment horizontal="center" vertical="center"/>
    </xf>
    <xf numFmtId="0" fontId="4" fillId="0" borderId="28" xfId="0" quotePrefix="1" applyFont="1" applyBorder="1"/>
    <xf numFmtId="0" fontId="4" fillId="0" borderId="29" xfId="0" applyFont="1" applyBorder="1" applyAlignment="1">
      <alignment horizontal="left"/>
    </xf>
    <xf numFmtId="0" fontId="2" fillId="0" borderId="29" xfId="0" applyFont="1" applyBorder="1" applyAlignment="1">
      <alignment horizontal="right"/>
    </xf>
    <xf numFmtId="0" fontId="4" fillId="0" borderId="29" xfId="0" applyFont="1" applyBorder="1" applyAlignment="1">
      <alignment horizontal="center"/>
    </xf>
    <xf numFmtId="0" fontId="4" fillId="0" borderId="26" xfId="0" applyFont="1" applyBorder="1"/>
    <xf numFmtId="0" fontId="4" fillId="0" borderId="29" xfId="0" applyFont="1" applyBorder="1" applyAlignment="1">
      <alignment horizontal="center" vertical="center"/>
    </xf>
    <xf numFmtId="0" fontId="4" fillId="3" borderId="47" xfId="0" applyFont="1" applyFill="1" applyBorder="1"/>
    <xf numFmtId="164" fontId="3" fillId="4" borderId="44" xfId="0" applyNumberFormat="1" applyFont="1" applyFill="1" applyBorder="1"/>
    <xf numFmtId="0" fontId="4" fillId="4" borderId="46" xfId="0" applyFont="1" applyFill="1" applyBorder="1"/>
    <xf numFmtId="0" fontId="4" fillId="4" borderId="29" xfId="0" applyFont="1" applyFill="1" applyBorder="1"/>
    <xf numFmtId="0" fontId="4" fillId="5" borderId="29" xfId="0" applyFont="1" applyFill="1" applyBorder="1"/>
    <xf numFmtId="0" fontId="4" fillId="5" borderId="26" xfId="0" applyFont="1" applyFill="1" applyBorder="1" applyAlignment="1">
      <alignment horizontal="right"/>
    </xf>
    <xf numFmtId="0" fontId="4" fillId="5" borderId="43" xfId="0" applyFont="1" applyFill="1" applyBorder="1" applyAlignment="1">
      <alignment horizontal="right"/>
    </xf>
    <xf numFmtId="0" fontId="2" fillId="5" borderId="29" xfId="0" applyFont="1" applyFill="1" applyBorder="1" applyAlignment="1">
      <alignment horizontal="right"/>
    </xf>
    <xf numFmtId="0" fontId="2" fillId="5" borderId="44" xfId="0" applyFont="1" applyFill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4" borderId="0" xfId="0" applyFont="1" applyFill="1"/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5" borderId="14" xfId="0" applyFont="1" applyFill="1" applyBorder="1"/>
    <xf numFmtId="0" fontId="4" fillId="2" borderId="14" xfId="0" applyFont="1" applyFill="1" applyBorder="1"/>
    <xf numFmtId="0" fontId="1" fillId="3" borderId="0" xfId="0" applyFont="1" applyFill="1"/>
    <xf numFmtId="164" fontId="1" fillId="0" borderId="0" xfId="0" applyNumberFormat="1" applyFont="1"/>
    <xf numFmtId="0" fontId="1" fillId="0" borderId="0" xfId="0" applyFont="1" applyBorder="1"/>
    <xf numFmtId="0" fontId="8" fillId="0" borderId="0" xfId="0" applyFont="1"/>
    <xf numFmtId="0" fontId="6" fillId="0" borderId="2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0" xfId="2"/>
    <xf numFmtId="0" fontId="11" fillId="6" borderId="0" xfId="2" applyFont="1" applyFill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vertical="center" wrapText="1"/>
      <protection locked="0"/>
    </xf>
    <xf numFmtId="0" fontId="14" fillId="0" borderId="0" xfId="2" applyFont="1" applyAlignment="1" applyProtection="1">
      <alignment horizontal="left" vertical="center" wrapText="1"/>
      <protection locked="0"/>
    </xf>
    <xf numFmtId="0" fontId="14" fillId="6" borderId="0" xfId="2" applyFont="1" applyFill="1" applyBorder="1" applyAlignment="1" applyProtection="1">
      <alignment horizontal="center" vertical="center"/>
      <protection locked="0"/>
    </xf>
    <xf numFmtId="0" fontId="14" fillId="6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/>
    <xf numFmtId="0" fontId="19" fillId="6" borderId="0" xfId="2" applyFont="1" applyFill="1" applyBorder="1" applyAlignment="1" applyProtection="1">
      <alignment horizontal="left" vertical="center"/>
      <protection locked="0"/>
    </xf>
    <xf numFmtId="0" fontId="12" fillId="6" borderId="0" xfId="2" applyFont="1" applyFill="1" applyBorder="1" applyAlignment="1" applyProtection="1">
      <alignment horizontal="left" vertical="center"/>
      <protection locked="0"/>
    </xf>
    <xf numFmtId="0" fontId="21" fillId="6" borderId="0" xfId="2" applyFont="1" applyFill="1" applyBorder="1" applyAlignment="1" applyProtection="1">
      <alignment horizontal="center" vertical="top"/>
      <protection locked="0"/>
    </xf>
    <xf numFmtId="0" fontId="14" fillId="0" borderId="0" xfId="2" applyFont="1" applyAlignment="1" applyProtection="1">
      <alignment horizontal="center" vertical="center"/>
      <protection locked="0"/>
    </xf>
    <xf numFmtId="0" fontId="11" fillId="0" borderId="0" xfId="2" applyFont="1" applyFill="1" applyAlignment="1" applyProtection="1">
      <alignment horizontal="center" vertical="center"/>
      <protection locked="0"/>
    </xf>
    <xf numFmtId="0" fontId="11" fillId="0" borderId="0" xfId="2" applyFill="1"/>
    <xf numFmtId="0" fontId="11" fillId="0" borderId="52" xfId="2" applyNumberFormat="1" applyFont="1" applyFill="1" applyBorder="1" applyAlignment="1" applyProtection="1">
      <alignment horizontal="center" vertical="center"/>
      <protection locked="0"/>
    </xf>
    <xf numFmtId="0" fontId="11" fillId="0" borderId="52" xfId="2" applyNumberFormat="1" applyFont="1" applyFill="1" applyBorder="1" applyAlignment="1" applyProtection="1">
      <alignment horizontal="center" vertical="center" textRotation="90"/>
      <protection locked="0"/>
    </xf>
    <xf numFmtId="0" fontId="11" fillId="0" borderId="52" xfId="2" applyNumberFormat="1" applyFont="1" applyFill="1" applyBorder="1" applyAlignment="1" applyProtection="1">
      <alignment horizontal="left" vertical="center" textRotation="90"/>
      <protection locked="0"/>
    </xf>
    <xf numFmtId="0" fontId="11" fillId="0" borderId="0" xfId="2" applyFont="1" applyFill="1" applyAlignment="1" applyProtection="1">
      <alignment horizontal="left" vertical="center"/>
      <protection locked="0"/>
    </xf>
    <xf numFmtId="0" fontId="11" fillId="0" borderId="0" xfId="2" applyFont="1" applyFill="1" applyAlignment="1" applyProtection="1">
      <alignment horizontal="left" vertical="top" wrapText="1"/>
      <protection locked="0"/>
    </xf>
    <xf numFmtId="0" fontId="28" fillId="0" borderId="52" xfId="2" applyNumberFormat="1" applyFont="1" applyFill="1" applyBorder="1" applyAlignment="1" applyProtection="1">
      <alignment horizontal="center" vertical="center"/>
      <protection locked="0"/>
    </xf>
    <xf numFmtId="0" fontId="24" fillId="0" borderId="52" xfId="2" applyNumberFormat="1" applyFont="1" applyFill="1" applyBorder="1" applyAlignment="1" applyProtection="1">
      <alignment horizontal="center" vertical="center"/>
      <protection locked="0"/>
    </xf>
    <xf numFmtId="0" fontId="11" fillId="0" borderId="53" xfId="2" applyNumberFormat="1" applyFont="1" applyFill="1" applyBorder="1" applyAlignment="1" applyProtection="1">
      <alignment horizontal="center" vertical="center"/>
      <protection locked="0"/>
    </xf>
    <xf numFmtId="0" fontId="11" fillId="0" borderId="53" xfId="2" applyNumberFormat="1" applyFont="1" applyFill="1" applyBorder="1" applyAlignment="1" applyProtection="1">
      <alignment horizontal="left" vertical="center"/>
      <protection locked="0"/>
    </xf>
    <xf numFmtId="0" fontId="11" fillId="0" borderId="9" xfId="2" applyNumberFormat="1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11" borderId="9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"/>
    </xf>
    <xf numFmtId="0" fontId="1" fillId="0" borderId="0" xfId="0" applyFont="1" applyBorder="1" applyAlignment="1">
      <alignment vertical="top"/>
    </xf>
    <xf numFmtId="0" fontId="1" fillId="0" borderId="59" xfId="0" applyFont="1" applyBorder="1" applyAlignment="1">
      <alignment vertical="top"/>
    </xf>
    <xf numFmtId="0" fontId="30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/>
    </xf>
    <xf numFmtId="49" fontId="4" fillId="11" borderId="9" xfId="0" applyNumberFormat="1" applyFont="1" applyFill="1" applyBorder="1" applyAlignment="1">
      <alignment horizontal="center"/>
    </xf>
    <xf numFmtId="0" fontId="45" fillId="0" borderId="9" xfId="0" applyFont="1" applyBorder="1" applyAlignment="1">
      <alignment horizontal="center" wrapText="1"/>
    </xf>
    <xf numFmtId="0" fontId="46" fillId="0" borderId="9" xfId="0" applyFont="1" applyBorder="1" applyAlignment="1">
      <alignment horizontal="center" vertical="center" textRotation="90" wrapText="1"/>
    </xf>
    <xf numFmtId="0" fontId="46" fillId="6" borderId="9" xfId="0" applyFont="1" applyFill="1" applyBorder="1" applyAlignment="1">
      <alignment horizontal="center" textRotation="90" wrapText="1"/>
    </xf>
    <xf numFmtId="0" fontId="10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4" fillId="0" borderId="52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5" fillId="0" borderId="9" xfId="0" applyFont="1" applyFill="1" applyBorder="1"/>
    <xf numFmtId="0" fontId="35" fillId="0" borderId="9" xfId="0" applyFont="1" applyFill="1" applyBorder="1" applyAlignment="1">
      <alignment wrapText="1"/>
    </xf>
    <xf numFmtId="0" fontId="35" fillId="17" borderId="9" xfId="0" applyFont="1" applyFill="1" applyBorder="1" applyAlignment="1">
      <alignment wrapText="1"/>
    </xf>
    <xf numFmtId="0" fontId="35" fillId="9" borderId="9" xfId="0" applyFont="1" applyFill="1" applyBorder="1" applyAlignment="1">
      <alignment wrapText="1"/>
    </xf>
    <xf numFmtId="0" fontId="2" fillId="0" borderId="9" xfId="0" applyNumberFormat="1" applyFont="1" applyFill="1" applyBorder="1" applyAlignment="1">
      <alignment horizontal="center"/>
    </xf>
    <xf numFmtId="0" fontId="43" fillId="0" borderId="9" xfId="0" applyFont="1" applyFill="1" applyBorder="1" applyAlignment="1">
      <alignment vertical="top" wrapText="1"/>
    </xf>
    <xf numFmtId="0" fontId="0" fillId="0" borderId="14" xfId="0" applyBorder="1" applyAlignment="1">
      <alignment horizontal="center" textRotation="90" wrapText="1"/>
    </xf>
    <xf numFmtId="0" fontId="45" fillId="0" borderId="9" xfId="0" applyFont="1" applyBorder="1" applyAlignment="1">
      <alignment horizontal="center" textRotation="90" wrapText="1"/>
    </xf>
    <xf numFmtId="0" fontId="19" fillId="0" borderId="9" xfId="0" applyFont="1" applyBorder="1" applyAlignment="1">
      <alignment horizontal="center" vertical="center" textRotation="90"/>
    </xf>
    <xf numFmtId="0" fontId="25" fillId="0" borderId="9" xfId="2" applyNumberFormat="1" applyFont="1" applyFill="1" applyBorder="1" applyAlignment="1" applyProtection="1">
      <alignment horizontal="center" vertical="center"/>
      <protection locked="0"/>
    </xf>
    <xf numFmtId="0" fontId="25" fillId="0" borderId="9" xfId="2" applyNumberFormat="1" applyFont="1" applyFill="1" applyBorder="1" applyAlignment="1" applyProtection="1">
      <alignment horizontal="center" vertical="top"/>
      <protection locked="0"/>
    </xf>
    <xf numFmtId="0" fontId="43" fillId="20" borderId="9" xfId="0" applyFont="1" applyFill="1" applyBorder="1" applyAlignment="1">
      <alignment vertical="center" wrapText="1"/>
    </xf>
    <xf numFmtId="1" fontId="0" fillId="0" borderId="0" xfId="0" applyNumberFormat="1"/>
    <xf numFmtId="1" fontId="0" fillId="18" borderId="0" xfId="0" applyNumberFormat="1" applyFill="1"/>
    <xf numFmtId="0" fontId="0" fillId="24" borderId="0" xfId="0" applyFill="1"/>
    <xf numFmtId="0" fontId="2" fillId="8" borderId="0" xfId="0" applyNumberFormat="1" applyFont="1" applyFill="1" applyBorder="1" applyAlignment="1">
      <alignment horizontal="center"/>
    </xf>
    <xf numFmtId="0" fontId="2" fillId="13" borderId="0" xfId="0" applyFont="1" applyFill="1" applyBorder="1" applyAlignment="1">
      <alignment horizontal="center"/>
    </xf>
    <xf numFmtId="1" fontId="19" fillId="13" borderId="0" xfId="0" applyNumberFormat="1" applyFont="1" applyFill="1" applyBorder="1" applyAlignment="1">
      <alignment horizontal="center"/>
    </xf>
    <xf numFmtId="0" fontId="4" fillId="24" borderId="9" xfId="0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" fillId="0" borderId="9" xfId="0" applyFont="1" applyBorder="1"/>
    <xf numFmtId="0" fontId="10" fillId="0" borderId="9" xfId="0" applyFont="1" applyBorder="1" applyAlignment="1">
      <alignment horizontal="center" vertical="top"/>
    </xf>
    <xf numFmtId="0" fontId="44" fillId="0" borderId="7" xfId="0" applyFont="1" applyFill="1" applyBorder="1" applyAlignment="1">
      <alignment horizontal="center" vertical="center" wrapText="1"/>
    </xf>
    <xf numFmtId="0" fontId="44" fillId="0" borderId="42" xfId="0" applyFont="1" applyFill="1" applyBorder="1" applyAlignment="1">
      <alignment vertical="center" wrapText="1"/>
    </xf>
    <xf numFmtId="0" fontId="34" fillId="0" borderId="52" xfId="0" applyFont="1" applyFill="1" applyBorder="1" applyAlignment="1">
      <alignment horizontal="left" wrapText="1"/>
    </xf>
    <xf numFmtId="0" fontId="34" fillId="0" borderId="52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" fillId="0" borderId="58" xfId="0" applyFont="1" applyFill="1" applyBorder="1"/>
    <xf numFmtId="0" fontId="25" fillId="0" borderId="0" xfId="2" applyNumberFormat="1" applyFont="1" applyFill="1" applyBorder="1" applyAlignment="1" applyProtection="1">
      <alignment horizontal="center" vertical="center"/>
      <protection locked="0"/>
    </xf>
    <xf numFmtId="0" fontId="43" fillId="0" borderId="9" xfId="0" applyFont="1" applyFill="1" applyBorder="1" applyAlignment="1">
      <alignment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0" fillId="0" borderId="9" xfId="0" applyFill="1" applyBorder="1"/>
    <xf numFmtId="0" fontId="5" fillId="0" borderId="9" xfId="0" applyFont="1" applyFill="1" applyBorder="1" applyAlignment="1">
      <alignment horizontal="center"/>
    </xf>
    <xf numFmtId="0" fontId="0" fillId="0" borderId="0" xfId="0" applyFill="1"/>
    <xf numFmtId="1" fontId="2" fillId="0" borderId="9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wrapText="1"/>
    </xf>
    <xf numFmtId="0" fontId="34" fillId="10" borderId="9" xfId="0" applyFont="1" applyFill="1" applyBorder="1" applyAlignment="1">
      <alignment horizontal="center" vertical="center"/>
    </xf>
    <xf numFmtId="0" fontId="34" fillId="10" borderId="9" xfId="0" applyFont="1" applyFill="1" applyBorder="1" applyAlignment="1">
      <alignment wrapText="1"/>
    </xf>
    <xf numFmtId="0" fontId="4" fillId="10" borderId="9" xfId="0" applyFont="1" applyFill="1" applyBorder="1" applyAlignment="1">
      <alignment horizontal="center"/>
    </xf>
    <xf numFmtId="0" fontId="2" fillId="10" borderId="9" xfId="0" applyNumberFormat="1" applyFont="1" applyFill="1" applyBorder="1" applyAlignment="1">
      <alignment horizontal="center"/>
    </xf>
    <xf numFmtId="0" fontId="35" fillId="11" borderId="9" xfId="0" applyFont="1" applyFill="1" applyBorder="1" applyAlignment="1">
      <alignment horizontal="center" vertical="center"/>
    </xf>
    <xf numFmtId="0" fontId="35" fillId="11" borderId="9" xfId="0" applyFont="1" applyFill="1" applyBorder="1" applyAlignment="1">
      <alignment wrapText="1"/>
    </xf>
    <xf numFmtId="0" fontId="19" fillId="0" borderId="9" xfId="0" applyFont="1" applyFill="1" applyBorder="1" applyAlignment="1">
      <alignment horizontal="center"/>
    </xf>
    <xf numFmtId="0" fontId="35" fillId="13" borderId="9" xfId="0" applyFont="1" applyFill="1" applyBorder="1" applyAlignment="1">
      <alignment horizontal="center" vertical="center"/>
    </xf>
    <xf numFmtId="0" fontId="34" fillId="13" borderId="9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/>
    </xf>
    <xf numFmtId="0" fontId="2" fillId="8" borderId="9" xfId="0" applyNumberFormat="1" applyFont="1" applyFill="1" applyBorder="1" applyAlignment="1">
      <alignment horizontal="center"/>
    </xf>
    <xf numFmtId="0" fontId="43" fillId="9" borderId="9" xfId="0" applyFont="1" applyFill="1" applyBorder="1" applyAlignment="1">
      <alignment horizontal="center" vertical="center" wrapText="1"/>
    </xf>
    <xf numFmtId="0" fontId="43" fillId="9" borderId="9" xfId="0" applyFont="1" applyFill="1" applyBorder="1" applyAlignment="1">
      <alignment vertical="center" wrapText="1"/>
    </xf>
    <xf numFmtId="0" fontId="43" fillId="9" borderId="9" xfId="0" applyFont="1" applyFill="1" applyBorder="1" applyAlignment="1">
      <alignment horizontal="left" vertical="center" wrapText="1"/>
    </xf>
    <xf numFmtId="0" fontId="43" fillId="0" borderId="9" xfId="0" applyFont="1" applyFill="1" applyBorder="1" applyAlignment="1">
      <alignment horizontal="center" vertical="center" wrapText="1"/>
    </xf>
    <xf numFmtId="0" fontId="35" fillId="7" borderId="9" xfId="0" applyFont="1" applyFill="1" applyBorder="1" applyAlignment="1">
      <alignment horizontal="center" vertical="center"/>
    </xf>
    <xf numFmtId="0" fontId="34" fillId="7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/>
    </xf>
    <xf numFmtId="1" fontId="2" fillId="7" borderId="9" xfId="0" applyNumberFormat="1" applyFont="1" applyFill="1" applyBorder="1" applyAlignment="1">
      <alignment horizontal="center"/>
    </xf>
    <xf numFmtId="0" fontId="44" fillId="13" borderId="9" xfId="0" applyFont="1" applyFill="1" applyBorder="1" applyAlignment="1">
      <alignment horizontal="center" vertical="center" wrapText="1"/>
    </xf>
    <xf numFmtId="0" fontId="44" fillId="13" borderId="9" xfId="0" applyFont="1" applyFill="1" applyBorder="1" applyAlignment="1">
      <alignment vertical="center" wrapText="1"/>
    </xf>
    <xf numFmtId="0" fontId="2" fillId="8" borderId="9" xfId="0" applyNumberFormat="1" applyFont="1" applyFill="1" applyBorder="1" applyAlignment="1">
      <alignment horizontal="center" wrapText="1"/>
    </xf>
    <xf numFmtId="0" fontId="33" fillId="0" borderId="9" xfId="0" applyFont="1" applyBorder="1" applyAlignment="1">
      <alignment horizontal="center"/>
    </xf>
    <xf numFmtId="0" fontId="35" fillId="22" borderId="9" xfId="0" applyFont="1" applyFill="1" applyBorder="1" applyAlignment="1">
      <alignment horizontal="center" vertical="center"/>
    </xf>
    <xf numFmtId="0" fontId="35" fillId="22" borderId="9" xfId="0" applyFont="1" applyFill="1" applyBorder="1" applyAlignment="1">
      <alignment horizontal="left" wrapText="1"/>
    </xf>
    <xf numFmtId="49" fontId="4" fillId="22" borderId="9" xfId="0" applyNumberFormat="1" applyFont="1" applyFill="1" applyBorder="1" applyAlignment="1">
      <alignment horizontal="center"/>
    </xf>
    <xf numFmtId="0" fontId="2" fillId="22" borderId="9" xfId="0" applyFont="1" applyFill="1" applyBorder="1" applyAlignment="1">
      <alignment horizontal="center"/>
    </xf>
    <xf numFmtId="0" fontId="4" fillId="22" borderId="9" xfId="0" applyFont="1" applyFill="1" applyBorder="1" applyAlignment="1">
      <alignment horizontal="center"/>
    </xf>
    <xf numFmtId="0" fontId="44" fillId="0" borderId="9" xfId="0" applyFont="1" applyFill="1" applyBorder="1" applyAlignment="1">
      <alignment vertical="center" wrapText="1"/>
    </xf>
    <xf numFmtId="0" fontId="0" fillId="0" borderId="9" xfId="0" applyFill="1" applyBorder="1" applyAlignment="1">
      <alignment horizontal="center"/>
    </xf>
    <xf numFmtId="0" fontId="4" fillId="21" borderId="9" xfId="0" applyFont="1" applyFill="1" applyBorder="1" applyAlignment="1">
      <alignment horizontal="center"/>
    </xf>
    <xf numFmtId="0" fontId="4" fillId="20" borderId="9" xfId="0" applyFont="1" applyFill="1" applyBorder="1" applyAlignment="1">
      <alignment horizontal="center"/>
    </xf>
    <xf numFmtId="0" fontId="34" fillId="13" borderId="9" xfId="0" applyFont="1" applyFill="1" applyBorder="1" applyAlignment="1">
      <alignment horizontal="center" vertical="center"/>
    </xf>
    <xf numFmtId="0" fontId="34" fillId="13" borderId="9" xfId="0" applyFont="1" applyFill="1" applyBorder="1" applyAlignment="1">
      <alignment horizontal="left" wrapText="1"/>
    </xf>
    <xf numFmtId="0" fontId="35" fillId="13" borderId="9" xfId="0" applyFont="1" applyFill="1" applyBorder="1" applyAlignment="1">
      <alignment horizontal="left" wrapText="1"/>
    </xf>
    <xf numFmtId="49" fontId="4" fillId="13" borderId="9" xfId="0" applyNumberFormat="1" applyFont="1" applyFill="1" applyBorder="1" applyAlignment="1">
      <alignment horizontal="center"/>
    </xf>
    <xf numFmtId="0" fontId="2" fillId="13" borderId="9" xfId="0" applyFont="1" applyFill="1" applyBorder="1" applyAlignment="1">
      <alignment horizontal="center"/>
    </xf>
    <xf numFmtId="0" fontId="35" fillId="0" borderId="9" xfId="0" applyFont="1" applyFill="1" applyBorder="1" applyAlignment="1">
      <alignment horizontal="left" wrapText="1"/>
    </xf>
    <xf numFmtId="49" fontId="4" fillId="0" borderId="9" xfId="0" applyNumberFormat="1" applyFont="1" applyFill="1" applyBorder="1" applyAlignment="1">
      <alignment horizontal="center"/>
    </xf>
    <xf numFmtId="0" fontId="34" fillId="13" borderId="9" xfId="0" applyFont="1" applyFill="1" applyBorder="1" applyAlignment="1">
      <alignment wrapText="1"/>
    </xf>
    <xf numFmtId="0" fontId="35" fillId="13" borderId="9" xfId="0" applyFont="1" applyFill="1" applyBorder="1" applyAlignment="1">
      <alignment wrapText="1"/>
    </xf>
    <xf numFmtId="0" fontId="30" fillId="13" borderId="9" xfId="0" applyFont="1" applyFill="1" applyBorder="1" applyAlignment="1">
      <alignment horizontal="center"/>
    </xf>
    <xf numFmtId="1" fontId="19" fillId="13" borderId="9" xfId="0" applyNumberFormat="1" applyFont="1" applyFill="1" applyBorder="1" applyAlignment="1">
      <alignment horizontal="center"/>
    </xf>
    <xf numFmtId="0" fontId="35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wrapText="1"/>
    </xf>
    <xf numFmtId="0" fontId="30" fillId="0" borderId="9" xfId="0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5" fillId="20" borderId="9" xfId="0" applyFont="1" applyFill="1" applyBorder="1" applyAlignment="1">
      <alignment wrapText="1"/>
    </xf>
    <xf numFmtId="0" fontId="30" fillId="20" borderId="9" xfId="0" applyFont="1" applyFill="1" applyBorder="1" applyAlignment="1">
      <alignment horizontal="center"/>
    </xf>
    <xf numFmtId="1" fontId="19" fillId="20" borderId="9" xfId="0" applyNumberFormat="1" applyFont="1" applyFill="1" applyBorder="1" applyAlignment="1">
      <alignment horizontal="center"/>
    </xf>
    <xf numFmtId="0" fontId="19" fillId="20" borderId="9" xfId="0" applyNumberFormat="1" applyFont="1" applyFill="1" applyBorder="1" applyAlignment="1">
      <alignment horizontal="center"/>
    </xf>
    <xf numFmtId="0" fontId="36" fillId="20" borderId="9" xfId="0" applyFont="1" applyFill="1" applyBorder="1" applyAlignment="1">
      <alignment horizontal="center"/>
    </xf>
    <xf numFmtId="0" fontId="35" fillId="23" borderId="9" xfId="0" applyFont="1" applyFill="1" applyBorder="1" applyAlignment="1">
      <alignment horizontal="center" vertical="center"/>
    </xf>
    <xf numFmtId="0" fontId="35" fillId="23" borderId="9" xfId="0" applyFont="1" applyFill="1" applyBorder="1" applyAlignment="1">
      <alignment horizontal="left" wrapText="1"/>
    </xf>
    <xf numFmtId="0" fontId="35" fillId="19" borderId="9" xfId="0" applyFont="1" applyFill="1" applyBorder="1" applyAlignment="1">
      <alignment wrapText="1"/>
    </xf>
    <xf numFmtId="0" fontId="30" fillId="19" borderId="9" xfId="0" applyFont="1" applyFill="1" applyBorder="1" applyAlignment="1">
      <alignment horizontal="center"/>
    </xf>
    <xf numFmtId="1" fontId="19" fillId="19" borderId="9" xfId="0" applyNumberFormat="1" applyFont="1" applyFill="1" applyBorder="1" applyAlignment="1">
      <alignment horizontal="center"/>
    </xf>
    <xf numFmtId="0" fontId="19" fillId="19" borderId="9" xfId="0" applyNumberFormat="1" applyFont="1" applyFill="1" applyBorder="1" applyAlignment="1">
      <alignment horizontal="center"/>
    </xf>
    <xf numFmtId="0" fontId="36" fillId="19" borderId="9" xfId="0" applyFont="1" applyFill="1" applyBorder="1" applyAlignment="1">
      <alignment horizontal="center"/>
    </xf>
    <xf numFmtId="0" fontId="35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center"/>
    </xf>
    <xf numFmtId="0" fontId="40" fillId="0" borderId="9" xfId="0" applyFont="1" applyBorder="1" applyAlignment="1">
      <alignment horizontal="center"/>
    </xf>
    <xf numFmtId="0" fontId="40" fillId="15" borderId="9" xfId="0" applyFont="1" applyFill="1" applyBorder="1" applyAlignment="1">
      <alignment horizontal="center"/>
    </xf>
    <xf numFmtId="0" fontId="34" fillId="0" borderId="9" xfId="0" applyFont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0" fontId="38" fillId="0" borderId="9" xfId="0" applyFont="1" applyFill="1" applyBorder="1" applyAlignment="1">
      <alignment horizontal="center" vertical="center"/>
    </xf>
    <xf numFmtId="0" fontId="34" fillId="0" borderId="9" xfId="0" applyFont="1" applyBorder="1" applyAlignment="1">
      <alignment horizontal="left" vertical="center" wrapText="1"/>
    </xf>
    <xf numFmtId="0" fontId="37" fillId="19" borderId="9" xfId="0" applyFont="1" applyFill="1" applyBorder="1" applyAlignment="1">
      <alignment horizontal="center"/>
    </xf>
    <xf numFmtId="0" fontId="34" fillId="0" borderId="9" xfId="0" applyFont="1" applyBorder="1" applyAlignment="1">
      <alignment horizontal="left" wrapText="1"/>
    </xf>
    <xf numFmtId="0" fontId="40" fillId="0" borderId="9" xfId="0" applyFont="1" applyFill="1" applyBorder="1" applyAlignment="1">
      <alignment horizontal="center"/>
    </xf>
    <xf numFmtId="0" fontId="35" fillId="0" borderId="9" xfId="0" applyFont="1" applyBorder="1" applyAlignment="1">
      <alignment horizontal="left" wrapText="1"/>
    </xf>
    <xf numFmtId="0" fontId="35" fillId="0" borderId="9" xfId="0" applyFont="1" applyFill="1" applyBorder="1" applyAlignment="1">
      <alignment horizontal="center"/>
    </xf>
    <xf numFmtId="0" fontId="35" fillId="15" borderId="9" xfId="0" applyFont="1" applyFill="1" applyBorder="1" applyAlignment="1">
      <alignment horizontal="center"/>
    </xf>
    <xf numFmtId="0" fontId="39" fillId="0" borderId="9" xfId="0" applyFont="1" applyFill="1" applyBorder="1" applyAlignment="1">
      <alignment horizontal="center" vertical="center"/>
    </xf>
    <xf numFmtId="0" fontId="35" fillId="19" borderId="9" xfId="0" applyFont="1" applyFill="1" applyBorder="1" applyAlignment="1">
      <alignment horizontal="center" vertical="center"/>
    </xf>
    <xf numFmtId="0" fontId="35" fillId="19" borderId="9" xfId="0" applyFont="1" applyFill="1" applyBorder="1" applyAlignment="1">
      <alignment horizontal="left" wrapText="1"/>
    </xf>
    <xf numFmtId="0" fontId="35" fillId="19" borderId="9" xfId="0" applyFont="1" applyFill="1" applyBorder="1" applyAlignment="1">
      <alignment horizontal="center"/>
    </xf>
    <xf numFmtId="1" fontId="34" fillId="19" borderId="9" xfId="0" applyNumberFormat="1" applyFont="1" applyFill="1" applyBorder="1" applyAlignment="1">
      <alignment horizontal="center"/>
    </xf>
    <xf numFmtId="0" fontId="35" fillId="6" borderId="9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4" fillId="0" borderId="9" xfId="0" applyFont="1" applyBorder="1" applyAlignment="1">
      <alignment horizontal="center"/>
    </xf>
    <xf numFmtId="0" fontId="34" fillId="16" borderId="9" xfId="0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 wrapText="1"/>
    </xf>
    <xf numFmtId="0" fontId="38" fillId="16" borderId="9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horizontal="left" vertical="center" wrapText="1"/>
    </xf>
    <xf numFmtId="0" fontId="4" fillId="25" borderId="9" xfId="0" applyFont="1" applyFill="1" applyBorder="1" applyAlignment="1">
      <alignment horizontal="center"/>
    </xf>
    <xf numFmtId="0" fontId="10" fillId="25" borderId="9" xfId="0" applyFont="1" applyFill="1" applyBorder="1" applyAlignment="1">
      <alignment horizontal="center"/>
    </xf>
    <xf numFmtId="0" fontId="35" fillId="25" borderId="9" xfId="0" applyFont="1" applyFill="1" applyBorder="1" applyAlignment="1">
      <alignment wrapText="1"/>
    </xf>
    <xf numFmtId="0" fontId="43" fillId="25" borderId="9" xfId="0" applyFont="1" applyFill="1" applyBorder="1" applyAlignment="1">
      <alignment vertical="top" wrapText="1"/>
    </xf>
    <xf numFmtId="0" fontId="4" fillId="17" borderId="9" xfId="0" applyFont="1" applyFill="1" applyBorder="1" applyAlignment="1">
      <alignment horizontal="center"/>
    </xf>
    <xf numFmtId="0" fontId="10" fillId="17" borderId="9" xfId="0" applyFont="1" applyFill="1" applyBorder="1" applyAlignment="1">
      <alignment horizontal="center"/>
    </xf>
    <xf numFmtId="0" fontId="2" fillId="17" borderId="9" xfId="0" applyNumberFormat="1" applyFont="1" applyFill="1" applyBorder="1" applyAlignment="1">
      <alignment horizontal="center"/>
    </xf>
    <xf numFmtId="0" fontId="4" fillId="26" borderId="9" xfId="0" applyFont="1" applyFill="1" applyBorder="1" applyAlignment="1">
      <alignment horizontal="center"/>
    </xf>
    <xf numFmtId="0" fontId="2" fillId="13" borderId="9" xfId="0" applyNumberFormat="1" applyFont="1" applyFill="1" applyBorder="1" applyAlignment="1">
      <alignment horizontal="center"/>
    </xf>
    <xf numFmtId="1" fontId="2" fillId="28" borderId="9" xfId="0" applyNumberFormat="1" applyFont="1" applyFill="1" applyBorder="1" applyAlignment="1">
      <alignment horizontal="center"/>
    </xf>
    <xf numFmtId="0" fontId="2" fillId="17" borderId="9" xfId="0" applyFont="1" applyFill="1" applyBorder="1" applyAlignment="1">
      <alignment horizontal="center"/>
    </xf>
    <xf numFmtId="0" fontId="2" fillId="20" borderId="9" xfId="0" applyFont="1" applyFill="1" applyBorder="1" applyAlignment="1">
      <alignment horizontal="center"/>
    </xf>
    <xf numFmtId="0" fontId="5" fillId="20" borderId="9" xfId="0" applyFont="1" applyFill="1" applyBorder="1" applyAlignment="1">
      <alignment horizontal="center"/>
    </xf>
    <xf numFmtId="0" fontId="10" fillId="20" borderId="9" xfId="0" applyFont="1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36" fillId="27" borderId="9" xfId="0" applyFont="1" applyFill="1" applyBorder="1" applyAlignment="1">
      <alignment horizontal="center"/>
    </xf>
    <xf numFmtId="0" fontId="0" fillId="0" borderId="9" xfId="0" applyBorder="1"/>
    <xf numFmtId="0" fontId="10" fillId="9" borderId="9" xfId="0" applyFont="1" applyFill="1" applyBorder="1" applyAlignment="1">
      <alignment horizontal="center"/>
    </xf>
    <xf numFmtId="0" fontId="19" fillId="17" borderId="9" xfId="0" applyFont="1" applyFill="1" applyBorder="1" applyAlignment="1">
      <alignment horizontal="center"/>
    </xf>
    <xf numFmtId="0" fontId="2" fillId="25" borderId="9" xfId="0" applyFont="1" applyFill="1" applyBorder="1" applyAlignment="1">
      <alignment horizontal="center"/>
    </xf>
    <xf numFmtId="0" fontId="36" fillId="25" borderId="9" xfId="0" applyFont="1" applyFill="1" applyBorder="1" applyAlignment="1">
      <alignment horizontal="center"/>
    </xf>
    <xf numFmtId="0" fontId="42" fillId="13" borderId="9" xfId="0" applyFont="1" applyFill="1" applyBorder="1" applyAlignment="1"/>
    <xf numFmtId="0" fontId="4" fillId="29" borderId="9" xfId="0" applyFont="1" applyFill="1" applyBorder="1" applyAlignment="1">
      <alignment horizontal="center"/>
    </xf>
    <xf numFmtId="0" fontId="2" fillId="29" borderId="9" xfId="0" applyNumberFormat="1" applyFont="1" applyFill="1" applyBorder="1" applyAlignment="1">
      <alignment horizontal="center"/>
    </xf>
    <xf numFmtId="0" fontId="20" fillId="0" borderId="9" xfId="0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 wrapText="1"/>
    </xf>
    <xf numFmtId="0" fontId="4" fillId="0" borderId="9" xfId="0" applyNumberFormat="1" applyFont="1" applyFill="1" applyBorder="1" applyAlignment="1">
      <alignment horizontal="center"/>
    </xf>
    <xf numFmtId="1" fontId="30" fillId="0" borderId="9" xfId="0" applyNumberFormat="1" applyFont="1" applyFill="1" applyBorder="1" applyAlignment="1">
      <alignment horizontal="center"/>
    </xf>
    <xf numFmtId="0" fontId="30" fillId="0" borderId="9" xfId="0" applyNumberFormat="1" applyFont="1" applyFill="1" applyBorder="1" applyAlignment="1">
      <alignment horizontal="center"/>
    </xf>
    <xf numFmtId="0" fontId="19" fillId="6" borderId="0" xfId="2" applyFont="1" applyFill="1" applyBorder="1" applyAlignment="1" applyProtection="1">
      <alignment horizontal="left" vertical="center"/>
      <protection locked="0"/>
    </xf>
    <xf numFmtId="0" fontId="12" fillId="6" borderId="51" xfId="2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2" applyFont="1" applyBorder="1" applyAlignment="1" applyProtection="1">
      <alignment horizontal="left" vertical="top"/>
      <protection locked="0"/>
    </xf>
    <xf numFmtId="0" fontId="22" fillId="6" borderId="0" xfId="2" applyFont="1" applyFill="1" applyBorder="1" applyAlignment="1" applyProtection="1">
      <alignment horizontal="right" vertical="center"/>
      <protection locked="0"/>
    </xf>
    <xf numFmtId="14" fontId="12" fillId="6" borderId="51" xfId="2" applyNumberFormat="1" applyFont="1" applyFill="1" applyBorder="1" applyAlignment="1" applyProtection="1">
      <alignment horizontal="center" vertical="center"/>
      <protection locked="0"/>
    </xf>
    <xf numFmtId="0" fontId="12" fillId="6" borderId="51" xfId="2" applyNumberFormat="1" applyFont="1" applyFill="1" applyBorder="1" applyAlignment="1" applyProtection="1">
      <alignment horizontal="center" vertical="center"/>
      <protection locked="0"/>
    </xf>
    <xf numFmtId="0" fontId="12" fillId="6" borderId="51" xfId="2" applyNumberFormat="1" applyFont="1" applyFill="1" applyBorder="1" applyAlignment="1" applyProtection="1">
      <alignment horizontal="left" vertical="center"/>
      <protection locked="0"/>
    </xf>
    <xf numFmtId="0" fontId="12" fillId="6" borderId="51" xfId="2" applyNumberFormat="1" applyFont="1" applyFill="1" applyBorder="1" applyAlignment="1" applyProtection="1">
      <alignment horizontal="center" vertical="top"/>
      <protection locked="0"/>
    </xf>
    <xf numFmtId="0" fontId="21" fillId="6" borderId="0" xfId="2" applyFont="1" applyFill="1" applyBorder="1" applyAlignment="1" applyProtection="1">
      <alignment horizontal="center" vertical="top"/>
      <protection locked="0"/>
    </xf>
    <xf numFmtId="0" fontId="19" fillId="6" borderId="0" xfId="2" applyFont="1" applyFill="1" applyBorder="1" applyAlignment="1" applyProtection="1">
      <alignment horizontal="left" vertical="top"/>
      <protection locked="0"/>
    </xf>
    <xf numFmtId="0" fontId="12" fillId="6" borderId="51" xfId="2" applyNumberFormat="1" applyFont="1" applyFill="1" applyBorder="1" applyAlignment="1" applyProtection="1">
      <alignment horizontal="left" vertical="top" wrapText="1"/>
      <protection locked="0"/>
    </xf>
    <xf numFmtId="0" fontId="21" fillId="6" borderId="0" xfId="2" applyFont="1" applyFill="1" applyBorder="1" applyAlignment="1" applyProtection="1">
      <alignment horizontal="left" vertical="top"/>
      <protection locked="0"/>
    </xf>
    <xf numFmtId="0" fontId="12" fillId="0" borderId="51" xfId="2" applyNumberFormat="1" applyFont="1" applyBorder="1" applyAlignment="1" applyProtection="1">
      <alignment horizontal="center" vertical="top"/>
      <protection locked="0"/>
    </xf>
    <xf numFmtId="0" fontId="18" fillId="0" borderId="0" xfId="2" applyFont="1" applyBorder="1" applyAlignment="1" applyProtection="1">
      <alignment horizontal="center" vertical="center"/>
      <protection locked="0"/>
    </xf>
    <xf numFmtId="0" fontId="19" fillId="0" borderId="0" xfId="2" applyFont="1" applyBorder="1" applyAlignment="1" applyProtection="1">
      <alignment horizontal="center" vertical="top"/>
      <protection locked="0"/>
    </xf>
    <xf numFmtId="0" fontId="20" fillId="6" borderId="51" xfId="2" applyNumberFormat="1" applyFont="1" applyFill="1" applyBorder="1" applyAlignment="1" applyProtection="1">
      <alignment horizontal="center" wrapText="1"/>
      <protection locked="0"/>
    </xf>
    <xf numFmtId="0" fontId="21" fillId="0" borderId="0" xfId="2" applyFont="1" applyBorder="1" applyAlignment="1" applyProtection="1">
      <alignment horizontal="center" vertical="top"/>
      <protection locked="0"/>
    </xf>
    <xf numFmtId="0" fontId="19" fillId="0" borderId="0" xfId="2" applyFont="1" applyBorder="1" applyAlignment="1" applyProtection="1">
      <alignment horizontal="center" vertical="center"/>
      <protection locked="0"/>
    </xf>
    <xf numFmtId="0" fontId="12" fillId="0" borderId="0" xfId="2" applyFont="1" applyBorder="1" applyAlignment="1" applyProtection="1">
      <alignment horizontal="center" vertical="center" wrapText="1"/>
      <protection locked="0"/>
    </xf>
    <xf numFmtId="0" fontId="13" fillId="0" borderId="0" xfId="2" applyFont="1" applyBorder="1" applyAlignment="1" applyProtection="1">
      <alignment horizontal="center" vertical="center"/>
      <protection locked="0"/>
    </xf>
    <xf numFmtId="0" fontId="15" fillId="0" borderId="0" xfId="2" applyFont="1" applyBorder="1" applyAlignment="1" applyProtection="1">
      <alignment horizontal="left" wrapText="1"/>
      <protection locked="0"/>
    </xf>
    <xf numFmtId="0" fontId="16" fillId="0" borderId="51" xfId="2" applyNumberFormat="1" applyFont="1" applyBorder="1" applyAlignment="1" applyProtection="1">
      <alignment horizontal="center"/>
      <protection locked="0"/>
    </xf>
    <xf numFmtId="0" fontId="17" fillId="0" borderId="51" xfId="2" applyNumberFormat="1" applyFont="1" applyBorder="1" applyAlignment="1" applyProtection="1">
      <alignment horizontal="center" vertical="center"/>
      <protection locked="0"/>
    </xf>
    <xf numFmtId="0" fontId="11" fillId="0" borderId="55" xfId="2" applyFont="1" applyFill="1" applyBorder="1" applyAlignment="1" applyProtection="1">
      <alignment horizontal="left" vertical="center"/>
      <protection locked="0"/>
    </xf>
    <xf numFmtId="0" fontId="11" fillId="0" borderId="0" xfId="2" applyFont="1" applyFill="1" applyBorder="1" applyAlignment="1" applyProtection="1">
      <alignment horizontal="left" vertical="center"/>
      <protection locked="0"/>
    </xf>
    <xf numFmtId="0" fontId="27" fillId="0" borderId="0" xfId="2" applyFont="1" applyFill="1" applyBorder="1" applyAlignment="1" applyProtection="1">
      <alignment horizontal="left" vertical="top"/>
      <protection locked="0"/>
    </xf>
    <xf numFmtId="0" fontId="27" fillId="0" borderId="56" xfId="2" applyFont="1" applyFill="1" applyBorder="1" applyAlignment="1" applyProtection="1">
      <alignment horizontal="left" vertical="top"/>
      <protection locked="0"/>
    </xf>
    <xf numFmtId="0" fontId="11" fillId="0" borderId="55" xfId="2" applyFont="1" applyFill="1" applyBorder="1" applyAlignment="1" applyProtection="1">
      <alignment horizontal="left" vertical="top" wrapText="1"/>
      <protection locked="0"/>
    </xf>
    <xf numFmtId="0" fontId="11" fillId="0" borderId="0" xfId="2" applyFont="1" applyFill="1" applyBorder="1" applyAlignment="1" applyProtection="1">
      <alignment horizontal="left" vertical="top" wrapText="1"/>
      <protection locked="0"/>
    </xf>
    <xf numFmtId="0" fontId="25" fillId="0" borderId="9" xfId="2" applyNumberFormat="1" applyFont="1" applyFill="1" applyBorder="1" applyAlignment="1" applyProtection="1">
      <alignment horizontal="center" vertical="top"/>
      <protection locked="0"/>
    </xf>
    <xf numFmtId="0" fontId="26" fillId="0" borderId="9" xfId="2" applyNumberFormat="1" applyFont="1" applyFill="1" applyBorder="1" applyAlignment="1" applyProtection="1">
      <alignment horizontal="center" vertical="top"/>
      <protection locked="0"/>
    </xf>
    <xf numFmtId="0" fontId="25" fillId="0" borderId="10" xfId="2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24" fillId="0" borderId="10" xfId="2" applyNumberFormat="1" applyFont="1" applyFill="1" applyBorder="1" applyAlignment="1" applyProtection="1">
      <alignment horizontal="center" vertical="top"/>
      <protection locked="0"/>
    </xf>
    <xf numFmtId="0" fontId="24" fillId="0" borderId="58" xfId="2" applyNumberFormat="1" applyFont="1" applyFill="1" applyBorder="1" applyAlignment="1" applyProtection="1">
      <alignment horizontal="center" vertical="top"/>
      <protection locked="0"/>
    </xf>
    <xf numFmtId="0" fontId="24" fillId="0" borderId="14" xfId="2" applyNumberFormat="1" applyFont="1" applyFill="1" applyBorder="1" applyAlignment="1" applyProtection="1">
      <alignment horizontal="center" vertical="top"/>
      <protection locked="0"/>
    </xf>
    <xf numFmtId="0" fontId="25" fillId="0" borderId="9" xfId="2" applyNumberFormat="1" applyFont="1" applyFill="1" applyBorder="1" applyAlignment="1" applyProtection="1">
      <alignment horizontal="center" vertical="center"/>
      <protection locked="0"/>
    </xf>
    <xf numFmtId="0" fontId="11" fillId="0" borderId="9" xfId="2" applyFont="1" applyFill="1" applyBorder="1" applyAlignment="1" applyProtection="1">
      <alignment horizontal="center" vertical="top"/>
      <protection locked="0"/>
    </xf>
    <xf numFmtId="0" fontId="24" fillId="0" borderId="9" xfId="2" applyNumberFormat="1" applyFont="1" applyFill="1" applyBorder="1" applyAlignment="1" applyProtection="1">
      <alignment horizontal="center" vertical="center"/>
      <protection locked="0"/>
    </xf>
    <xf numFmtId="0" fontId="11" fillId="0" borderId="9" xfId="2" applyFont="1" applyFill="1" applyBorder="1" applyAlignment="1" applyProtection="1">
      <alignment horizontal="center" vertical="center"/>
      <protection locked="0"/>
    </xf>
    <xf numFmtId="0" fontId="11" fillId="0" borderId="52" xfId="2" applyNumberFormat="1" applyFont="1" applyFill="1" applyBorder="1" applyAlignment="1" applyProtection="1">
      <alignment horizontal="center" vertical="center"/>
      <protection locked="0"/>
    </xf>
    <xf numFmtId="0" fontId="11" fillId="0" borderId="52" xfId="2" applyNumberFormat="1" applyFont="1" applyFill="1" applyBorder="1" applyAlignment="1" applyProtection="1">
      <alignment horizontal="center" vertical="center" textRotation="90"/>
      <protection locked="0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4" fillId="3" borderId="11" xfId="0" applyNumberFormat="1" applyFont="1" applyFill="1" applyBorder="1" applyAlignment="1">
      <alignment horizontal="center"/>
    </xf>
    <xf numFmtId="164" fontId="4" fillId="3" borderId="22" xfId="0" applyNumberFormat="1" applyFont="1" applyFill="1" applyBorder="1" applyAlignment="1">
      <alignment horizontal="center"/>
    </xf>
    <xf numFmtId="0" fontId="11" fillId="0" borderId="0" xfId="2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27" xfId="0" applyFont="1" applyBorder="1" applyAlignment="1">
      <alignment horizontal="center" textRotation="90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25" fillId="0" borderId="10" xfId="2" applyNumberFormat="1" applyFont="1" applyFill="1" applyBorder="1" applyAlignment="1" applyProtection="1">
      <alignment horizontal="center" vertical="top"/>
      <protection locked="0"/>
    </xf>
    <xf numFmtId="0" fontId="25" fillId="0" borderId="14" xfId="2" applyNumberFormat="1" applyFont="1" applyFill="1" applyBorder="1" applyAlignment="1" applyProtection="1">
      <alignment horizontal="center" vertical="top"/>
      <protection locked="0"/>
    </xf>
    <xf numFmtId="0" fontId="1" fillId="0" borderId="8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 wrapText="1"/>
    </xf>
    <xf numFmtId="0" fontId="23" fillId="0" borderId="0" xfId="2" applyFont="1" applyFill="1" applyBorder="1" applyAlignment="1" applyProtection="1">
      <alignment horizontal="left" vertical="center"/>
      <protection locked="0"/>
    </xf>
    <xf numFmtId="0" fontId="24" fillId="0" borderId="53" xfId="2" applyNumberFormat="1" applyFont="1" applyFill="1" applyBorder="1" applyAlignment="1" applyProtection="1">
      <alignment horizontal="center" vertical="center" textRotation="90"/>
      <protection locked="0"/>
    </xf>
    <xf numFmtId="0" fontId="24" fillId="0" borderId="54" xfId="2" applyNumberFormat="1" applyFont="1" applyFill="1" applyBorder="1" applyAlignment="1" applyProtection="1">
      <alignment horizontal="center" vertical="center" textRotation="90"/>
      <protection locked="0"/>
    </xf>
    <xf numFmtId="0" fontId="2" fillId="4" borderId="45" xfId="0" applyFont="1" applyFill="1" applyBorder="1" applyAlignment="1">
      <alignment horizontal="center"/>
    </xf>
    <xf numFmtId="0" fontId="2" fillId="4" borderId="48" xfId="0" applyFont="1" applyFill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4" fillId="0" borderId="52" xfId="2" applyNumberFormat="1" applyFont="1" applyFill="1" applyBorder="1" applyAlignment="1" applyProtection="1">
      <alignment horizontal="center" vertical="center"/>
      <protection locked="0"/>
    </xf>
    <xf numFmtId="0" fontId="24" fillId="0" borderId="57" xfId="2" applyNumberFormat="1" applyFont="1" applyFill="1" applyBorder="1" applyAlignment="1" applyProtection="1">
      <alignment horizontal="center" vertical="center"/>
      <protection locked="0"/>
    </xf>
    <xf numFmtId="0" fontId="11" fillId="0" borderId="57" xfId="2" applyNumberFormat="1" applyFont="1" applyFill="1" applyBorder="1" applyAlignment="1" applyProtection="1">
      <alignment horizontal="center" vertical="center"/>
      <protection locked="0"/>
    </xf>
    <xf numFmtId="0" fontId="11" fillId="0" borderId="9" xfId="2" applyNumberFormat="1" applyFont="1" applyFill="1" applyBorder="1" applyAlignment="1" applyProtection="1">
      <alignment horizontal="center" vertical="center"/>
      <protection locked="0"/>
    </xf>
    <xf numFmtId="0" fontId="29" fillId="0" borderId="9" xfId="2" applyNumberFormat="1" applyFont="1" applyFill="1" applyBorder="1" applyAlignment="1" applyProtection="1">
      <alignment horizontal="center" vertical="center"/>
      <protection locked="0"/>
    </xf>
    <xf numFmtId="0" fontId="29" fillId="0" borderId="52" xfId="2" applyNumberFormat="1" applyFont="1" applyFill="1" applyBorder="1" applyAlignment="1" applyProtection="1">
      <alignment horizontal="center" vertical="center"/>
      <protection locked="0"/>
    </xf>
    <xf numFmtId="0" fontId="29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57" xfId="2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2" applyFont="1" applyFill="1" applyBorder="1" applyAlignment="1" applyProtection="1">
      <alignment horizontal="left" vertical="top"/>
      <protection locked="0"/>
    </xf>
    <xf numFmtId="0" fontId="1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29" fillId="0" borderId="57" xfId="2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/>
    <xf numFmtId="0" fontId="0" fillId="0" borderId="9" xfId="0" applyBorder="1" applyAlignment="1">
      <alignment wrapText="1"/>
    </xf>
    <xf numFmtId="0" fontId="41" fillId="14" borderId="9" xfId="0" applyFont="1" applyFill="1" applyBorder="1" applyAlignment="1">
      <alignment horizontal="center" wrapText="1"/>
    </xf>
    <xf numFmtId="0" fontId="42" fillId="13" borderId="9" xfId="0" applyFont="1" applyFill="1" applyBorder="1" applyAlignment="1"/>
    <xf numFmtId="0" fontId="30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center" vertical="center" textRotation="90" wrapText="1"/>
    </xf>
    <xf numFmtId="0" fontId="35" fillId="0" borderId="9" xfId="0" applyFont="1" applyBorder="1" applyAlignment="1">
      <alignment horizontal="center" wrapText="1"/>
    </xf>
    <xf numFmtId="0" fontId="30" fillId="0" borderId="9" xfId="0" applyFont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textRotation="90" wrapText="1"/>
    </xf>
    <xf numFmtId="0" fontId="0" fillId="0" borderId="58" xfId="0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30" fillId="0" borderId="8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40" fillId="0" borderId="1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9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7"/>
  <sheetViews>
    <sheetView topLeftCell="A4" workbookViewId="0">
      <selection sqref="A1:AV27"/>
    </sheetView>
  </sheetViews>
  <sheetFormatPr defaultRowHeight="15.75" x14ac:dyDescent="0.25"/>
  <cols>
    <col min="3" max="3" width="8.85546875" style="109"/>
    <col min="4" max="4" width="3.7109375" style="109" customWidth="1"/>
    <col min="5" max="5" width="2.5703125" style="109" customWidth="1"/>
    <col min="6" max="6" width="0.42578125" style="109" customWidth="1"/>
    <col min="7" max="7" width="6.42578125" style="109" customWidth="1"/>
    <col min="8" max="8" width="5.140625" style="109" customWidth="1"/>
    <col min="9" max="9" width="4.85546875" style="109" customWidth="1"/>
    <col min="10" max="10" width="3.5703125" style="109" customWidth="1"/>
    <col min="11" max="11" width="3.85546875" style="109" customWidth="1"/>
    <col min="12" max="12" width="5.42578125" style="109" customWidth="1"/>
    <col min="13" max="13" width="0.42578125" style="109" customWidth="1"/>
    <col min="14" max="14" width="3.42578125" hidden="1" customWidth="1"/>
    <col min="15" max="15" width="4.5703125" hidden="1" customWidth="1"/>
    <col min="16" max="17" width="4.42578125" customWidth="1"/>
    <col min="18" max="18" width="4.140625" customWidth="1"/>
    <col min="19" max="19" width="3.5703125" customWidth="1"/>
    <col min="20" max="20" width="3.85546875" customWidth="1"/>
    <col min="21" max="21" width="4.42578125" customWidth="1"/>
    <col min="22" max="22" width="4" customWidth="1"/>
    <col min="23" max="23" width="3.85546875" customWidth="1"/>
    <col min="24" max="24" width="4.140625" customWidth="1"/>
    <col min="25" max="25" width="3.85546875" customWidth="1"/>
    <col min="26" max="26" width="4.42578125" customWidth="1"/>
    <col min="27" max="27" width="4.85546875" hidden="1" customWidth="1"/>
    <col min="28" max="28" width="4.85546875" customWidth="1"/>
    <col min="29" max="29" width="0.140625" hidden="1" customWidth="1"/>
    <col min="30" max="30" width="3.42578125" hidden="1" customWidth="1"/>
    <col min="31" max="31" width="3.5703125" hidden="1" customWidth="1"/>
    <col min="32" max="32" width="3.42578125" customWidth="1"/>
    <col min="34" max="34" width="8" customWidth="1"/>
    <col min="35" max="35" width="3.85546875" hidden="1" customWidth="1"/>
    <col min="36" max="36" width="8.7109375" hidden="1" customWidth="1"/>
    <col min="37" max="37" width="3.5703125" hidden="1" customWidth="1"/>
    <col min="38" max="39" width="8.7109375" hidden="1" customWidth="1"/>
    <col min="40" max="40" width="3.140625" hidden="1" customWidth="1"/>
    <col min="41" max="42" width="8.7109375" hidden="1" customWidth="1"/>
    <col min="43" max="43" width="7.42578125" hidden="1" customWidth="1"/>
    <col min="44" max="48" width="8.7109375" hidden="1" customWidth="1"/>
  </cols>
  <sheetData>
    <row r="1" spans="1:48" ht="18.75" x14ac:dyDescent="0.25">
      <c r="A1" s="113"/>
      <c r="B1" s="113"/>
      <c r="C1" s="113"/>
      <c r="D1" s="114"/>
      <c r="E1" s="114"/>
      <c r="F1" s="114"/>
      <c r="G1" s="332" t="s">
        <v>65</v>
      </c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3" t="s">
        <v>66</v>
      </c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3"/>
      <c r="AU1" s="333"/>
      <c r="AV1" s="333"/>
    </row>
    <row r="2" spans="1:48" ht="15" x14ac:dyDescent="0.25">
      <c r="A2" s="113"/>
      <c r="B2" s="113"/>
      <c r="C2" s="113"/>
      <c r="D2" s="114"/>
      <c r="E2" s="114"/>
      <c r="F2" s="114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332" t="s">
        <v>67</v>
      </c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</row>
    <row r="3" spans="1:48" ht="15" x14ac:dyDescent="0.25">
      <c r="A3" s="114"/>
      <c r="B3" s="114"/>
      <c r="C3" s="114"/>
      <c r="D3" s="114"/>
      <c r="E3" s="114"/>
      <c r="F3" s="114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6"/>
      <c r="AS3" s="116"/>
      <c r="AT3" s="115"/>
      <c r="AU3" s="116"/>
      <c r="AV3" s="116"/>
    </row>
    <row r="4" spans="1:48" ht="15" x14ac:dyDescent="0.25">
      <c r="A4" s="113"/>
      <c r="B4" s="113"/>
      <c r="C4" s="113"/>
      <c r="D4" s="114"/>
      <c r="E4" s="114"/>
      <c r="F4" s="114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332" t="s">
        <v>68</v>
      </c>
      <c r="AG4" s="332"/>
      <c r="AH4" s="332"/>
      <c r="AI4" s="332"/>
      <c r="AJ4" s="332"/>
      <c r="AK4" s="332"/>
      <c r="AL4" s="332"/>
      <c r="AM4" s="332"/>
      <c r="AN4" s="332"/>
      <c r="AO4" s="332"/>
      <c r="AP4" s="332"/>
      <c r="AQ4" s="332"/>
      <c r="AR4" s="332"/>
      <c r="AS4" s="332"/>
      <c r="AT4" s="332"/>
      <c r="AU4" s="332"/>
      <c r="AV4" s="332"/>
    </row>
    <row r="5" spans="1:48" ht="15" x14ac:dyDescent="0.25">
      <c r="A5" s="334"/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335"/>
      <c r="AG5" s="335"/>
      <c r="AH5" s="335"/>
      <c r="AI5" s="335"/>
      <c r="AJ5" s="335"/>
      <c r="AK5" s="335"/>
      <c r="AL5" s="335"/>
      <c r="AM5" s="335"/>
      <c r="AN5" s="335"/>
      <c r="AO5" s="335"/>
      <c r="AP5" s="335"/>
      <c r="AQ5" s="335"/>
      <c r="AR5" s="335"/>
      <c r="AS5" s="335"/>
      <c r="AT5" s="335"/>
      <c r="AU5" s="335"/>
      <c r="AV5" s="335"/>
    </row>
    <row r="6" spans="1:48" ht="15" x14ac:dyDescent="0.25">
      <c r="A6" s="334"/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336"/>
      <c r="AG6" s="336"/>
      <c r="AH6" s="336"/>
      <c r="AI6" s="336"/>
      <c r="AJ6" s="336"/>
      <c r="AK6" s="336"/>
      <c r="AL6" s="336"/>
      <c r="AM6" s="336"/>
      <c r="AN6" s="336"/>
      <c r="AO6" s="336"/>
      <c r="AP6" s="336"/>
      <c r="AQ6" s="336"/>
      <c r="AR6" s="336"/>
      <c r="AS6" s="336"/>
      <c r="AT6" s="336"/>
      <c r="AU6" s="336"/>
      <c r="AV6" s="336"/>
    </row>
    <row r="7" spans="1:48" ht="15" x14ac:dyDescent="0.25">
      <c r="A7" s="334"/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336"/>
      <c r="AG7" s="336"/>
      <c r="AH7" s="336"/>
      <c r="AI7" s="336"/>
      <c r="AJ7" s="336"/>
      <c r="AK7" s="336"/>
      <c r="AL7" s="336"/>
      <c r="AM7" s="336"/>
      <c r="AN7" s="336"/>
      <c r="AO7" s="336"/>
      <c r="AP7" s="336"/>
      <c r="AQ7" s="336"/>
      <c r="AR7" s="336"/>
      <c r="AS7" s="336"/>
      <c r="AT7" s="336"/>
      <c r="AU7" s="336"/>
      <c r="AV7" s="336"/>
    </row>
    <row r="8" spans="1:48" ht="15" x14ac:dyDescent="0.25">
      <c r="A8" s="113"/>
      <c r="B8" s="113"/>
      <c r="C8" s="113"/>
      <c r="D8" s="114"/>
      <c r="E8" s="114"/>
      <c r="F8" s="114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</row>
    <row r="9" spans="1:48" ht="33" x14ac:dyDescent="0.25">
      <c r="A9" s="327" t="s">
        <v>61</v>
      </c>
      <c r="B9" s="327"/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327"/>
      <c r="AD9" s="327"/>
      <c r="AE9" s="327"/>
      <c r="AF9" s="327"/>
      <c r="AG9" s="327"/>
      <c r="AH9" s="327"/>
      <c r="AI9" s="327"/>
      <c r="AJ9" s="327"/>
      <c r="AK9" s="327"/>
      <c r="AL9" s="327"/>
      <c r="AM9" s="327"/>
      <c r="AN9" s="327"/>
      <c r="AO9" s="327"/>
      <c r="AP9" s="327"/>
      <c r="AQ9" s="327"/>
      <c r="AR9" s="327"/>
      <c r="AS9" s="327"/>
      <c r="AT9" s="327"/>
      <c r="AU9" s="327"/>
      <c r="AV9" s="327"/>
    </row>
    <row r="10" spans="1:48" ht="15" x14ac:dyDescent="0.25">
      <c r="A10" s="328" t="s">
        <v>69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28"/>
      <c r="AJ10" s="328"/>
      <c r="AK10" s="328"/>
      <c r="AL10" s="328"/>
      <c r="AM10" s="328"/>
      <c r="AN10" s="328"/>
      <c r="AO10" s="328"/>
      <c r="AP10" s="328"/>
      <c r="AQ10" s="328"/>
      <c r="AR10" s="328"/>
      <c r="AS10" s="328"/>
      <c r="AT10" s="328"/>
      <c r="AU10" s="328"/>
      <c r="AV10" s="328"/>
    </row>
    <row r="11" spans="1:48" ht="39.6" customHeight="1" x14ac:dyDescent="0.25">
      <c r="A11" s="329" t="s">
        <v>70</v>
      </c>
      <c r="B11" s="329"/>
      <c r="C11" s="329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  <c r="AL11" s="329"/>
      <c r="AM11" s="329"/>
      <c r="AN11" s="329"/>
      <c r="AO11" s="329"/>
      <c r="AP11" s="329"/>
      <c r="AQ11" s="329"/>
      <c r="AR11" s="329"/>
      <c r="AS11" s="329"/>
      <c r="AT11" s="329"/>
      <c r="AU11" s="329"/>
      <c r="AV11" s="329"/>
    </row>
    <row r="12" spans="1:48" ht="15" x14ac:dyDescent="0.25">
      <c r="A12" s="330" t="s">
        <v>71</v>
      </c>
      <c r="B12" s="330"/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0"/>
      <c r="AS12" s="330"/>
      <c r="AT12" s="330"/>
      <c r="AU12" s="330"/>
      <c r="AV12" s="330"/>
    </row>
    <row r="13" spans="1:48" ht="15" x14ac:dyDescent="0.25">
      <c r="A13" s="331" t="s">
        <v>72</v>
      </c>
      <c r="B13" s="331"/>
      <c r="C13" s="331"/>
      <c r="D13" s="331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31"/>
      <c r="R13" s="331"/>
      <c r="S13" s="331"/>
      <c r="T13" s="331"/>
      <c r="U13" s="331"/>
      <c r="V13" s="331"/>
      <c r="W13" s="331"/>
      <c r="X13" s="331"/>
      <c r="Y13" s="331"/>
      <c r="Z13" s="331"/>
      <c r="AA13" s="331"/>
      <c r="AB13" s="331"/>
      <c r="AC13" s="331"/>
      <c r="AD13" s="331"/>
      <c r="AE13" s="331"/>
      <c r="AF13" s="331"/>
      <c r="AG13" s="331"/>
      <c r="AH13" s="331"/>
      <c r="AI13" s="331"/>
      <c r="AJ13" s="331"/>
      <c r="AK13" s="331"/>
      <c r="AL13" s="331"/>
      <c r="AM13" s="331"/>
      <c r="AN13" s="331"/>
      <c r="AO13" s="331"/>
      <c r="AP13" s="331"/>
      <c r="AQ13" s="331"/>
      <c r="AR13" s="331"/>
      <c r="AS13" s="331"/>
      <c r="AT13" s="331"/>
      <c r="AU13" s="331"/>
      <c r="AV13" s="331"/>
    </row>
    <row r="14" spans="1:48" ht="15" x14ac:dyDescent="0.25">
      <c r="A14" s="320" t="s">
        <v>63</v>
      </c>
      <c r="B14" s="320"/>
      <c r="C14" s="320"/>
      <c r="D14" s="320"/>
      <c r="E14" s="320"/>
      <c r="F14" s="117"/>
      <c r="G14" s="320" t="s">
        <v>90</v>
      </c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0"/>
      <c r="Z14" s="320"/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320"/>
      <c r="AL14" s="320"/>
      <c r="AM14" s="320"/>
      <c r="AN14" s="320"/>
      <c r="AO14" s="320"/>
      <c r="AP14" s="320"/>
      <c r="AQ14" s="320"/>
      <c r="AR14" s="320"/>
      <c r="AS14" s="320"/>
      <c r="AT14" s="320"/>
      <c r="AU14" s="320"/>
      <c r="AV14" s="320"/>
    </row>
    <row r="15" spans="1:48" ht="15" x14ac:dyDescent="0.25">
      <c r="A15" s="325" t="s">
        <v>73</v>
      </c>
      <c r="B15" s="325"/>
      <c r="C15" s="325"/>
      <c r="D15" s="325"/>
      <c r="E15" s="325"/>
      <c r="F15" s="325"/>
      <c r="G15" s="325" t="s">
        <v>74</v>
      </c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  <c r="AL15" s="325"/>
      <c r="AM15" s="325"/>
      <c r="AN15" s="325"/>
      <c r="AO15" s="325"/>
      <c r="AP15" s="325"/>
      <c r="AQ15" s="325"/>
      <c r="AR15" s="325"/>
      <c r="AS15" s="325"/>
      <c r="AT15" s="325"/>
      <c r="AU15" s="325"/>
      <c r="AV15" s="118"/>
    </row>
    <row r="16" spans="1:48" ht="15" x14ac:dyDescent="0.25">
      <c r="A16" s="314" t="s">
        <v>62</v>
      </c>
      <c r="B16" s="314"/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119"/>
      <c r="P16" s="326" t="s">
        <v>75</v>
      </c>
      <c r="Q16" s="326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  <c r="AJ16" s="326"/>
      <c r="AK16" s="326"/>
      <c r="AL16" s="326"/>
      <c r="AM16" s="326"/>
      <c r="AN16" s="326"/>
      <c r="AO16" s="326"/>
      <c r="AP16" s="326"/>
      <c r="AQ16" s="326"/>
      <c r="AR16" s="326"/>
      <c r="AS16" s="326"/>
      <c r="AT16" s="326"/>
      <c r="AU16" s="326"/>
      <c r="AV16" s="326"/>
    </row>
    <row r="17" spans="1:48" ht="15" x14ac:dyDescent="0.25">
      <c r="A17" s="120"/>
      <c r="B17" s="119"/>
      <c r="C17" s="119"/>
      <c r="D17" s="119"/>
      <c r="E17" s="121"/>
      <c r="F17" s="119"/>
      <c r="G17" s="119"/>
      <c r="H17" s="119"/>
      <c r="I17" s="119"/>
      <c r="J17" s="119"/>
      <c r="K17" s="119"/>
      <c r="L17" s="119"/>
      <c r="M17" s="119"/>
      <c r="N17" s="119"/>
      <c r="O17" s="122"/>
      <c r="P17" s="322" t="s">
        <v>76</v>
      </c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322"/>
      <c r="AH17" s="322"/>
      <c r="AI17" s="322"/>
      <c r="AJ17" s="322"/>
      <c r="AK17" s="322"/>
      <c r="AL17" s="322"/>
      <c r="AM17" s="322"/>
      <c r="AN17" s="322"/>
      <c r="AO17" s="322"/>
      <c r="AP17" s="322"/>
      <c r="AQ17" s="322"/>
      <c r="AR17" s="322"/>
      <c r="AS17" s="322"/>
      <c r="AT17" s="322"/>
      <c r="AU17" s="322"/>
      <c r="AV17" s="322"/>
    </row>
    <row r="18" spans="1:48" ht="15" x14ac:dyDescent="0.25">
      <c r="A18" s="322"/>
      <c r="B18" s="322"/>
      <c r="C18" s="322"/>
      <c r="D18" s="322"/>
      <c r="E18" s="322"/>
      <c r="F18" s="322"/>
      <c r="G18" s="322"/>
      <c r="H18" s="322"/>
      <c r="I18" s="322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</row>
    <row r="19" spans="1:48" ht="15" x14ac:dyDescent="0.25">
      <c r="A19" s="323" t="s">
        <v>77</v>
      </c>
      <c r="B19" s="323"/>
      <c r="C19" s="323"/>
      <c r="D19" s="323"/>
      <c r="E19" s="323"/>
      <c r="F19" s="323"/>
      <c r="G19" s="324" t="s">
        <v>91</v>
      </c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24"/>
      <c r="V19" s="324"/>
      <c r="W19" s="324"/>
      <c r="X19" s="324"/>
      <c r="Y19" s="324"/>
      <c r="Z19" s="324"/>
      <c r="AA19" s="324"/>
      <c r="AB19" s="324"/>
      <c r="AC19" s="324"/>
      <c r="AD19" s="324"/>
      <c r="AE19" s="324"/>
      <c r="AF19" s="324"/>
      <c r="AG19" s="324"/>
      <c r="AH19" s="324"/>
      <c r="AI19" s="324"/>
      <c r="AJ19" s="324"/>
      <c r="AK19" s="324"/>
      <c r="AL19" s="324"/>
      <c r="AM19" s="324"/>
      <c r="AN19" s="324"/>
      <c r="AO19" s="324"/>
      <c r="AP19" s="324"/>
      <c r="AQ19" s="324"/>
      <c r="AR19" s="324"/>
      <c r="AS19" s="324"/>
      <c r="AT19" s="324"/>
      <c r="AU19" s="324"/>
      <c r="AV19" s="324"/>
    </row>
    <row r="20" spans="1:48" ht="15" x14ac:dyDescent="0.25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20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8"/>
      <c r="AS20" s="118"/>
      <c r="AT20" s="117"/>
      <c r="AU20" s="118"/>
      <c r="AV20" s="118"/>
    </row>
    <row r="21" spans="1:48" ht="15" x14ac:dyDescent="0.25">
      <c r="A21" s="314" t="s">
        <v>78</v>
      </c>
      <c r="B21" s="314"/>
      <c r="C21" s="314"/>
      <c r="D21" s="314"/>
      <c r="E21" s="314"/>
      <c r="F21" s="314"/>
      <c r="G21" s="321" t="s">
        <v>79</v>
      </c>
      <c r="H21" s="321"/>
      <c r="I21" s="321"/>
      <c r="J21" s="321"/>
      <c r="K21" s="321"/>
      <c r="L21" s="321"/>
      <c r="M21" s="321"/>
      <c r="N21" s="321"/>
      <c r="O21" s="117"/>
      <c r="P21" s="314" t="s">
        <v>80</v>
      </c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314"/>
      <c r="AB21" s="314"/>
      <c r="AC21" s="321" t="s">
        <v>81</v>
      </c>
      <c r="AD21" s="321"/>
      <c r="AE21" s="321"/>
      <c r="AF21" s="321"/>
      <c r="AG21" s="321"/>
      <c r="AH21" s="117"/>
      <c r="AI21" s="314" t="s">
        <v>82</v>
      </c>
      <c r="AJ21" s="314"/>
      <c r="AK21" s="314"/>
      <c r="AL21" s="314"/>
      <c r="AM21" s="314"/>
      <c r="AN21" s="314"/>
      <c r="AO21" s="314"/>
      <c r="AP21" s="314"/>
      <c r="AQ21" s="314"/>
      <c r="AR21" s="314"/>
      <c r="AS21" s="321" t="s">
        <v>83</v>
      </c>
      <c r="AT21" s="321"/>
      <c r="AU21" s="321"/>
      <c r="AV21" s="321"/>
    </row>
    <row r="22" spans="1:48" ht="15" x14ac:dyDescent="0.25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8"/>
      <c r="AS22" s="118"/>
      <c r="AT22" s="117"/>
      <c r="AU22" s="118"/>
      <c r="AV22" s="118"/>
    </row>
    <row r="23" spans="1:48" ht="15" x14ac:dyDescent="0.25">
      <c r="A23" s="314" t="s">
        <v>84</v>
      </c>
      <c r="B23" s="314"/>
      <c r="C23" s="314"/>
      <c r="D23" s="314"/>
      <c r="E23" s="314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5" t="s">
        <v>85</v>
      </c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  <c r="AO23" s="315"/>
      <c r="AP23" s="315"/>
      <c r="AQ23" s="315"/>
      <c r="AR23" s="315"/>
      <c r="AS23" s="315"/>
      <c r="AT23" s="315"/>
      <c r="AU23" s="315"/>
      <c r="AV23" s="315"/>
    </row>
    <row r="24" spans="1:48" ht="15" x14ac:dyDescent="0.25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316" t="s">
        <v>86</v>
      </c>
      <c r="V24" s="316"/>
      <c r="W24" s="316"/>
      <c r="X24" s="316"/>
      <c r="Y24" s="316"/>
      <c r="Z24" s="316"/>
      <c r="AA24" s="316"/>
      <c r="AB24" s="316"/>
      <c r="AC24" s="316"/>
      <c r="AD24" s="316"/>
      <c r="AE24" s="316"/>
      <c r="AF24" s="316"/>
      <c r="AG24" s="316"/>
      <c r="AH24" s="316"/>
      <c r="AI24" s="316"/>
      <c r="AJ24" s="316"/>
      <c r="AK24" s="316"/>
      <c r="AL24" s="316"/>
      <c r="AM24" s="316"/>
      <c r="AN24" s="316"/>
      <c r="AO24" s="316"/>
      <c r="AP24" s="316"/>
      <c r="AQ24" s="316"/>
      <c r="AR24" s="316"/>
      <c r="AS24" s="316"/>
      <c r="AT24" s="316"/>
      <c r="AU24" s="316"/>
      <c r="AV24" s="316"/>
    </row>
    <row r="25" spans="1:48" ht="15" x14ac:dyDescent="0.25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</row>
    <row r="26" spans="1:48" ht="15" x14ac:dyDescent="0.25">
      <c r="A26" s="314" t="s">
        <v>87</v>
      </c>
      <c r="B26" s="314"/>
      <c r="C26" s="314"/>
      <c r="D26" s="314"/>
      <c r="E26" s="314"/>
      <c r="F26" s="314"/>
      <c r="G26" s="314"/>
      <c r="H26" s="314"/>
      <c r="I26" s="314"/>
      <c r="J26" s="314"/>
      <c r="K26" s="314"/>
      <c r="L26" s="317" t="s">
        <v>88</v>
      </c>
      <c r="M26" s="317"/>
      <c r="N26" s="318">
        <v>41771</v>
      </c>
      <c r="O26" s="319"/>
      <c r="P26" s="319"/>
      <c r="Q26" s="319"/>
      <c r="R26" s="319"/>
      <c r="S26" s="317" t="s">
        <v>89</v>
      </c>
      <c r="T26" s="317"/>
      <c r="U26" s="319">
        <v>508</v>
      </c>
      <c r="V26" s="319"/>
      <c r="W26" s="319"/>
      <c r="X26" s="319"/>
      <c r="Y26" s="319"/>
      <c r="Z26" s="3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</row>
    <row r="27" spans="1:48" ht="15" x14ac:dyDescent="0.25">
      <c r="A27" s="119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</row>
  </sheetData>
  <mergeCells count="36">
    <mergeCell ref="G1:AE1"/>
    <mergeCell ref="AF1:AV1"/>
    <mergeCell ref="AF2:AV2"/>
    <mergeCell ref="AF4:AV4"/>
    <mergeCell ref="A5:L7"/>
    <mergeCell ref="AF5:AV5"/>
    <mergeCell ref="AF6:AV7"/>
    <mergeCell ref="A9:AV9"/>
    <mergeCell ref="A10:AV10"/>
    <mergeCell ref="A11:AV11"/>
    <mergeCell ref="A12:AV12"/>
    <mergeCell ref="A13:AV13"/>
    <mergeCell ref="A14:E14"/>
    <mergeCell ref="G14:AV14"/>
    <mergeCell ref="AS21:AV21"/>
    <mergeCell ref="A18:I18"/>
    <mergeCell ref="A19:F19"/>
    <mergeCell ref="G19:AV19"/>
    <mergeCell ref="A15:F15"/>
    <mergeCell ref="G15:AU15"/>
    <mergeCell ref="A16:N16"/>
    <mergeCell ref="P16:AV16"/>
    <mergeCell ref="P17:AV17"/>
    <mergeCell ref="A21:F21"/>
    <mergeCell ref="G21:N21"/>
    <mergeCell ref="P21:AB21"/>
    <mergeCell ref="AC21:AG21"/>
    <mergeCell ref="AI21:AR21"/>
    <mergeCell ref="A23:T23"/>
    <mergeCell ref="U23:AV23"/>
    <mergeCell ref="U24:AV24"/>
    <mergeCell ref="A26:K26"/>
    <mergeCell ref="L26:M26"/>
    <mergeCell ref="N26:R26"/>
    <mergeCell ref="S26:T26"/>
    <mergeCell ref="U26:Z26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55"/>
  <sheetViews>
    <sheetView topLeftCell="A24" workbookViewId="0">
      <selection activeCell="B24" sqref="A24:BL56"/>
    </sheetView>
  </sheetViews>
  <sheetFormatPr defaultColWidth="9.140625" defaultRowHeight="15" x14ac:dyDescent="0.25"/>
  <cols>
    <col min="1" max="1" width="2.5703125" style="27" customWidth="1"/>
    <col min="2" max="2" width="2.85546875" style="27" customWidth="1"/>
    <col min="3" max="3" width="2.42578125" style="27" customWidth="1"/>
    <col min="4" max="4" width="2.7109375" style="27" customWidth="1"/>
    <col min="5" max="5" width="2.140625" style="27" customWidth="1"/>
    <col min="6" max="6" width="2.7109375" style="27" customWidth="1"/>
    <col min="7" max="7" width="2.85546875" style="27" customWidth="1"/>
    <col min="8" max="8" width="2.5703125" style="27" customWidth="1"/>
    <col min="9" max="9" width="2.85546875" style="27" customWidth="1"/>
    <col min="10" max="10" width="2.5703125" style="27" customWidth="1"/>
    <col min="11" max="12" width="2.85546875" style="27" customWidth="1"/>
    <col min="13" max="13" width="3.140625" style="27" customWidth="1"/>
    <col min="14" max="14" width="2.85546875" style="27" customWidth="1"/>
    <col min="15" max="15" width="2.5703125" style="27" customWidth="1"/>
    <col min="16" max="16" width="2.85546875" style="27" customWidth="1"/>
    <col min="17" max="17" width="2.5703125" style="27" customWidth="1"/>
    <col min="18" max="18" width="2.85546875" style="27" customWidth="1"/>
    <col min="19" max="19" width="2.42578125" style="27" customWidth="1"/>
    <col min="20" max="20" width="2.7109375" style="27" customWidth="1"/>
    <col min="21" max="22" width="2.85546875" style="27" customWidth="1"/>
    <col min="23" max="23" width="2.7109375" style="27" customWidth="1"/>
    <col min="24" max="24" width="2.85546875" style="27" customWidth="1"/>
    <col min="25" max="25" width="2.5703125" style="27" customWidth="1"/>
    <col min="26" max="26" width="2.42578125" style="27" customWidth="1"/>
    <col min="27" max="27" width="2.5703125" style="27" customWidth="1"/>
    <col min="28" max="28" width="2.42578125" style="27" customWidth="1"/>
    <col min="29" max="31" width="2.85546875" style="27" customWidth="1"/>
    <col min="32" max="32" width="2.7109375" style="27" customWidth="1"/>
    <col min="33" max="34" width="2.85546875" style="27" customWidth="1"/>
    <col min="35" max="35" width="2.7109375" style="27" customWidth="1"/>
    <col min="36" max="36" width="2.85546875" style="27" customWidth="1"/>
    <col min="37" max="37" width="2.5703125" style="27" customWidth="1"/>
    <col min="38" max="39" width="2.7109375" style="27" customWidth="1"/>
    <col min="40" max="40" width="2.85546875" style="27" customWidth="1"/>
    <col min="41" max="41" width="2.42578125" style="27" customWidth="1"/>
    <col min="42" max="42" width="3.140625" style="27" customWidth="1"/>
    <col min="43" max="44" width="2.85546875" style="27" customWidth="1"/>
    <col min="45" max="45" width="2.7109375" style="27" customWidth="1"/>
    <col min="46" max="46" width="2.5703125" style="27" customWidth="1"/>
    <col min="47" max="47" width="2.7109375" style="27" customWidth="1"/>
    <col min="48" max="49" width="2.85546875" style="27" customWidth="1"/>
    <col min="50" max="50" width="2.7109375" style="27" customWidth="1"/>
    <col min="51" max="52" width="3.42578125" style="27" customWidth="1"/>
    <col min="53" max="53" width="2.7109375" style="27" customWidth="1"/>
    <col min="54" max="61" width="3.42578125" style="27" hidden="1" customWidth="1"/>
    <col min="62" max="64" width="9.140625" style="27" hidden="1" customWidth="1"/>
    <col min="65" max="16384" width="9.140625" style="27"/>
  </cols>
  <sheetData>
    <row r="1" spans="2:59" s="28" customFormat="1" ht="15" hidden="1" customHeight="1" x14ac:dyDescent="0.25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</row>
    <row r="2" spans="2:59" s="28" customFormat="1" ht="14.25" hidden="1" customHeight="1" x14ac:dyDescent="0.2">
      <c r="D2" s="29" t="s">
        <v>24</v>
      </c>
      <c r="O2" s="28" t="s">
        <v>25</v>
      </c>
    </row>
    <row r="3" spans="2:59" s="28" customFormat="1" ht="18" hidden="1" customHeight="1" thickBot="1" x14ac:dyDescent="0.25"/>
    <row r="4" spans="2:59" s="28" customFormat="1" ht="9" hidden="1" customHeight="1" x14ac:dyDescent="0.2">
      <c r="B4" s="363" t="s">
        <v>26</v>
      </c>
      <c r="C4" s="30" t="s">
        <v>27</v>
      </c>
      <c r="D4" s="31"/>
      <c r="E4" s="31"/>
      <c r="F4" s="31"/>
      <c r="G4" s="30" t="s">
        <v>28</v>
      </c>
      <c r="H4" s="31"/>
      <c r="I4" s="31"/>
      <c r="J4" s="31"/>
      <c r="K4" s="31"/>
      <c r="L4" s="112"/>
      <c r="M4" s="31" t="s">
        <v>29</v>
      </c>
      <c r="N4" s="31"/>
      <c r="O4" s="31"/>
      <c r="P4" s="33"/>
      <c r="Q4" s="30" t="s">
        <v>30</v>
      </c>
      <c r="R4" s="31"/>
      <c r="S4" s="31"/>
      <c r="T4" s="33"/>
      <c r="U4" s="30" t="s">
        <v>31</v>
      </c>
      <c r="V4" s="31"/>
      <c r="W4" s="31"/>
      <c r="X4" s="31"/>
      <c r="Y4" s="33"/>
      <c r="Z4" s="30" t="s">
        <v>32</v>
      </c>
      <c r="AA4" s="31"/>
      <c r="AB4" s="31"/>
      <c r="AC4" s="31"/>
      <c r="AD4" s="30" t="s">
        <v>33</v>
      </c>
      <c r="AE4" s="31"/>
      <c r="AF4" s="31"/>
      <c r="AG4" s="31"/>
      <c r="AH4" s="33"/>
      <c r="AI4" s="31" t="s">
        <v>34</v>
      </c>
      <c r="AJ4" s="31"/>
      <c r="AK4" s="31"/>
      <c r="AL4" s="31"/>
      <c r="AM4" s="30" t="s">
        <v>35</v>
      </c>
      <c r="AN4" s="31"/>
      <c r="AO4" s="31"/>
      <c r="AP4" s="31"/>
      <c r="AQ4" s="31"/>
      <c r="AR4" s="33"/>
      <c r="AS4" s="30" t="s">
        <v>36</v>
      </c>
      <c r="AT4" s="31"/>
      <c r="AU4" s="31"/>
      <c r="AV4" s="33"/>
      <c r="AW4" s="30" t="s">
        <v>37</v>
      </c>
      <c r="AX4" s="31"/>
      <c r="AY4" s="31"/>
      <c r="AZ4" s="33"/>
      <c r="BA4" s="366" t="s">
        <v>38</v>
      </c>
      <c r="BB4" s="367"/>
      <c r="BC4" s="367"/>
      <c r="BD4" s="367"/>
      <c r="BE4" s="368"/>
    </row>
    <row r="5" spans="2:59" s="28" customFormat="1" ht="12.75" hidden="1" customHeight="1" x14ac:dyDescent="0.2">
      <c r="B5" s="364"/>
      <c r="C5" s="34">
        <v>3</v>
      </c>
      <c r="D5" s="35">
        <v>10</v>
      </c>
      <c r="E5" s="35">
        <v>17</v>
      </c>
      <c r="F5" s="36">
        <v>24</v>
      </c>
      <c r="G5" s="37">
        <v>1</v>
      </c>
      <c r="H5" s="35">
        <v>8</v>
      </c>
      <c r="I5" s="35">
        <v>15</v>
      </c>
      <c r="J5" s="35">
        <v>22</v>
      </c>
      <c r="K5" s="358">
        <v>29</v>
      </c>
      <c r="L5" s="359"/>
      <c r="M5" s="34">
        <v>3</v>
      </c>
      <c r="N5" s="35">
        <v>10</v>
      </c>
      <c r="O5" s="35">
        <v>17</v>
      </c>
      <c r="P5" s="38">
        <v>24</v>
      </c>
      <c r="Q5" s="37">
        <v>3</v>
      </c>
      <c r="R5" s="35">
        <v>10</v>
      </c>
      <c r="S5" s="35">
        <v>17</v>
      </c>
      <c r="T5" s="38">
        <v>24</v>
      </c>
      <c r="U5" s="34">
        <v>1</v>
      </c>
      <c r="V5" s="35">
        <v>8</v>
      </c>
      <c r="W5" s="35">
        <v>14</v>
      </c>
      <c r="X5" s="35">
        <v>21</v>
      </c>
      <c r="Y5" s="38">
        <v>28</v>
      </c>
      <c r="Z5" s="34">
        <v>4</v>
      </c>
      <c r="AA5" s="35">
        <v>11</v>
      </c>
      <c r="AB5" s="35">
        <v>18</v>
      </c>
      <c r="AC5" s="36">
        <v>25</v>
      </c>
      <c r="AD5" s="37">
        <v>4</v>
      </c>
      <c r="AE5" s="35">
        <v>11</v>
      </c>
      <c r="AF5" s="35">
        <v>18</v>
      </c>
      <c r="AG5" s="358">
        <v>25</v>
      </c>
      <c r="AH5" s="359"/>
      <c r="AI5" s="34">
        <v>1</v>
      </c>
      <c r="AJ5" s="35">
        <v>8</v>
      </c>
      <c r="AK5" s="35">
        <v>15</v>
      </c>
      <c r="AL5" s="36">
        <v>22</v>
      </c>
      <c r="AM5" s="37">
        <v>29</v>
      </c>
      <c r="AN5" s="358">
        <v>6</v>
      </c>
      <c r="AO5" s="369"/>
      <c r="AP5" s="35">
        <v>13</v>
      </c>
      <c r="AQ5" s="35">
        <v>20</v>
      </c>
      <c r="AR5" s="38">
        <v>27</v>
      </c>
      <c r="AS5" s="34">
        <v>3</v>
      </c>
      <c r="AT5" s="35">
        <v>10</v>
      </c>
      <c r="AU5" s="35">
        <v>17</v>
      </c>
      <c r="AV5" s="36">
        <v>24</v>
      </c>
      <c r="AW5" s="37">
        <v>1</v>
      </c>
      <c r="AX5" s="35">
        <v>8</v>
      </c>
      <c r="AY5" s="35">
        <v>15</v>
      </c>
      <c r="AZ5" s="38">
        <v>22</v>
      </c>
      <c r="BA5" s="34">
        <v>29</v>
      </c>
      <c r="BB5" s="35">
        <v>5</v>
      </c>
      <c r="BC5" s="35">
        <v>12</v>
      </c>
      <c r="BD5" s="35">
        <v>19</v>
      </c>
      <c r="BE5" s="38">
        <v>26</v>
      </c>
    </row>
    <row r="6" spans="2:59" s="28" customFormat="1" ht="10.5" hidden="1" customHeight="1" thickBot="1" x14ac:dyDescent="0.25">
      <c r="B6" s="365"/>
      <c r="C6" s="39">
        <v>8</v>
      </c>
      <c r="D6" s="40">
        <v>15</v>
      </c>
      <c r="E6" s="40">
        <v>22</v>
      </c>
      <c r="F6" s="41">
        <v>29</v>
      </c>
      <c r="G6" s="42">
        <v>6</v>
      </c>
      <c r="H6" s="40">
        <v>13</v>
      </c>
      <c r="I6" s="40">
        <v>20</v>
      </c>
      <c r="J6" s="40">
        <v>27</v>
      </c>
      <c r="K6" s="370">
        <v>3</v>
      </c>
      <c r="L6" s="371"/>
      <c r="M6" s="39">
        <v>8</v>
      </c>
      <c r="N6" s="40">
        <v>15</v>
      </c>
      <c r="O6" s="40">
        <v>22</v>
      </c>
      <c r="P6" s="43">
        <v>29</v>
      </c>
      <c r="Q6" s="42">
        <v>8</v>
      </c>
      <c r="R6" s="40">
        <v>15</v>
      </c>
      <c r="S6" s="40">
        <v>22</v>
      </c>
      <c r="T6" s="43">
        <v>29</v>
      </c>
      <c r="U6" s="39">
        <v>5</v>
      </c>
      <c r="V6" s="40">
        <v>12</v>
      </c>
      <c r="W6" s="40">
        <v>19</v>
      </c>
      <c r="X6" s="40">
        <v>26</v>
      </c>
      <c r="Y6" s="43">
        <v>2</v>
      </c>
      <c r="Z6" s="39">
        <v>9</v>
      </c>
      <c r="AA6" s="40">
        <v>16</v>
      </c>
      <c r="AB6" s="40">
        <v>23</v>
      </c>
      <c r="AC6" s="41">
        <v>2</v>
      </c>
      <c r="AD6" s="44">
        <v>9</v>
      </c>
      <c r="AE6" s="45">
        <v>16</v>
      </c>
      <c r="AF6" s="45">
        <v>23</v>
      </c>
      <c r="AG6" s="370">
        <v>30</v>
      </c>
      <c r="AH6" s="371"/>
      <c r="AI6" s="39">
        <v>6</v>
      </c>
      <c r="AJ6" s="40">
        <v>13</v>
      </c>
      <c r="AK6" s="40">
        <v>20</v>
      </c>
      <c r="AL6" s="41">
        <v>27</v>
      </c>
      <c r="AM6" s="42">
        <v>4</v>
      </c>
      <c r="AN6" s="370">
        <v>11</v>
      </c>
      <c r="AO6" s="372"/>
      <c r="AP6" s="40">
        <v>18</v>
      </c>
      <c r="AQ6" s="40">
        <v>25</v>
      </c>
      <c r="AR6" s="43">
        <v>1</v>
      </c>
      <c r="AS6" s="39">
        <v>8</v>
      </c>
      <c r="AT6" s="40">
        <v>15</v>
      </c>
      <c r="AU6" s="40">
        <v>22</v>
      </c>
      <c r="AV6" s="41">
        <v>29</v>
      </c>
      <c r="AW6" s="42">
        <v>6</v>
      </c>
      <c r="AX6" s="40">
        <v>13</v>
      </c>
      <c r="AY6" s="40">
        <v>20</v>
      </c>
      <c r="AZ6" s="43">
        <v>27</v>
      </c>
      <c r="BA6" s="39">
        <v>3</v>
      </c>
      <c r="BB6" s="40">
        <v>10</v>
      </c>
      <c r="BC6" s="40">
        <v>17</v>
      </c>
      <c r="BD6" s="40">
        <v>24</v>
      </c>
      <c r="BE6" s="43">
        <v>31</v>
      </c>
    </row>
    <row r="7" spans="2:59" s="54" customFormat="1" ht="15" hidden="1" customHeight="1" thickBot="1" x14ac:dyDescent="0.25">
      <c r="B7" s="46"/>
      <c r="C7" s="47">
        <v>1</v>
      </c>
      <c r="D7" s="48">
        <v>2</v>
      </c>
      <c r="E7" s="49">
        <v>3</v>
      </c>
      <c r="F7" s="49">
        <v>4</v>
      </c>
      <c r="G7" s="50">
        <v>5</v>
      </c>
      <c r="H7" s="49">
        <v>6</v>
      </c>
      <c r="I7" s="49">
        <v>7</v>
      </c>
      <c r="J7" s="48">
        <v>8</v>
      </c>
      <c r="K7" s="383">
        <v>9</v>
      </c>
      <c r="L7" s="384"/>
      <c r="M7" s="47">
        <v>10</v>
      </c>
      <c r="N7" s="48">
        <v>11</v>
      </c>
      <c r="O7" s="49">
        <v>12</v>
      </c>
      <c r="P7" s="51">
        <v>13</v>
      </c>
      <c r="Q7" s="50">
        <v>14</v>
      </c>
      <c r="R7" s="49">
        <v>15</v>
      </c>
      <c r="S7" s="49">
        <v>16</v>
      </c>
      <c r="T7" s="51">
        <v>17</v>
      </c>
      <c r="U7" s="47">
        <v>18</v>
      </c>
      <c r="V7" s="51">
        <v>19</v>
      </c>
      <c r="W7" s="52">
        <v>20</v>
      </c>
      <c r="X7" s="49">
        <v>21</v>
      </c>
      <c r="Y7" s="51">
        <v>22</v>
      </c>
      <c r="Z7" s="52">
        <v>23</v>
      </c>
      <c r="AA7" s="49">
        <v>24</v>
      </c>
      <c r="AB7" s="49">
        <v>25</v>
      </c>
      <c r="AC7" s="49">
        <v>26</v>
      </c>
      <c r="AD7" s="50">
        <v>27</v>
      </c>
      <c r="AE7" s="48">
        <v>28</v>
      </c>
      <c r="AF7" s="48">
        <v>29</v>
      </c>
      <c r="AG7" s="383">
        <v>30</v>
      </c>
      <c r="AH7" s="384"/>
      <c r="AI7" s="47">
        <v>31</v>
      </c>
      <c r="AJ7" s="48">
        <v>32</v>
      </c>
      <c r="AK7" s="49">
        <v>33</v>
      </c>
      <c r="AL7" s="51">
        <v>34</v>
      </c>
      <c r="AM7" s="52">
        <v>35</v>
      </c>
      <c r="AN7" s="383">
        <v>36</v>
      </c>
      <c r="AO7" s="385"/>
      <c r="AP7" s="49">
        <v>37</v>
      </c>
      <c r="AQ7" s="48">
        <v>38</v>
      </c>
      <c r="AR7" s="48">
        <v>39</v>
      </c>
      <c r="AS7" s="53">
        <v>40</v>
      </c>
      <c r="AT7" s="48">
        <v>41</v>
      </c>
      <c r="AU7" s="49">
        <v>42</v>
      </c>
      <c r="AV7" s="51">
        <v>43</v>
      </c>
      <c r="AW7" s="50">
        <v>44</v>
      </c>
      <c r="AX7" s="49">
        <v>45</v>
      </c>
      <c r="AY7" s="49">
        <v>46</v>
      </c>
      <c r="AZ7" s="51">
        <v>47</v>
      </c>
      <c r="BA7" s="47">
        <v>48</v>
      </c>
      <c r="BB7" s="49">
        <v>49</v>
      </c>
      <c r="BC7" s="48">
        <v>50</v>
      </c>
      <c r="BD7" s="49">
        <v>51</v>
      </c>
      <c r="BE7" s="51">
        <v>52</v>
      </c>
    </row>
    <row r="8" spans="2:59" s="54" customFormat="1" ht="19.5" hidden="1" customHeight="1" x14ac:dyDescent="0.2">
      <c r="B8" s="1" t="s">
        <v>39</v>
      </c>
      <c r="C8" s="55"/>
      <c r="D8" s="56"/>
      <c r="E8" s="57"/>
      <c r="F8" s="57"/>
      <c r="G8" s="58"/>
      <c r="H8" s="57"/>
      <c r="I8" s="57"/>
      <c r="J8" s="56"/>
      <c r="K8" s="110"/>
      <c r="L8" s="111"/>
      <c r="M8" s="61"/>
      <c r="N8" s="56"/>
      <c r="O8" s="57"/>
      <c r="P8" s="2">
        <v>16</v>
      </c>
      <c r="Q8" s="58"/>
      <c r="R8" s="57"/>
      <c r="S8" s="57"/>
      <c r="T8" s="62" t="s">
        <v>40</v>
      </c>
      <c r="U8" s="3" t="s">
        <v>41</v>
      </c>
      <c r="V8" s="4"/>
      <c r="W8" s="58"/>
      <c r="X8" s="57"/>
      <c r="Y8" s="63"/>
      <c r="Z8" s="64"/>
      <c r="AA8" s="57"/>
      <c r="AB8" s="57"/>
      <c r="AC8" s="57"/>
      <c r="AD8" s="65"/>
      <c r="AE8" s="66"/>
      <c r="AF8" s="66"/>
      <c r="AG8" s="386"/>
      <c r="AH8" s="387"/>
      <c r="AI8" s="61"/>
      <c r="AJ8" s="56"/>
      <c r="AK8" s="57"/>
      <c r="AL8" s="57"/>
      <c r="AM8" s="5">
        <v>23</v>
      </c>
      <c r="AN8" s="110"/>
      <c r="AO8" s="67"/>
      <c r="AP8" s="57"/>
      <c r="AQ8" s="56"/>
      <c r="AR8" s="63"/>
      <c r="AS8" s="61"/>
      <c r="AT8" s="56"/>
      <c r="AU8" s="57"/>
      <c r="AV8" s="62" t="s">
        <v>40</v>
      </c>
      <c r="AW8" s="3" t="s">
        <v>42</v>
      </c>
      <c r="AX8" s="57"/>
      <c r="AY8" s="57"/>
      <c r="AZ8" s="68"/>
      <c r="BA8" s="61"/>
      <c r="BB8" s="57"/>
      <c r="BC8" s="56"/>
      <c r="BD8" s="56"/>
      <c r="BE8" s="68"/>
    </row>
    <row r="9" spans="2:59" s="54" customFormat="1" ht="15.75" hidden="1" customHeight="1" x14ac:dyDescent="0.2">
      <c r="B9" s="69" t="s">
        <v>43</v>
      </c>
      <c r="C9" s="6"/>
      <c r="D9" s="7"/>
      <c r="E9" s="7"/>
      <c r="F9" s="8"/>
      <c r="G9" s="9"/>
      <c r="H9" s="7"/>
      <c r="I9" s="10"/>
      <c r="J9" s="10"/>
      <c r="K9" s="356"/>
      <c r="L9" s="357"/>
      <c r="M9" s="11"/>
      <c r="N9" s="7"/>
      <c r="O9" s="7"/>
      <c r="P9" s="12">
        <v>16</v>
      </c>
      <c r="Q9" s="9"/>
      <c r="R9" s="7"/>
      <c r="S9" s="7"/>
      <c r="T9" s="13" t="s">
        <v>44</v>
      </c>
      <c r="U9" s="14" t="s">
        <v>41</v>
      </c>
      <c r="V9" s="8"/>
      <c r="W9" s="9"/>
      <c r="X9" s="7"/>
      <c r="Y9" s="15"/>
      <c r="Z9" s="6"/>
      <c r="AA9" s="7"/>
      <c r="AB9" s="16">
        <v>19</v>
      </c>
      <c r="AC9" s="8"/>
      <c r="AD9" s="17"/>
      <c r="AE9" s="18"/>
      <c r="AF9" s="18"/>
      <c r="AG9" s="358"/>
      <c r="AH9" s="359"/>
      <c r="AI9" s="6"/>
      <c r="AJ9" s="7"/>
      <c r="AK9" s="19"/>
      <c r="AL9" s="20">
        <v>2</v>
      </c>
      <c r="AM9" s="21"/>
      <c r="AN9" s="360">
        <v>2</v>
      </c>
      <c r="AO9" s="361"/>
      <c r="AP9" s="22"/>
      <c r="AQ9" s="7"/>
      <c r="AR9" s="15"/>
      <c r="AS9" s="6"/>
      <c r="AT9" s="7"/>
      <c r="AU9" s="7"/>
      <c r="AV9" s="23" t="s">
        <v>40</v>
      </c>
      <c r="AW9" s="14" t="s">
        <v>42</v>
      </c>
      <c r="AX9" s="7"/>
      <c r="AY9" s="7"/>
      <c r="AZ9" s="15"/>
      <c r="BA9" s="6"/>
      <c r="BB9" s="7"/>
      <c r="BC9" s="7"/>
      <c r="BD9" s="7"/>
      <c r="BE9" s="15"/>
      <c r="BG9" s="70"/>
    </row>
    <row r="10" spans="2:59" s="28" customFormat="1" ht="16.5" hidden="1" customHeight="1" thickBot="1" x14ac:dyDescent="0.25">
      <c r="B10" s="71" t="s">
        <v>45</v>
      </c>
      <c r="C10" s="72"/>
      <c r="D10" s="73"/>
      <c r="E10" s="73"/>
      <c r="F10" s="74"/>
      <c r="G10" s="75"/>
      <c r="H10" s="73"/>
      <c r="I10" s="76">
        <v>1.5</v>
      </c>
      <c r="J10" s="77">
        <v>1</v>
      </c>
      <c r="K10" s="78"/>
      <c r="L10" s="79"/>
      <c r="M10" s="72"/>
      <c r="N10" s="73"/>
      <c r="O10" s="73"/>
      <c r="P10" s="80">
        <v>14</v>
      </c>
      <c r="Q10" s="81"/>
      <c r="R10" s="82"/>
      <c r="S10" s="83"/>
      <c r="T10" s="24" t="s">
        <v>46</v>
      </c>
      <c r="U10" s="81" t="s">
        <v>41</v>
      </c>
      <c r="V10" s="74"/>
      <c r="W10" s="75"/>
      <c r="X10" s="84"/>
      <c r="Y10" s="85"/>
      <c r="Z10" s="72"/>
      <c r="AA10" s="73"/>
      <c r="AB10" s="86">
        <v>12</v>
      </c>
      <c r="AC10" s="74"/>
      <c r="AD10" s="42"/>
      <c r="AE10" s="40"/>
      <c r="AF10" s="87">
        <v>1.5</v>
      </c>
      <c r="AG10" s="87"/>
      <c r="AH10" s="25" t="s">
        <v>46</v>
      </c>
      <c r="AI10" s="72"/>
      <c r="AJ10" s="73"/>
      <c r="AK10" s="73"/>
      <c r="AL10" s="88"/>
      <c r="AM10" s="89"/>
      <c r="AN10" s="381"/>
      <c r="AO10" s="382"/>
      <c r="AP10" s="90"/>
      <c r="AQ10" s="91"/>
      <c r="AR10" s="92"/>
      <c r="AS10" s="93"/>
      <c r="AT10" s="91"/>
      <c r="AU10" s="94"/>
      <c r="AV10" s="95"/>
      <c r="AW10" s="26"/>
      <c r="AX10" s="73"/>
      <c r="AY10" s="73"/>
      <c r="AZ10" s="85"/>
      <c r="BA10" s="72"/>
      <c r="BB10" s="73"/>
      <c r="BC10" s="73"/>
      <c r="BD10" s="73"/>
      <c r="BE10" s="85"/>
    </row>
    <row r="11" spans="2:59" s="28" customFormat="1" ht="19.5" hidden="1" customHeight="1" x14ac:dyDescent="0.2"/>
    <row r="12" spans="2:59" s="28" customFormat="1" ht="15" hidden="1" customHeight="1" x14ac:dyDescent="0.2">
      <c r="C12" s="35"/>
      <c r="D12" s="28" t="s">
        <v>47</v>
      </c>
      <c r="E12" s="28" t="s">
        <v>16</v>
      </c>
      <c r="Q12" s="96" t="s">
        <v>40</v>
      </c>
      <c r="R12" s="28" t="s">
        <v>47</v>
      </c>
      <c r="S12" s="28" t="s">
        <v>48</v>
      </c>
      <c r="AD12" s="97"/>
      <c r="AO12" s="98"/>
      <c r="AP12" s="98"/>
      <c r="AQ12" s="98"/>
      <c r="AR12" s="98"/>
      <c r="AS12" s="97"/>
      <c r="AT12" s="98"/>
      <c r="AU12" s="98"/>
      <c r="AY12" s="98"/>
      <c r="AZ12" s="98"/>
      <c r="BA12" s="98"/>
      <c r="BB12" s="98"/>
      <c r="BC12" s="97"/>
      <c r="BD12" s="99"/>
      <c r="BE12" s="99"/>
      <c r="BF12" s="98"/>
      <c r="BG12" s="98"/>
    </row>
    <row r="13" spans="2:59" s="28" customFormat="1" ht="14.25" hidden="1" customHeight="1" x14ac:dyDescent="0.2">
      <c r="AO13" s="98"/>
      <c r="AP13" s="98"/>
      <c r="AQ13" s="98"/>
      <c r="AR13" s="98"/>
      <c r="AS13" s="98"/>
      <c r="AT13" s="98"/>
      <c r="AU13" s="98"/>
      <c r="AY13" s="98"/>
      <c r="AZ13" s="98"/>
      <c r="BA13" s="98"/>
      <c r="BB13" s="98"/>
      <c r="BC13" s="98"/>
      <c r="BD13" s="98"/>
      <c r="BE13" s="98"/>
      <c r="BF13" s="98"/>
      <c r="BG13" s="98"/>
    </row>
    <row r="14" spans="2:59" s="28" customFormat="1" ht="16.5" hidden="1" customHeight="1" x14ac:dyDescent="0.2">
      <c r="C14" s="97"/>
      <c r="E14" s="100"/>
      <c r="F14" s="28" t="s">
        <v>49</v>
      </c>
      <c r="Z14" s="98"/>
      <c r="AA14" s="98"/>
      <c r="AB14" s="98"/>
      <c r="AC14" s="98"/>
      <c r="AD14" s="101" t="s">
        <v>50</v>
      </c>
      <c r="AE14" s="102" t="s">
        <v>47</v>
      </c>
      <c r="AF14" s="103" t="s">
        <v>51</v>
      </c>
      <c r="AO14" s="97"/>
      <c r="AP14" s="97"/>
      <c r="AQ14" s="98"/>
      <c r="AR14" s="98"/>
      <c r="AS14" s="98"/>
      <c r="AT14" s="98"/>
      <c r="AU14" s="98"/>
      <c r="AY14" s="98"/>
      <c r="AZ14" s="98"/>
      <c r="BA14" s="98"/>
      <c r="BB14" s="98"/>
      <c r="BC14" s="98"/>
      <c r="BD14" s="98"/>
      <c r="BE14" s="98"/>
      <c r="BF14" s="98"/>
      <c r="BG14" s="98"/>
    </row>
    <row r="15" spans="2:59" s="28" customFormat="1" ht="15" hidden="1" customHeight="1" x14ac:dyDescent="0.25">
      <c r="C15" s="98"/>
      <c r="E15" s="104"/>
      <c r="F15" s="27" t="s">
        <v>22</v>
      </c>
      <c r="G15" s="27"/>
      <c r="AO15" s="98"/>
      <c r="AP15" s="98"/>
      <c r="AQ15" s="98"/>
      <c r="AR15" s="98"/>
      <c r="AS15" s="98"/>
      <c r="AT15" s="98"/>
      <c r="AU15" s="98"/>
      <c r="AY15" s="98"/>
      <c r="AZ15" s="98"/>
      <c r="BA15" s="98"/>
      <c r="BB15" s="98"/>
      <c r="BC15" s="98"/>
      <c r="BD15" s="98"/>
      <c r="BE15" s="98"/>
      <c r="BF15" s="98"/>
      <c r="BG15" s="98"/>
    </row>
    <row r="16" spans="2:59" s="28" customFormat="1" ht="16.5" hidden="1" customHeight="1" x14ac:dyDescent="0.25">
      <c r="C16" s="97"/>
      <c r="E16" s="105"/>
      <c r="F16" s="27" t="s">
        <v>52</v>
      </c>
      <c r="G16" s="27"/>
      <c r="AY16" s="98"/>
      <c r="AZ16" s="98"/>
      <c r="BA16" s="98"/>
      <c r="BB16" s="98"/>
      <c r="BC16" s="98"/>
      <c r="BD16" s="98"/>
      <c r="BE16" s="98"/>
      <c r="BF16" s="98"/>
      <c r="BG16" s="98"/>
    </row>
    <row r="17" spans="1:64" hidden="1" x14ac:dyDescent="0.25">
      <c r="E17" s="106"/>
      <c r="F17" s="27" t="s">
        <v>53</v>
      </c>
    </row>
    <row r="18" spans="1:64" hidden="1" x14ac:dyDescent="0.25"/>
    <row r="19" spans="1:64" hidden="1" x14ac:dyDescent="0.25"/>
    <row r="20" spans="1:64" hidden="1" x14ac:dyDescent="0.25">
      <c r="E20" s="27" t="s">
        <v>54</v>
      </c>
      <c r="G20" s="27" t="s">
        <v>55</v>
      </c>
      <c r="N20" s="107"/>
      <c r="P20" s="107">
        <f>P9+AB10+AB9+P10</f>
        <v>61</v>
      </c>
      <c r="Q20" s="27" t="s">
        <v>56</v>
      </c>
    </row>
    <row r="21" spans="1:64" hidden="1" x14ac:dyDescent="0.25">
      <c r="E21" s="27" t="s">
        <v>54</v>
      </c>
      <c r="G21" s="27" t="s">
        <v>57</v>
      </c>
      <c r="O21" s="107"/>
      <c r="P21" s="107">
        <f>I10+AL9</f>
        <v>3.5</v>
      </c>
      <c r="Q21" s="27" t="s">
        <v>56</v>
      </c>
    </row>
    <row r="22" spans="1:64" hidden="1" x14ac:dyDescent="0.25">
      <c r="I22" s="27" t="s">
        <v>58</v>
      </c>
      <c r="P22" s="107">
        <f>J10+AF10+AN9</f>
        <v>4.5</v>
      </c>
      <c r="Q22" s="27" t="s">
        <v>56</v>
      </c>
    </row>
    <row r="23" spans="1:64" hidden="1" x14ac:dyDescent="0.25">
      <c r="I23" s="27" t="s">
        <v>59</v>
      </c>
      <c r="P23" s="27">
        <v>4</v>
      </c>
    </row>
    <row r="24" spans="1:64" s="108" customFormat="1" x14ac:dyDescent="0.25">
      <c r="B24" s="377"/>
      <c r="C24" s="377"/>
    </row>
    <row r="25" spans="1:64" s="108" customFormat="1" x14ac:dyDescent="0.25">
      <c r="A25" s="378" t="s">
        <v>92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8"/>
      <c r="L25" s="378"/>
      <c r="M25" s="378"/>
      <c r="N25" s="378"/>
      <c r="O25" s="378"/>
      <c r="P25" s="378"/>
      <c r="Q25" s="378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</row>
    <row r="26" spans="1:64" x14ac:dyDescent="0.25">
      <c r="A26" s="379" t="s">
        <v>93</v>
      </c>
      <c r="B26" s="354" t="s">
        <v>94</v>
      </c>
      <c r="C26" s="354"/>
      <c r="D26" s="354"/>
      <c r="E26" s="354"/>
      <c r="F26" s="355" t="s">
        <v>95</v>
      </c>
      <c r="G26" s="354" t="s">
        <v>96</v>
      </c>
      <c r="H26" s="354"/>
      <c r="I26" s="354"/>
      <c r="J26" s="355" t="s">
        <v>97</v>
      </c>
      <c r="K26" s="354" t="s">
        <v>98</v>
      </c>
      <c r="L26" s="354"/>
      <c r="M26" s="354"/>
      <c r="N26" s="126"/>
      <c r="O26" s="354" t="s">
        <v>99</v>
      </c>
      <c r="P26" s="354"/>
      <c r="Q26" s="354"/>
      <c r="R26" s="354"/>
      <c r="S26" s="355" t="s">
        <v>100</v>
      </c>
      <c r="T26" s="354" t="s">
        <v>101</v>
      </c>
      <c r="U26" s="354"/>
      <c r="V26" s="354"/>
      <c r="W26" s="355" t="s">
        <v>102</v>
      </c>
      <c r="X26" s="354" t="s">
        <v>103</v>
      </c>
      <c r="Y26" s="354"/>
      <c r="Z26" s="354"/>
      <c r="AA26" s="355" t="s">
        <v>104</v>
      </c>
      <c r="AB26" s="354" t="s">
        <v>105</v>
      </c>
      <c r="AC26" s="354"/>
      <c r="AD26" s="354"/>
      <c r="AE26" s="354"/>
      <c r="AF26" s="355" t="s">
        <v>106</v>
      </c>
      <c r="AG26" s="354" t="s">
        <v>107</v>
      </c>
      <c r="AH26" s="354"/>
      <c r="AI26" s="354"/>
      <c r="AJ26" s="355" t="s">
        <v>108</v>
      </c>
      <c r="AK26" s="354" t="s">
        <v>109</v>
      </c>
      <c r="AL26" s="354"/>
      <c r="AM26" s="354"/>
      <c r="AN26" s="354"/>
      <c r="AO26" s="354" t="s">
        <v>110</v>
      </c>
      <c r="AP26" s="354"/>
      <c r="AQ26" s="354"/>
      <c r="AR26" s="354"/>
      <c r="AS26" s="355" t="s">
        <v>111</v>
      </c>
      <c r="AT26" s="354" t="s">
        <v>112</v>
      </c>
      <c r="AU26" s="354"/>
      <c r="AV26" s="354"/>
      <c r="AW26" s="355" t="s">
        <v>113</v>
      </c>
      <c r="AX26" s="354" t="s">
        <v>114</v>
      </c>
      <c r="AY26" s="354"/>
      <c r="AZ26" s="354"/>
      <c r="BA26" s="354"/>
    </row>
    <row r="27" spans="1:64" ht="50.45" customHeight="1" x14ac:dyDescent="0.25">
      <c r="A27" s="380"/>
      <c r="B27" s="127" t="s">
        <v>115</v>
      </c>
      <c r="C27" s="127" t="s">
        <v>116</v>
      </c>
      <c r="D27" s="127" t="s">
        <v>117</v>
      </c>
      <c r="E27" s="127" t="s">
        <v>118</v>
      </c>
      <c r="F27" s="355"/>
      <c r="G27" s="127" t="s">
        <v>119</v>
      </c>
      <c r="H27" s="127" t="s">
        <v>120</v>
      </c>
      <c r="I27" s="127" t="s">
        <v>121</v>
      </c>
      <c r="J27" s="355"/>
      <c r="K27" s="127" t="s">
        <v>122</v>
      </c>
      <c r="L27" s="127" t="s">
        <v>123</v>
      </c>
      <c r="M27" s="127" t="s">
        <v>124</v>
      </c>
      <c r="N27" s="127" t="s">
        <v>125</v>
      </c>
      <c r="O27" s="127" t="s">
        <v>115</v>
      </c>
      <c r="P27" s="127" t="s">
        <v>116</v>
      </c>
      <c r="Q27" s="127" t="s">
        <v>117</v>
      </c>
      <c r="R27" s="127" t="s">
        <v>118</v>
      </c>
      <c r="S27" s="355"/>
      <c r="T27" s="127" t="s">
        <v>126</v>
      </c>
      <c r="U27" s="127" t="s">
        <v>127</v>
      </c>
      <c r="V27" s="127" t="s">
        <v>128</v>
      </c>
      <c r="W27" s="355"/>
      <c r="X27" s="127" t="s">
        <v>129</v>
      </c>
      <c r="Y27" s="127" t="s">
        <v>130</v>
      </c>
      <c r="Z27" s="127" t="s">
        <v>131</v>
      </c>
      <c r="AA27" s="355"/>
      <c r="AB27" s="127" t="s">
        <v>129</v>
      </c>
      <c r="AC27" s="127" t="s">
        <v>130</v>
      </c>
      <c r="AD27" s="127" t="s">
        <v>131</v>
      </c>
      <c r="AE27" s="127" t="s">
        <v>132</v>
      </c>
      <c r="AF27" s="355"/>
      <c r="AG27" s="127" t="s">
        <v>119</v>
      </c>
      <c r="AH27" s="127" t="s">
        <v>120</v>
      </c>
      <c r="AI27" s="127" t="s">
        <v>121</v>
      </c>
      <c r="AJ27" s="355"/>
      <c r="AK27" s="127" t="s">
        <v>133</v>
      </c>
      <c r="AL27" s="127" t="s">
        <v>134</v>
      </c>
      <c r="AM27" s="127" t="s">
        <v>135</v>
      </c>
      <c r="AN27" s="127" t="s">
        <v>136</v>
      </c>
      <c r="AO27" s="127" t="s">
        <v>115</v>
      </c>
      <c r="AP27" s="127" t="s">
        <v>116</v>
      </c>
      <c r="AQ27" s="127" t="s">
        <v>117</v>
      </c>
      <c r="AR27" s="127" t="s">
        <v>118</v>
      </c>
      <c r="AS27" s="355"/>
      <c r="AT27" s="127" t="s">
        <v>119</v>
      </c>
      <c r="AU27" s="127" t="s">
        <v>120</v>
      </c>
      <c r="AV27" s="127" t="s">
        <v>121</v>
      </c>
      <c r="AW27" s="355"/>
      <c r="AX27" s="127" t="s">
        <v>122</v>
      </c>
      <c r="AY27" s="127" t="s">
        <v>123</v>
      </c>
      <c r="AZ27" s="127" t="s">
        <v>124</v>
      </c>
      <c r="BA27" s="128" t="s">
        <v>137</v>
      </c>
    </row>
    <row r="28" spans="1:64" x14ac:dyDescent="0.25">
      <c r="A28" s="380"/>
      <c r="B28" s="133" t="s">
        <v>138</v>
      </c>
      <c r="C28" s="133" t="s">
        <v>139</v>
      </c>
      <c r="D28" s="133" t="s">
        <v>140</v>
      </c>
      <c r="E28" s="133" t="s">
        <v>141</v>
      </c>
      <c r="F28" s="133" t="s">
        <v>142</v>
      </c>
      <c r="G28" s="133" t="s">
        <v>143</v>
      </c>
      <c r="H28" s="133" t="s">
        <v>144</v>
      </c>
      <c r="I28" s="133" t="s">
        <v>145</v>
      </c>
      <c r="J28" s="133" t="s">
        <v>146</v>
      </c>
      <c r="K28" s="133" t="s">
        <v>147</v>
      </c>
      <c r="L28" s="133" t="s">
        <v>148</v>
      </c>
      <c r="M28" s="133" t="s">
        <v>149</v>
      </c>
      <c r="N28" s="133" t="s">
        <v>150</v>
      </c>
      <c r="O28" s="133" t="s">
        <v>151</v>
      </c>
      <c r="P28" s="133" t="s">
        <v>152</v>
      </c>
      <c r="Q28" s="133" t="s">
        <v>153</v>
      </c>
      <c r="R28" s="133" t="s">
        <v>154</v>
      </c>
      <c r="S28" s="133" t="s">
        <v>155</v>
      </c>
      <c r="T28" s="133" t="s">
        <v>156</v>
      </c>
      <c r="U28" s="133" t="s">
        <v>157</v>
      </c>
      <c r="V28" s="133" t="s">
        <v>158</v>
      </c>
      <c r="W28" s="133" t="s">
        <v>159</v>
      </c>
      <c r="X28" s="133" t="s">
        <v>160</v>
      </c>
      <c r="Y28" s="133" t="s">
        <v>161</v>
      </c>
      <c r="Z28" s="133" t="s">
        <v>162</v>
      </c>
      <c r="AA28" s="133" t="s">
        <v>163</v>
      </c>
      <c r="AB28" s="133" t="s">
        <v>164</v>
      </c>
      <c r="AC28" s="133" t="s">
        <v>165</v>
      </c>
      <c r="AD28" s="133" t="s">
        <v>166</v>
      </c>
      <c r="AE28" s="133" t="s">
        <v>167</v>
      </c>
      <c r="AF28" s="133" t="s">
        <v>168</v>
      </c>
      <c r="AG28" s="133" t="s">
        <v>169</v>
      </c>
      <c r="AH28" s="133" t="s">
        <v>170</v>
      </c>
      <c r="AI28" s="133" t="s">
        <v>171</v>
      </c>
      <c r="AJ28" s="133" t="s">
        <v>172</v>
      </c>
      <c r="AK28" s="133" t="s">
        <v>173</v>
      </c>
      <c r="AL28" s="133" t="s">
        <v>174</v>
      </c>
      <c r="AM28" s="133" t="s">
        <v>175</v>
      </c>
      <c r="AN28" s="133" t="s">
        <v>176</v>
      </c>
      <c r="AO28" s="133" t="s">
        <v>177</v>
      </c>
      <c r="AP28" s="133" t="s">
        <v>178</v>
      </c>
      <c r="AQ28" s="133" t="s">
        <v>179</v>
      </c>
      <c r="AR28" s="133" t="s">
        <v>180</v>
      </c>
      <c r="AS28" s="133" t="s">
        <v>181</v>
      </c>
      <c r="AT28" s="133" t="s">
        <v>182</v>
      </c>
      <c r="AU28" s="133" t="s">
        <v>183</v>
      </c>
      <c r="AV28" s="133" t="s">
        <v>184</v>
      </c>
      <c r="AW28" s="133" t="s">
        <v>185</v>
      </c>
      <c r="AX28" s="133" t="s">
        <v>186</v>
      </c>
      <c r="AY28" s="133" t="s">
        <v>187</v>
      </c>
      <c r="AZ28" s="133" t="s">
        <v>188</v>
      </c>
      <c r="BA28" s="134" t="s">
        <v>189</v>
      </c>
    </row>
    <row r="29" spans="1:64" ht="6" customHeight="1" x14ac:dyDescent="0.25">
      <c r="A29" s="125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9"/>
      <c r="BC29" s="124"/>
      <c r="BD29" s="129"/>
      <c r="BE29" s="129"/>
      <c r="BF29" s="124"/>
      <c r="BG29" s="129"/>
      <c r="BH29" s="129"/>
      <c r="BI29" s="124"/>
      <c r="BJ29" s="129"/>
      <c r="BK29" s="129"/>
      <c r="BL29" s="124"/>
    </row>
    <row r="30" spans="1:64" ht="15.75" hidden="1" thickBot="1" x14ac:dyDescent="0.3">
      <c r="A30" s="133"/>
      <c r="B30" s="362"/>
      <c r="C30" s="362"/>
      <c r="D30" s="362"/>
      <c r="E30" s="362"/>
      <c r="F30" s="362"/>
      <c r="G30" s="362"/>
      <c r="H30" s="362"/>
      <c r="I30" s="362"/>
      <c r="J30" s="362"/>
      <c r="K30" s="362"/>
      <c r="L30" s="362"/>
      <c r="M30" s="362"/>
      <c r="N30" s="362"/>
      <c r="O30" s="362"/>
      <c r="P30" s="362"/>
      <c r="Q30" s="362"/>
      <c r="R30" s="362"/>
      <c r="S30" s="362"/>
      <c r="T30" s="362"/>
      <c r="U30" s="362"/>
      <c r="V30" s="362"/>
      <c r="W30" s="362"/>
      <c r="X30" s="362"/>
      <c r="Y30" s="362"/>
      <c r="Z30" s="362"/>
      <c r="AA30" s="362"/>
      <c r="AB30" s="362"/>
      <c r="AC30" s="362"/>
      <c r="AD30" s="362"/>
      <c r="AE30" s="362"/>
      <c r="AF30" s="362"/>
      <c r="AG30" s="362"/>
      <c r="AH30" s="362"/>
      <c r="AI30" s="362"/>
      <c r="AJ30" s="362"/>
      <c r="AK30" s="362"/>
      <c r="AL30" s="362"/>
      <c r="AM30" s="362"/>
      <c r="AN30" s="362"/>
      <c r="AO30" s="362"/>
      <c r="AP30" s="362"/>
      <c r="AQ30" s="362"/>
      <c r="AR30" s="362"/>
      <c r="AS30" s="362"/>
      <c r="AT30" s="362"/>
      <c r="AU30" s="362"/>
      <c r="AV30" s="362"/>
      <c r="AW30" s="362"/>
      <c r="AX30" s="362"/>
      <c r="AY30" s="362"/>
      <c r="AZ30" s="362"/>
      <c r="BA30" s="362"/>
      <c r="BB30" s="129"/>
      <c r="BC30" s="124"/>
      <c r="BD30" s="129"/>
      <c r="BE30" s="129"/>
      <c r="BF30" s="124"/>
      <c r="BG30" s="129"/>
      <c r="BH30" s="129"/>
      <c r="BI30" s="124"/>
      <c r="BJ30" s="129"/>
      <c r="BK30" s="129"/>
      <c r="BL30" s="124"/>
    </row>
    <row r="31" spans="1:64" x14ac:dyDescent="0.25">
      <c r="A31" s="352" t="s">
        <v>39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 t="s">
        <v>50</v>
      </c>
      <c r="T31" s="350" t="s">
        <v>50</v>
      </c>
      <c r="U31" s="350"/>
      <c r="V31" s="350"/>
      <c r="W31" s="350"/>
      <c r="X31" s="350"/>
      <c r="Y31" s="350"/>
      <c r="Z31" s="350"/>
      <c r="AA31" s="350"/>
      <c r="AB31" s="350"/>
      <c r="AC31" s="350"/>
      <c r="AD31" s="350"/>
      <c r="AE31" s="350"/>
      <c r="AF31" s="350"/>
      <c r="AG31" s="350"/>
      <c r="AH31" s="350"/>
      <c r="AI31" s="350"/>
      <c r="AJ31" s="350"/>
      <c r="AK31" s="350"/>
      <c r="AL31" s="350"/>
      <c r="AM31" s="350"/>
      <c r="AN31" s="350"/>
      <c r="AO31" s="350"/>
      <c r="AP31" s="350"/>
      <c r="AQ31" s="350"/>
      <c r="AR31" s="350"/>
      <c r="AS31" s="350" t="s">
        <v>50</v>
      </c>
      <c r="AT31" s="350" t="s">
        <v>50</v>
      </c>
      <c r="AU31" s="350" t="s">
        <v>50</v>
      </c>
      <c r="AV31" s="350" t="s">
        <v>50</v>
      </c>
      <c r="AW31" s="350" t="s">
        <v>50</v>
      </c>
      <c r="AX31" s="350" t="s">
        <v>50</v>
      </c>
      <c r="AY31" s="350" t="s">
        <v>50</v>
      </c>
      <c r="AZ31" s="350" t="s">
        <v>50</v>
      </c>
      <c r="BA31" s="350" t="s">
        <v>50</v>
      </c>
      <c r="BB31" s="129"/>
      <c r="BC31" s="124"/>
      <c r="BD31" s="129"/>
      <c r="BE31" s="129"/>
      <c r="BF31" s="124"/>
      <c r="BG31" s="129"/>
      <c r="BH31" s="129"/>
      <c r="BI31" s="124"/>
      <c r="BJ31" s="129"/>
      <c r="BK31" s="129"/>
      <c r="BL31" s="124"/>
    </row>
    <row r="32" spans="1:64" ht="2.4500000000000002" customHeight="1" x14ac:dyDescent="0.25">
      <c r="A32" s="352"/>
      <c r="B32" s="350"/>
      <c r="C32" s="350"/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/>
      <c r="P32" s="350"/>
      <c r="Q32" s="350"/>
      <c r="R32" s="350"/>
      <c r="S32" s="350"/>
      <c r="T32" s="350"/>
      <c r="U32" s="350"/>
      <c r="V32" s="350"/>
      <c r="W32" s="350"/>
      <c r="X32" s="350"/>
      <c r="Y32" s="350"/>
      <c r="Z32" s="350"/>
      <c r="AA32" s="350"/>
      <c r="AB32" s="350"/>
      <c r="AC32" s="350"/>
      <c r="AD32" s="350"/>
      <c r="AE32" s="350"/>
      <c r="AF32" s="350"/>
      <c r="AG32" s="350"/>
      <c r="AH32" s="350"/>
      <c r="AI32" s="350"/>
      <c r="AJ32" s="350"/>
      <c r="AK32" s="350"/>
      <c r="AL32" s="350"/>
      <c r="AM32" s="350"/>
      <c r="AN32" s="350"/>
      <c r="AO32" s="350"/>
      <c r="AP32" s="350"/>
      <c r="AQ32" s="350"/>
      <c r="AR32" s="350"/>
      <c r="AS32" s="350"/>
      <c r="AT32" s="350"/>
      <c r="AU32" s="350"/>
      <c r="AV32" s="350"/>
      <c r="AW32" s="350"/>
      <c r="AX32" s="350"/>
      <c r="AY32" s="350"/>
      <c r="AZ32" s="350"/>
      <c r="BA32" s="350"/>
      <c r="BB32" s="129"/>
      <c r="BC32" s="124"/>
      <c r="BD32" s="129"/>
      <c r="BE32" s="129"/>
      <c r="BF32" s="124"/>
      <c r="BG32" s="129"/>
      <c r="BH32" s="129"/>
      <c r="BI32" s="124"/>
      <c r="BJ32" s="129"/>
      <c r="BK32" s="129"/>
      <c r="BL32" s="124"/>
    </row>
    <row r="33" spans="1:64" hidden="1" x14ac:dyDescent="0.25">
      <c r="A33" s="352"/>
      <c r="B33" s="350"/>
      <c r="C33" s="350"/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0"/>
      <c r="U33" s="350"/>
      <c r="V33" s="350"/>
      <c r="W33" s="350"/>
      <c r="X33" s="350"/>
      <c r="Y33" s="350"/>
      <c r="Z33" s="350"/>
      <c r="AA33" s="350"/>
      <c r="AB33" s="350"/>
      <c r="AC33" s="350"/>
      <c r="AD33" s="350"/>
      <c r="AE33" s="350"/>
      <c r="AF33" s="350"/>
      <c r="AG33" s="350"/>
      <c r="AH33" s="350"/>
      <c r="AI33" s="350"/>
      <c r="AJ33" s="350"/>
      <c r="AK33" s="350"/>
      <c r="AL33" s="350"/>
      <c r="AM33" s="350"/>
      <c r="AN33" s="350"/>
      <c r="AO33" s="350"/>
      <c r="AP33" s="350"/>
      <c r="AQ33" s="350"/>
      <c r="AR33" s="350"/>
      <c r="AS33" s="350"/>
      <c r="AT33" s="350"/>
      <c r="AU33" s="350"/>
      <c r="AV33" s="350"/>
      <c r="AW33" s="350"/>
      <c r="AX33" s="350"/>
      <c r="AY33" s="350"/>
      <c r="AZ33" s="350"/>
      <c r="BA33" s="350"/>
      <c r="BB33" s="129"/>
      <c r="BC33" s="124"/>
      <c r="BD33" s="129"/>
      <c r="BE33" s="129"/>
      <c r="BF33" s="124"/>
      <c r="BG33" s="129"/>
      <c r="BH33" s="129"/>
      <c r="BI33" s="124"/>
      <c r="BJ33" s="129"/>
      <c r="BK33" s="129"/>
      <c r="BL33" s="124"/>
    </row>
    <row r="34" spans="1:64" hidden="1" x14ac:dyDescent="0.25">
      <c r="A34" s="352"/>
      <c r="B34" s="350"/>
      <c r="C34" s="350"/>
      <c r="D34" s="350"/>
      <c r="E34" s="350"/>
      <c r="F34" s="350"/>
      <c r="G34" s="350"/>
      <c r="H34" s="350"/>
      <c r="I34" s="350"/>
      <c r="J34" s="350"/>
      <c r="K34" s="350"/>
      <c r="L34" s="350"/>
      <c r="M34" s="350"/>
      <c r="N34" s="350"/>
      <c r="O34" s="350"/>
      <c r="P34" s="350"/>
      <c r="Q34" s="350"/>
      <c r="R34" s="350"/>
      <c r="S34" s="350"/>
      <c r="T34" s="350"/>
      <c r="U34" s="350"/>
      <c r="V34" s="350"/>
      <c r="W34" s="350"/>
      <c r="X34" s="350"/>
      <c r="Y34" s="350"/>
      <c r="Z34" s="350"/>
      <c r="AA34" s="350"/>
      <c r="AB34" s="350"/>
      <c r="AC34" s="350"/>
      <c r="AD34" s="350"/>
      <c r="AE34" s="350"/>
      <c r="AF34" s="350"/>
      <c r="AG34" s="350"/>
      <c r="AH34" s="350"/>
      <c r="AI34" s="350"/>
      <c r="AJ34" s="350"/>
      <c r="AK34" s="350"/>
      <c r="AL34" s="350"/>
      <c r="AM34" s="350"/>
      <c r="AN34" s="350"/>
      <c r="AO34" s="350"/>
      <c r="AP34" s="350"/>
      <c r="AQ34" s="350"/>
      <c r="AR34" s="350"/>
      <c r="AS34" s="350"/>
      <c r="AT34" s="350"/>
      <c r="AU34" s="350"/>
      <c r="AV34" s="350"/>
      <c r="AW34" s="350"/>
      <c r="AX34" s="350"/>
      <c r="AY34" s="350"/>
      <c r="AZ34" s="350"/>
      <c r="BA34" s="350"/>
      <c r="BB34" s="129"/>
      <c r="BC34" s="124"/>
      <c r="BD34" s="129"/>
      <c r="BE34" s="129"/>
      <c r="BF34" s="124"/>
      <c r="BG34" s="129"/>
      <c r="BH34" s="129"/>
      <c r="BI34" s="124"/>
      <c r="BJ34" s="129"/>
      <c r="BK34" s="129"/>
      <c r="BL34" s="124"/>
    </row>
    <row r="35" spans="1:64" hidden="1" x14ac:dyDescent="0.25">
      <c r="A35" s="352"/>
      <c r="B35" s="350"/>
      <c r="C35" s="350"/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0"/>
      <c r="U35" s="350"/>
      <c r="V35" s="350"/>
      <c r="W35" s="350"/>
      <c r="X35" s="350"/>
      <c r="Y35" s="350"/>
      <c r="Z35" s="350"/>
      <c r="AA35" s="350"/>
      <c r="AB35" s="350"/>
      <c r="AC35" s="350"/>
      <c r="AD35" s="350"/>
      <c r="AE35" s="350"/>
      <c r="AF35" s="350"/>
      <c r="AG35" s="350"/>
      <c r="AH35" s="350"/>
      <c r="AI35" s="350"/>
      <c r="AJ35" s="350"/>
      <c r="AK35" s="350"/>
      <c r="AL35" s="350"/>
      <c r="AM35" s="350"/>
      <c r="AN35" s="350"/>
      <c r="AO35" s="350"/>
      <c r="AP35" s="350"/>
      <c r="AQ35" s="350"/>
      <c r="AR35" s="350"/>
      <c r="AS35" s="350"/>
      <c r="AT35" s="350"/>
      <c r="AU35" s="350"/>
      <c r="AV35" s="350"/>
      <c r="AW35" s="350"/>
      <c r="AX35" s="350"/>
      <c r="AY35" s="350"/>
      <c r="AZ35" s="350"/>
      <c r="BA35" s="350"/>
      <c r="BB35" s="129"/>
      <c r="BC35" s="124"/>
      <c r="BD35" s="129"/>
      <c r="BE35" s="129"/>
      <c r="BF35" s="124"/>
      <c r="BG35" s="129"/>
      <c r="BH35" s="129"/>
      <c r="BI35" s="124"/>
      <c r="BJ35" s="129"/>
      <c r="BK35" s="129"/>
      <c r="BL35" s="124"/>
    </row>
    <row r="36" spans="1:64" ht="4.5" customHeight="1" x14ac:dyDescent="0.25">
      <c r="A36" s="352"/>
      <c r="B36" s="350"/>
      <c r="C36" s="350"/>
      <c r="D36" s="350"/>
      <c r="E36" s="350"/>
      <c r="F36" s="350"/>
      <c r="G36" s="350"/>
      <c r="H36" s="350"/>
      <c r="I36" s="350"/>
      <c r="J36" s="350"/>
      <c r="K36" s="350"/>
      <c r="L36" s="350"/>
      <c r="M36" s="350"/>
      <c r="N36" s="350"/>
      <c r="O36" s="350"/>
      <c r="P36" s="350"/>
      <c r="Q36" s="350"/>
      <c r="R36" s="350"/>
      <c r="S36" s="350"/>
      <c r="T36" s="350"/>
      <c r="U36" s="350"/>
      <c r="V36" s="350"/>
      <c r="W36" s="350"/>
      <c r="X36" s="350"/>
      <c r="Y36" s="350"/>
      <c r="Z36" s="350"/>
      <c r="AA36" s="350"/>
      <c r="AB36" s="350"/>
      <c r="AC36" s="350"/>
      <c r="AD36" s="350"/>
      <c r="AE36" s="350"/>
      <c r="AF36" s="350"/>
      <c r="AG36" s="350"/>
      <c r="AH36" s="350"/>
      <c r="AI36" s="350"/>
      <c r="AJ36" s="350"/>
      <c r="AK36" s="350"/>
      <c r="AL36" s="350"/>
      <c r="AM36" s="350"/>
      <c r="AN36" s="350"/>
      <c r="AO36" s="350"/>
      <c r="AP36" s="350"/>
      <c r="AQ36" s="350"/>
      <c r="AR36" s="350"/>
      <c r="AS36" s="350"/>
      <c r="AT36" s="350"/>
      <c r="AU36" s="350"/>
      <c r="AV36" s="350"/>
      <c r="AW36" s="350"/>
      <c r="AX36" s="350"/>
      <c r="AY36" s="350"/>
      <c r="AZ36" s="350"/>
      <c r="BA36" s="350"/>
      <c r="BB36" s="129"/>
      <c r="BC36" s="124"/>
      <c r="BD36" s="129"/>
      <c r="BE36" s="129"/>
      <c r="BF36" s="124"/>
      <c r="BG36" s="129"/>
      <c r="BH36" s="129"/>
      <c r="BI36" s="124"/>
      <c r="BJ36" s="129"/>
      <c r="BK36" s="129"/>
      <c r="BL36" s="124"/>
    </row>
    <row r="37" spans="1:64" ht="11.25" customHeight="1" x14ac:dyDescent="0.25">
      <c r="A37" s="135"/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3"/>
      <c r="O37" s="353"/>
      <c r="P37" s="353"/>
      <c r="Q37" s="353"/>
      <c r="R37" s="353"/>
      <c r="S37" s="353"/>
      <c r="T37" s="353"/>
      <c r="U37" s="353"/>
      <c r="V37" s="353"/>
      <c r="W37" s="353"/>
      <c r="X37" s="353"/>
      <c r="Y37" s="353"/>
      <c r="Z37" s="353"/>
      <c r="AA37" s="353"/>
      <c r="AB37" s="353"/>
      <c r="AC37" s="353"/>
      <c r="AD37" s="353"/>
      <c r="AE37" s="353"/>
      <c r="AF37" s="353"/>
      <c r="AG37" s="353"/>
      <c r="AH37" s="353"/>
      <c r="AI37" s="353"/>
      <c r="AJ37" s="353"/>
      <c r="AK37" s="353"/>
      <c r="AL37" s="353"/>
      <c r="AM37" s="353"/>
      <c r="AN37" s="353"/>
      <c r="AO37" s="353"/>
      <c r="AP37" s="353"/>
      <c r="AQ37" s="353"/>
      <c r="AR37" s="353"/>
      <c r="AS37" s="353"/>
      <c r="AT37" s="353"/>
      <c r="AU37" s="353"/>
      <c r="AV37" s="353"/>
      <c r="AW37" s="353"/>
      <c r="AX37" s="353"/>
      <c r="AY37" s="353"/>
      <c r="AZ37" s="353"/>
      <c r="BA37" s="353"/>
      <c r="BB37" s="129"/>
      <c r="BC37" s="124"/>
      <c r="BD37" s="129"/>
      <c r="BE37" s="129"/>
      <c r="BF37" s="124"/>
      <c r="BG37" s="129"/>
      <c r="BH37" s="129"/>
      <c r="BI37" s="124"/>
      <c r="BJ37" s="129"/>
      <c r="BK37" s="129"/>
      <c r="BL37" s="124"/>
    </row>
    <row r="38" spans="1:64" x14ac:dyDescent="0.25">
      <c r="A38" s="352" t="s">
        <v>43</v>
      </c>
      <c r="B38" s="350"/>
      <c r="C38" s="350"/>
      <c r="D38" s="350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350" t="s">
        <v>50</v>
      </c>
      <c r="T38" s="350" t="s">
        <v>50</v>
      </c>
      <c r="U38" s="350"/>
      <c r="V38" s="350"/>
      <c r="W38" s="350"/>
      <c r="X38" s="350"/>
      <c r="Y38" s="350"/>
      <c r="Z38" s="350"/>
      <c r="AA38" s="350"/>
      <c r="AB38" s="350"/>
      <c r="AC38" s="350"/>
      <c r="AD38" s="350"/>
      <c r="AE38" s="350"/>
      <c r="AF38" s="350"/>
      <c r="AG38" s="350"/>
      <c r="AH38" s="350"/>
      <c r="AI38" s="350"/>
      <c r="AJ38" s="350"/>
      <c r="AK38" s="350"/>
      <c r="AL38" s="350"/>
      <c r="AM38" s="350"/>
      <c r="AN38" s="350"/>
      <c r="AO38" s="350"/>
      <c r="AP38" s="350">
        <v>0</v>
      </c>
      <c r="AQ38" s="350">
        <v>0</v>
      </c>
      <c r="AR38" s="350">
        <v>0</v>
      </c>
      <c r="AS38" s="350" t="s">
        <v>50</v>
      </c>
      <c r="AT38" s="350" t="s">
        <v>50</v>
      </c>
      <c r="AU38" s="350" t="s">
        <v>50</v>
      </c>
      <c r="AV38" s="350" t="s">
        <v>50</v>
      </c>
      <c r="AW38" s="350" t="s">
        <v>50</v>
      </c>
      <c r="AX38" s="350" t="s">
        <v>50</v>
      </c>
      <c r="AY38" s="350" t="s">
        <v>50</v>
      </c>
      <c r="AZ38" s="350" t="s">
        <v>50</v>
      </c>
      <c r="BA38" s="350" t="s">
        <v>50</v>
      </c>
      <c r="BB38" s="129"/>
      <c r="BC38" s="124"/>
      <c r="BD38" s="129"/>
      <c r="BE38" s="129"/>
      <c r="BF38" s="124"/>
      <c r="BG38" s="129"/>
      <c r="BH38" s="129"/>
      <c r="BI38" s="124"/>
      <c r="BJ38" s="129"/>
      <c r="BK38" s="129"/>
      <c r="BL38" s="124"/>
    </row>
    <row r="39" spans="1:64" ht="7.5" customHeight="1" x14ac:dyDescent="0.25">
      <c r="A39" s="352"/>
      <c r="B39" s="350"/>
      <c r="C39" s="350"/>
      <c r="D39" s="350"/>
      <c r="E39" s="350"/>
      <c r="F39" s="350"/>
      <c r="G39" s="350"/>
      <c r="H39" s="350"/>
      <c r="I39" s="350"/>
      <c r="J39" s="350"/>
      <c r="K39" s="350"/>
      <c r="L39" s="350"/>
      <c r="M39" s="350"/>
      <c r="N39" s="350"/>
      <c r="O39" s="350"/>
      <c r="P39" s="350"/>
      <c r="Q39" s="350"/>
      <c r="R39" s="350"/>
      <c r="S39" s="350"/>
      <c r="T39" s="350"/>
      <c r="U39" s="350"/>
      <c r="V39" s="350"/>
      <c r="W39" s="350"/>
      <c r="X39" s="350"/>
      <c r="Y39" s="350"/>
      <c r="Z39" s="350"/>
      <c r="AA39" s="350"/>
      <c r="AB39" s="350"/>
      <c r="AC39" s="350"/>
      <c r="AD39" s="350"/>
      <c r="AE39" s="350"/>
      <c r="AF39" s="350"/>
      <c r="AG39" s="350"/>
      <c r="AH39" s="350"/>
      <c r="AI39" s="350"/>
      <c r="AJ39" s="350"/>
      <c r="AK39" s="350"/>
      <c r="AL39" s="350"/>
      <c r="AM39" s="350"/>
      <c r="AN39" s="350"/>
      <c r="AO39" s="350"/>
      <c r="AP39" s="350"/>
      <c r="AQ39" s="350"/>
      <c r="AR39" s="350"/>
      <c r="AS39" s="350"/>
      <c r="AT39" s="350"/>
      <c r="AU39" s="350"/>
      <c r="AV39" s="350"/>
      <c r="AW39" s="350"/>
      <c r="AX39" s="350"/>
      <c r="AY39" s="350"/>
      <c r="AZ39" s="350"/>
      <c r="BA39" s="350"/>
      <c r="BB39" s="129"/>
      <c r="BC39" s="124"/>
      <c r="BD39" s="129"/>
      <c r="BE39" s="129"/>
      <c r="BF39" s="124"/>
      <c r="BG39" s="129"/>
      <c r="BH39" s="129"/>
      <c r="BI39" s="124"/>
      <c r="BJ39" s="129"/>
      <c r="BK39" s="129"/>
      <c r="BL39" s="124"/>
    </row>
    <row r="40" spans="1:64" ht="14.45" hidden="1" customHeight="1" thickBot="1" x14ac:dyDescent="0.25">
      <c r="A40" s="352"/>
      <c r="B40" s="350"/>
      <c r="C40" s="350"/>
      <c r="D40" s="350"/>
      <c r="E40" s="350"/>
      <c r="F40" s="350"/>
      <c r="G40" s="350"/>
      <c r="H40" s="350"/>
      <c r="I40" s="350"/>
      <c r="J40" s="350"/>
      <c r="K40" s="350"/>
      <c r="L40" s="350"/>
      <c r="M40" s="350"/>
      <c r="N40" s="350"/>
      <c r="O40" s="350"/>
      <c r="P40" s="350"/>
      <c r="Q40" s="350"/>
      <c r="R40" s="350"/>
      <c r="S40" s="350"/>
      <c r="T40" s="350"/>
      <c r="U40" s="350"/>
      <c r="V40" s="350"/>
      <c r="W40" s="350"/>
      <c r="X40" s="350"/>
      <c r="Y40" s="350"/>
      <c r="Z40" s="350"/>
      <c r="AA40" s="350"/>
      <c r="AB40" s="350"/>
      <c r="AC40" s="350"/>
      <c r="AD40" s="350"/>
      <c r="AE40" s="350"/>
      <c r="AF40" s="350"/>
      <c r="AG40" s="350"/>
      <c r="AH40" s="350"/>
      <c r="AI40" s="350"/>
      <c r="AJ40" s="350"/>
      <c r="AK40" s="350"/>
      <c r="AL40" s="350"/>
      <c r="AM40" s="350"/>
      <c r="AN40" s="350"/>
      <c r="AO40" s="350"/>
      <c r="AP40" s="350"/>
      <c r="AQ40" s="350"/>
      <c r="AR40" s="350"/>
      <c r="AS40" s="350"/>
      <c r="AT40" s="350"/>
      <c r="AU40" s="350"/>
      <c r="AV40" s="350"/>
      <c r="AW40" s="350"/>
      <c r="AX40" s="350"/>
      <c r="AY40" s="350"/>
      <c r="AZ40" s="350"/>
      <c r="BA40" s="350"/>
      <c r="BB40" s="129"/>
      <c r="BC40" s="124"/>
      <c r="BD40" s="129"/>
      <c r="BE40" s="129"/>
      <c r="BF40" s="124"/>
      <c r="BG40" s="129"/>
      <c r="BH40" s="129"/>
      <c r="BI40" s="124"/>
      <c r="BJ40" s="129"/>
      <c r="BK40" s="129"/>
      <c r="BL40" s="124"/>
    </row>
    <row r="41" spans="1:64" ht="14.45" hidden="1" customHeight="1" thickBot="1" x14ac:dyDescent="0.25">
      <c r="A41" s="352"/>
      <c r="B41" s="350"/>
      <c r="C41" s="350"/>
      <c r="D41" s="350"/>
      <c r="E41" s="350"/>
      <c r="F41" s="350"/>
      <c r="G41" s="350"/>
      <c r="H41" s="350"/>
      <c r="I41" s="350"/>
      <c r="J41" s="350"/>
      <c r="K41" s="350"/>
      <c r="L41" s="350"/>
      <c r="M41" s="350"/>
      <c r="N41" s="350"/>
      <c r="O41" s="350"/>
      <c r="P41" s="350"/>
      <c r="Q41" s="350"/>
      <c r="R41" s="350"/>
      <c r="S41" s="350"/>
      <c r="T41" s="350"/>
      <c r="U41" s="350"/>
      <c r="V41" s="350"/>
      <c r="W41" s="350"/>
      <c r="X41" s="350"/>
      <c r="Y41" s="350"/>
      <c r="Z41" s="350"/>
      <c r="AA41" s="350"/>
      <c r="AB41" s="350"/>
      <c r="AC41" s="350"/>
      <c r="AD41" s="350"/>
      <c r="AE41" s="350"/>
      <c r="AF41" s="350"/>
      <c r="AG41" s="350"/>
      <c r="AH41" s="350"/>
      <c r="AI41" s="350"/>
      <c r="AJ41" s="350"/>
      <c r="AK41" s="350"/>
      <c r="AL41" s="350"/>
      <c r="AM41" s="350"/>
      <c r="AN41" s="350"/>
      <c r="AO41" s="350"/>
      <c r="AP41" s="350"/>
      <c r="AQ41" s="350"/>
      <c r="AR41" s="350"/>
      <c r="AS41" s="350"/>
      <c r="AT41" s="350"/>
      <c r="AU41" s="350"/>
      <c r="AV41" s="350"/>
      <c r="AW41" s="350"/>
      <c r="AX41" s="350"/>
      <c r="AY41" s="350"/>
      <c r="AZ41" s="350"/>
      <c r="BA41" s="350"/>
      <c r="BB41" s="129"/>
      <c r="BC41" s="124"/>
      <c r="BD41" s="129"/>
      <c r="BE41" s="129"/>
      <c r="BF41" s="124"/>
      <c r="BG41" s="129"/>
      <c r="BH41" s="129"/>
      <c r="BI41" s="124"/>
      <c r="BJ41" s="129"/>
      <c r="BK41" s="129"/>
      <c r="BL41" s="124"/>
    </row>
    <row r="42" spans="1:64" ht="14.45" hidden="1" customHeight="1" thickBot="1" x14ac:dyDescent="0.25">
      <c r="A42" s="352"/>
      <c r="B42" s="350"/>
      <c r="C42" s="350"/>
      <c r="D42" s="350"/>
      <c r="E42" s="350"/>
      <c r="F42" s="350"/>
      <c r="G42" s="350"/>
      <c r="H42" s="350"/>
      <c r="I42" s="350"/>
      <c r="J42" s="350"/>
      <c r="K42" s="350"/>
      <c r="L42" s="350"/>
      <c r="M42" s="350"/>
      <c r="N42" s="350"/>
      <c r="O42" s="350"/>
      <c r="P42" s="350"/>
      <c r="Q42" s="350"/>
      <c r="R42" s="350"/>
      <c r="S42" s="350"/>
      <c r="T42" s="350"/>
      <c r="U42" s="350"/>
      <c r="V42" s="350"/>
      <c r="W42" s="350"/>
      <c r="X42" s="350"/>
      <c r="Y42" s="350"/>
      <c r="Z42" s="350"/>
      <c r="AA42" s="350"/>
      <c r="AB42" s="350"/>
      <c r="AC42" s="350"/>
      <c r="AD42" s="350"/>
      <c r="AE42" s="350"/>
      <c r="AF42" s="350"/>
      <c r="AG42" s="350"/>
      <c r="AH42" s="350"/>
      <c r="AI42" s="350"/>
      <c r="AJ42" s="350"/>
      <c r="AK42" s="350"/>
      <c r="AL42" s="350"/>
      <c r="AM42" s="350"/>
      <c r="AN42" s="350"/>
      <c r="AO42" s="350"/>
      <c r="AP42" s="350"/>
      <c r="AQ42" s="350"/>
      <c r="AR42" s="350"/>
      <c r="AS42" s="350"/>
      <c r="AT42" s="350"/>
      <c r="AU42" s="350"/>
      <c r="AV42" s="350"/>
      <c r="AW42" s="350"/>
      <c r="AX42" s="350"/>
      <c r="AY42" s="350"/>
      <c r="AZ42" s="350"/>
      <c r="BA42" s="350"/>
      <c r="BB42" s="129"/>
      <c r="BC42" s="124"/>
      <c r="BD42" s="129"/>
      <c r="BE42" s="129"/>
      <c r="BF42" s="124"/>
      <c r="BG42" s="129"/>
      <c r="BH42" s="129"/>
      <c r="BI42" s="124"/>
      <c r="BJ42" s="129"/>
      <c r="BK42" s="129"/>
      <c r="BL42" s="124"/>
    </row>
    <row r="43" spans="1:64" ht="14.45" hidden="1" customHeight="1" thickBot="1" x14ac:dyDescent="0.25">
      <c r="A43" s="352"/>
      <c r="B43" s="350"/>
      <c r="C43" s="350"/>
      <c r="D43" s="350"/>
      <c r="E43" s="350"/>
      <c r="F43" s="350"/>
      <c r="G43" s="350"/>
      <c r="H43" s="350"/>
      <c r="I43" s="350"/>
      <c r="J43" s="350"/>
      <c r="K43" s="350"/>
      <c r="L43" s="350"/>
      <c r="M43" s="350"/>
      <c r="N43" s="350"/>
      <c r="O43" s="350"/>
      <c r="P43" s="350"/>
      <c r="Q43" s="350"/>
      <c r="R43" s="350"/>
      <c r="S43" s="350"/>
      <c r="T43" s="350"/>
      <c r="U43" s="350"/>
      <c r="V43" s="350"/>
      <c r="W43" s="350"/>
      <c r="X43" s="350"/>
      <c r="Y43" s="350"/>
      <c r="Z43" s="350"/>
      <c r="AA43" s="350"/>
      <c r="AB43" s="350"/>
      <c r="AC43" s="350"/>
      <c r="AD43" s="350"/>
      <c r="AE43" s="350"/>
      <c r="AF43" s="350"/>
      <c r="AG43" s="350"/>
      <c r="AH43" s="350"/>
      <c r="AI43" s="350"/>
      <c r="AJ43" s="350"/>
      <c r="AK43" s="350"/>
      <c r="AL43" s="350"/>
      <c r="AM43" s="350"/>
      <c r="AN43" s="350"/>
      <c r="AO43" s="350"/>
      <c r="AP43" s="350"/>
      <c r="AQ43" s="350"/>
      <c r="AR43" s="350"/>
      <c r="AS43" s="350"/>
      <c r="AT43" s="350"/>
      <c r="AU43" s="350"/>
      <c r="AV43" s="350"/>
      <c r="AW43" s="350"/>
      <c r="AX43" s="350"/>
      <c r="AY43" s="350"/>
      <c r="AZ43" s="350"/>
      <c r="BA43" s="350"/>
      <c r="BB43" s="129"/>
      <c r="BC43" s="124"/>
      <c r="BD43" s="129"/>
      <c r="BE43" s="129"/>
      <c r="BF43" s="124"/>
      <c r="BG43" s="129"/>
      <c r="BH43" s="129"/>
      <c r="BI43" s="124"/>
      <c r="BJ43" s="129"/>
      <c r="BK43" s="129"/>
      <c r="BL43" s="124"/>
    </row>
    <row r="44" spans="1:64" ht="7.5" customHeight="1" x14ac:dyDescent="0.25">
      <c r="A44" s="135"/>
      <c r="B44" s="351"/>
      <c r="C44" s="351"/>
      <c r="D44" s="351"/>
      <c r="E44" s="351"/>
      <c r="F44" s="351"/>
      <c r="G44" s="351"/>
      <c r="H44" s="351"/>
      <c r="I44" s="351"/>
      <c r="J44" s="351"/>
      <c r="K44" s="351"/>
      <c r="L44" s="351"/>
      <c r="M44" s="351"/>
      <c r="N44" s="351"/>
      <c r="O44" s="351"/>
      <c r="P44" s="351"/>
      <c r="Q44" s="351"/>
      <c r="R44" s="351"/>
      <c r="S44" s="351"/>
      <c r="T44" s="351"/>
      <c r="U44" s="351"/>
      <c r="V44" s="351"/>
      <c r="W44" s="351"/>
      <c r="X44" s="351"/>
      <c r="Y44" s="351"/>
      <c r="Z44" s="351"/>
      <c r="AA44" s="351"/>
      <c r="AB44" s="351"/>
      <c r="AC44" s="351"/>
      <c r="AD44" s="351"/>
      <c r="AE44" s="351"/>
      <c r="AF44" s="351"/>
      <c r="AG44" s="351"/>
      <c r="AH44" s="351"/>
      <c r="AI44" s="351"/>
      <c r="AJ44" s="351"/>
      <c r="AK44" s="351"/>
      <c r="AL44" s="351"/>
      <c r="AM44" s="351"/>
      <c r="AN44" s="351"/>
      <c r="AO44" s="351"/>
      <c r="AP44" s="351"/>
      <c r="AQ44" s="351"/>
      <c r="AR44" s="351"/>
      <c r="AS44" s="351"/>
      <c r="AT44" s="351"/>
      <c r="AU44" s="351"/>
      <c r="AV44" s="351"/>
      <c r="AW44" s="351"/>
      <c r="AX44" s="351"/>
      <c r="AY44" s="351"/>
      <c r="AZ44" s="351"/>
      <c r="BA44" s="351"/>
      <c r="BB44" s="129"/>
      <c r="BC44" s="124"/>
      <c r="BD44" s="129"/>
      <c r="BE44" s="129"/>
      <c r="BF44" s="124"/>
      <c r="BG44" s="129"/>
      <c r="BH44" s="129"/>
      <c r="BI44" s="124"/>
      <c r="BJ44" s="129"/>
      <c r="BK44" s="129"/>
      <c r="BL44" s="124"/>
    </row>
    <row r="45" spans="1:64" x14ac:dyDescent="0.25">
      <c r="A45" s="347" t="s">
        <v>45</v>
      </c>
      <c r="B45" s="343"/>
      <c r="C45" s="343"/>
      <c r="D45" s="343"/>
      <c r="E45" s="343"/>
      <c r="F45" s="343"/>
      <c r="G45" s="343"/>
      <c r="H45" s="343"/>
      <c r="I45" s="343"/>
      <c r="J45" s="343"/>
      <c r="K45" s="343"/>
      <c r="L45" s="345">
        <v>0</v>
      </c>
      <c r="M45" s="343">
        <v>0</v>
      </c>
      <c r="N45" s="343">
        <v>0</v>
      </c>
      <c r="O45" s="343">
        <v>8</v>
      </c>
      <c r="P45" s="343">
        <v>8</v>
      </c>
      <c r="Q45" s="343">
        <v>8</v>
      </c>
      <c r="R45" s="343">
        <v>8</v>
      </c>
      <c r="S45" s="343" t="s">
        <v>50</v>
      </c>
      <c r="T45" s="343" t="s">
        <v>50</v>
      </c>
      <c r="U45" s="343"/>
      <c r="V45" s="343"/>
      <c r="W45" s="343"/>
      <c r="X45" s="343"/>
      <c r="Y45" s="343"/>
      <c r="Z45" s="343"/>
      <c r="AA45" s="343"/>
      <c r="AB45" s="343"/>
      <c r="AC45" s="343"/>
      <c r="AD45" s="373"/>
      <c r="AE45" s="167">
        <v>0</v>
      </c>
      <c r="AF45" s="167">
        <v>0</v>
      </c>
      <c r="AG45" s="343">
        <v>8</v>
      </c>
      <c r="AH45" s="343">
        <v>8</v>
      </c>
      <c r="AI45" s="343">
        <v>8</v>
      </c>
      <c r="AJ45" s="375">
        <v>8</v>
      </c>
      <c r="AK45" s="375">
        <v>8</v>
      </c>
      <c r="AL45" s="375">
        <v>8</v>
      </c>
      <c r="AM45" s="344" t="s">
        <v>192</v>
      </c>
      <c r="AN45" s="344" t="s">
        <v>192</v>
      </c>
      <c r="AO45" s="344" t="s">
        <v>192</v>
      </c>
      <c r="AP45" s="344" t="s">
        <v>192</v>
      </c>
      <c r="AQ45" s="343" t="s">
        <v>45</v>
      </c>
      <c r="AR45" s="343" t="s">
        <v>45</v>
      </c>
      <c r="AS45" s="343" t="s">
        <v>193</v>
      </c>
      <c r="AT45" s="343" t="s">
        <v>193</v>
      </c>
      <c r="AU45" s="343" t="s">
        <v>193</v>
      </c>
      <c r="AV45" s="343" t="s">
        <v>193</v>
      </c>
      <c r="AW45" s="343" t="s">
        <v>193</v>
      </c>
      <c r="AX45" s="343" t="s">
        <v>193</v>
      </c>
      <c r="AY45" s="343" t="s">
        <v>193</v>
      </c>
      <c r="AZ45" s="343" t="s">
        <v>193</v>
      </c>
      <c r="BA45" s="343" t="s">
        <v>193</v>
      </c>
      <c r="BB45" s="129"/>
      <c r="BC45" s="124"/>
      <c r="BD45" s="129"/>
      <c r="BE45" s="129"/>
      <c r="BF45" s="124"/>
      <c r="BG45" s="129"/>
      <c r="BH45" s="129"/>
      <c r="BI45" s="124"/>
      <c r="BJ45" s="129"/>
      <c r="BK45" s="129"/>
      <c r="BL45" s="124"/>
    </row>
    <row r="46" spans="1:64" ht="3" customHeight="1" x14ac:dyDescent="0.25">
      <c r="A46" s="348"/>
      <c r="B46" s="343"/>
      <c r="C46" s="343"/>
      <c r="D46" s="343"/>
      <c r="E46" s="343"/>
      <c r="F46" s="343"/>
      <c r="G46" s="343"/>
      <c r="H46" s="343"/>
      <c r="I46" s="343"/>
      <c r="J46" s="343"/>
      <c r="K46" s="343"/>
      <c r="L46" s="346"/>
      <c r="M46" s="343"/>
      <c r="N46" s="343"/>
      <c r="O46" s="343"/>
      <c r="P46" s="343"/>
      <c r="Q46" s="343"/>
      <c r="R46" s="343"/>
      <c r="S46" s="343"/>
      <c r="T46" s="343"/>
      <c r="U46" s="343"/>
      <c r="V46" s="343"/>
      <c r="W46" s="343"/>
      <c r="X46" s="343"/>
      <c r="Y46" s="343"/>
      <c r="Z46" s="343"/>
      <c r="AA46" s="343"/>
      <c r="AB46" s="343"/>
      <c r="AC46" s="343"/>
      <c r="AD46" s="374"/>
      <c r="AE46" s="167"/>
      <c r="AF46" s="167"/>
      <c r="AG46" s="343"/>
      <c r="AH46" s="343"/>
      <c r="AI46" s="343"/>
      <c r="AJ46" s="376"/>
      <c r="AK46" s="376"/>
      <c r="AL46" s="376"/>
      <c r="AM46" s="344"/>
      <c r="AN46" s="344"/>
      <c r="AO46" s="344"/>
      <c r="AP46" s="344"/>
      <c r="AQ46" s="343"/>
      <c r="AR46" s="343"/>
      <c r="AS46" s="343"/>
      <c r="AT46" s="343"/>
      <c r="AU46" s="343"/>
      <c r="AV46" s="343"/>
      <c r="AW46" s="343"/>
      <c r="AX46" s="343"/>
      <c r="AY46" s="343"/>
      <c r="AZ46" s="343"/>
      <c r="BA46" s="343"/>
      <c r="BB46" s="129"/>
      <c r="BC46" s="124"/>
      <c r="BD46" s="129"/>
      <c r="BE46" s="129"/>
      <c r="BF46" s="124"/>
      <c r="BG46" s="129"/>
      <c r="BH46" s="129"/>
      <c r="BI46" s="124"/>
      <c r="BJ46" s="129"/>
      <c r="BK46" s="129"/>
      <c r="BL46" s="124"/>
    </row>
    <row r="47" spans="1:64" ht="14.45" hidden="1" customHeight="1" thickBot="1" x14ac:dyDescent="0.25">
      <c r="A47" s="348"/>
      <c r="B47" s="343"/>
      <c r="C47" s="343"/>
      <c r="D47" s="343"/>
      <c r="E47" s="343"/>
      <c r="F47" s="343"/>
      <c r="G47" s="343"/>
      <c r="H47" s="343"/>
      <c r="I47" s="343"/>
      <c r="J47" s="343"/>
      <c r="K47" s="343"/>
      <c r="L47" s="167"/>
      <c r="M47" s="343"/>
      <c r="N47" s="343"/>
      <c r="O47" s="343"/>
      <c r="P47" s="343"/>
      <c r="Q47" s="343"/>
      <c r="R47" s="343"/>
      <c r="S47" s="343"/>
      <c r="T47" s="343"/>
      <c r="U47" s="343"/>
      <c r="V47" s="343"/>
      <c r="W47" s="343"/>
      <c r="X47" s="343"/>
      <c r="Y47" s="343"/>
      <c r="Z47" s="343"/>
      <c r="AA47" s="343"/>
      <c r="AB47" s="343"/>
      <c r="AC47" s="343"/>
      <c r="AD47" s="168"/>
      <c r="AE47" s="167"/>
      <c r="AF47" s="167"/>
      <c r="AG47" s="343"/>
      <c r="AH47" s="343"/>
      <c r="AI47" s="343"/>
      <c r="AJ47" s="142"/>
      <c r="AK47" s="142"/>
      <c r="AL47" s="142"/>
      <c r="AM47" s="344"/>
      <c r="AN47" s="344"/>
      <c r="AO47" s="344"/>
      <c r="AP47" s="344"/>
      <c r="AQ47" s="343"/>
      <c r="AR47" s="343"/>
      <c r="AS47" s="343"/>
      <c r="AT47" s="343"/>
      <c r="AU47" s="343"/>
      <c r="AV47" s="343"/>
      <c r="AW47" s="343"/>
      <c r="AX47" s="343"/>
      <c r="AY47" s="343"/>
      <c r="AZ47" s="343"/>
      <c r="BA47" s="343"/>
      <c r="BB47" s="129"/>
      <c r="BC47" s="124"/>
      <c r="BD47" s="129"/>
      <c r="BE47" s="129"/>
      <c r="BF47" s="124"/>
      <c r="BG47" s="129"/>
      <c r="BH47" s="129"/>
      <c r="BI47" s="124"/>
      <c r="BJ47" s="129"/>
      <c r="BK47" s="129"/>
      <c r="BL47" s="124"/>
    </row>
    <row r="48" spans="1:64" ht="14.45" hidden="1" customHeight="1" thickBot="1" x14ac:dyDescent="0.25">
      <c r="A48" s="348"/>
      <c r="B48" s="343"/>
      <c r="C48" s="343"/>
      <c r="D48" s="343"/>
      <c r="E48" s="343"/>
      <c r="F48" s="343"/>
      <c r="G48" s="343"/>
      <c r="H48" s="343"/>
      <c r="I48" s="343"/>
      <c r="J48" s="343"/>
      <c r="K48" s="343"/>
      <c r="L48" s="167"/>
      <c r="M48" s="343"/>
      <c r="N48" s="343"/>
      <c r="O48" s="343"/>
      <c r="P48" s="343"/>
      <c r="Q48" s="343"/>
      <c r="R48" s="343"/>
      <c r="S48" s="343"/>
      <c r="T48" s="343"/>
      <c r="U48" s="343"/>
      <c r="V48" s="343"/>
      <c r="W48" s="343"/>
      <c r="X48" s="343"/>
      <c r="Y48" s="343"/>
      <c r="Z48" s="343"/>
      <c r="AA48" s="343"/>
      <c r="AB48" s="343"/>
      <c r="AC48" s="343"/>
      <c r="AD48" s="168"/>
      <c r="AE48" s="167"/>
      <c r="AF48" s="167"/>
      <c r="AG48" s="343"/>
      <c r="AH48" s="343"/>
      <c r="AI48" s="343"/>
      <c r="AJ48" s="142"/>
      <c r="AK48" s="142"/>
      <c r="AL48" s="142"/>
      <c r="AM48" s="344"/>
      <c r="AN48" s="344"/>
      <c r="AO48" s="344"/>
      <c r="AP48" s="344"/>
      <c r="AQ48" s="343"/>
      <c r="AR48" s="343"/>
      <c r="AS48" s="343"/>
      <c r="AT48" s="343"/>
      <c r="AU48" s="343"/>
      <c r="AV48" s="343"/>
      <c r="AW48" s="343"/>
      <c r="AX48" s="343"/>
      <c r="AY48" s="343"/>
      <c r="AZ48" s="343"/>
      <c r="BA48" s="343"/>
      <c r="BB48" s="129"/>
      <c r="BC48" s="124"/>
      <c r="BD48" s="129"/>
      <c r="BE48" s="129"/>
      <c r="BF48" s="124"/>
      <c r="BG48" s="129"/>
      <c r="BH48" s="129"/>
      <c r="BI48" s="124"/>
      <c r="BJ48" s="129"/>
      <c r="BK48" s="129"/>
      <c r="BL48" s="124"/>
    </row>
    <row r="49" spans="1:64" ht="14.45" hidden="1" customHeight="1" thickBot="1" x14ac:dyDescent="0.25">
      <c r="A49" s="349"/>
      <c r="B49" s="343"/>
      <c r="C49" s="343"/>
      <c r="D49" s="343"/>
      <c r="E49" s="343"/>
      <c r="F49" s="343"/>
      <c r="G49" s="343"/>
      <c r="H49" s="343"/>
      <c r="I49" s="343"/>
      <c r="J49" s="343"/>
      <c r="K49" s="343"/>
      <c r="L49" s="167"/>
      <c r="M49" s="343"/>
      <c r="N49" s="343"/>
      <c r="O49" s="343"/>
      <c r="P49" s="343"/>
      <c r="Q49" s="343"/>
      <c r="R49" s="343"/>
      <c r="S49" s="343"/>
      <c r="T49" s="343"/>
      <c r="U49" s="343"/>
      <c r="V49" s="343"/>
      <c r="W49" s="343"/>
      <c r="X49" s="343"/>
      <c r="Y49" s="343"/>
      <c r="Z49" s="343"/>
      <c r="AA49" s="343"/>
      <c r="AB49" s="343"/>
      <c r="AC49" s="343"/>
      <c r="AD49" s="168"/>
      <c r="AE49" s="167"/>
      <c r="AF49" s="167"/>
      <c r="AG49" s="343"/>
      <c r="AH49" s="343"/>
      <c r="AI49" s="343"/>
      <c r="AJ49" s="143"/>
      <c r="AK49" s="143"/>
      <c r="AL49" s="143"/>
      <c r="AM49" s="344"/>
      <c r="AN49" s="344"/>
      <c r="AO49" s="344"/>
      <c r="AP49" s="344"/>
      <c r="AQ49" s="343"/>
      <c r="AR49" s="343"/>
      <c r="AS49" s="343"/>
      <c r="AT49" s="343"/>
      <c r="AU49" s="343"/>
      <c r="AV49" s="343"/>
      <c r="AW49" s="343"/>
      <c r="AX49" s="343"/>
      <c r="AY49" s="343"/>
      <c r="AZ49" s="343"/>
      <c r="BA49" s="343"/>
      <c r="BB49" s="129"/>
      <c r="BC49" s="124"/>
      <c r="BD49" s="129"/>
      <c r="BE49" s="129"/>
      <c r="BF49" s="124"/>
      <c r="BG49" s="129"/>
      <c r="BH49" s="129"/>
      <c r="BI49" s="124"/>
      <c r="BJ49" s="129"/>
      <c r="BK49" s="129"/>
      <c r="BL49" s="124"/>
    </row>
    <row r="50" spans="1:64" x14ac:dyDescent="0.25">
      <c r="A50" s="339" t="s">
        <v>194</v>
      </c>
      <c r="B50" s="339"/>
      <c r="C50" s="339"/>
      <c r="D50" s="339"/>
      <c r="E50" s="339"/>
      <c r="F50" s="339"/>
      <c r="G50" s="125"/>
      <c r="H50" s="125"/>
      <c r="I50" s="125"/>
      <c r="J50" s="125"/>
      <c r="K50" s="125"/>
      <c r="L50" s="189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67"/>
      <c r="AF50" s="167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9"/>
      <c r="BC50" s="124"/>
      <c r="BD50" s="129"/>
      <c r="BE50" s="129"/>
      <c r="BF50" s="124"/>
      <c r="BG50" s="129"/>
      <c r="BH50" s="129"/>
      <c r="BI50" s="124"/>
      <c r="BJ50" s="129"/>
      <c r="BK50" s="129"/>
      <c r="BL50" s="124"/>
    </row>
    <row r="51" spans="1:64" ht="14.1" customHeight="1" x14ac:dyDescent="0.25">
      <c r="A51" s="339"/>
      <c r="B51" s="339"/>
      <c r="C51" s="339"/>
      <c r="D51" s="339"/>
      <c r="E51" s="339"/>
      <c r="F51" s="340"/>
      <c r="G51" s="126"/>
      <c r="H51" s="337" t="s">
        <v>195</v>
      </c>
      <c r="I51" s="338"/>
      <c r="J51" s="338"/>
      <c r="K51" s="338"/>
      <c r="L51" s="338"/>
      <c r="M51" s="338"/>
      <c r="N51" s="338"/>
      <c r="O51" s="338"/>
      <c r="P51" s="338"/>
      <c r="Q51" s="338"/>
      <c r="R51" s="338"/>
      <c r="S51" s="338"/>
      <c r="T51" s="338"/>
      <c r="U51" s="338"/>
      <c r="V51" s="338"/>
      <c r="W51" s="338"/>
      <c r="X51" s="124"/>
      <c r="Y51" s="126" t="s">
        <v>190</v>
      </c>
      <c r="Z51" s="341" t="s">
        <v>196</v>
      </c>
      <c r="AA51" s="342"/>
      <c r="AB51" s="342"/>
      <c r="AC51" s="342"/>
      <c r="AD51" s="342"/>
      <c r="AE51" s="342"/>
      <c r="AF51" s="342"/>
      <c r="AG51" s="124"/>
      <c r="AH51" s="124"/>
      <c r="AI51" s="124"/>
      <c r="AJ51" s="124"/>
      <c r="AK51" s="124"/>
      <c r="AL51" s="124"/>
      <c r="AM51" s="124"/>
      <c r="AN51" s="124"/>
      <c r="AO51" s="130"/>
      <c r="AP51" s="124"/>
      <c r="AQ51" s="124"/>
      <c r="AR51" s="131" t="s">
        <v>192</v>
      </c>
      <c r="AS51" s="341" t="s">
        <v>248</v>
      </c>
      <c r="AT51" s="342"/>
      <c r="AU51" s="342"/>
      <c r="AV51" s="342"/>
      <c r="AW51" s="342"/>
      <c r="AX51" s="342"/>
      <c r="AY51" s="342"/>
      <c r="AZ51" s="342"/>
      <c r="BA51" s="342"/>
      <c r="BB51" s="342"/>
      <c r="BC51" s="342"/>
      <c r="BD51" s="342"/>
      <c r="BE51" s="342"/>
      <c r="BF51" s="342"/>
      <c r="BG51" s="342"/>
      <c r="BH51" s="342"/>
      <c r="BI51" s="342"/>
      <c r="BJ51" s="342"/>
      <c r="BK51" s="342"/>
      <c r="BL51" s="342"/>
    </row>
    <row r="52" spans="1:64" x14ac:dyDescent="0.25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30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9"/>
      <c r="BB52" s="129"/>
      <c r="BC52" s="124"/>
      <c r="BD52" s="129"/>
      <c r="BE52" s="129"/>
      <c r="BF52" s="124"/>
      <c r="BG52" s="129"/>
      <c r="BH52" s="129"/>
      <c r="BI52" s="124"/>
      <c r="BJ52" s="129"/>
      <c r="BK52" s="129"/>
      <c r="BL52" s="124"/>
    </row>
    <row r="53" spans="1:64" ht="14.1" customHeight="1" x14ac:dyDescent="0.25">
      <c r="A53" s="124"/>
      <c r="B53" s="124"/>
      <c r="C53" s="124"/>
      <c r="D53" s="124"/>
      <c r="E53" s="124"/>
      <c r="F53" s="124"/>
      <c r="G53" s="126" t="s">
        <v>40</v>
      </c>
      <c r="H53" s="337" t="s">
        <v>197</v>
      </c>
      <c r="I53" s="338"/>
      <c r="J53" s="338"/>
      <c r="K53" s="338"/>
      <c r="L53" s="338"/>
      <c r="M53" s="338"/>
      <c r="N53" s="338"/>
      <c r="O53" s="338"/>
      <c r="P53" s="338"/>
      <c r="Q53" s="338"/>
      <c r="R53" s="124"/>
      <c r="S53" s="124"/>
      <c r="T53" s="124"/>
      <c r="U53" s="129"/>
      <c r="V53" s="124"/>
      <c r="W53" s="124"/>
      <c r="X53" s="124"/>
      <c r="Y53" s="126" t="s">
        <v>145</v>
      </c>
      <c r="Z53" s="337" t="s">
        <v>198</v>
      </c>
      <c r="AA53" s="338"/>
      <c r="AB53" s="338"/>
      <c r="AC53" s="338"/>
      <c r="AD53" s="338"/>
      <c r="AE53" s="338"/>
      <c r="AF53" s="338"/>
      <c r="AG53" s="338"/>
      <c r="AH53" s="338"/>
      <c r="AI53" s="338"/>
      <c r="AJ53" s="338"/>
      <c r="AK53" s="338"/>
      <c r="AL53" s="338"/>
      <c r="AM53" s="338"/>
      <c r="AN53" s="338"/>
      <c r="AO53" s="338"/>
      <c r="AP53" s="338"/>
      <c r="AQ53" s="124"/>
      <c r="AR53" s="126" t="s">
        <v>45</v>
      </c>
      <c r="AS53" s="341" t="s">
        <v>22</v>
      </c>
      <c r="AT53" s="342"/>
      <c r="AU53" s="342"/>
      <c r="AV53" s="342"/>
      <c r="AW53" s="342"/>
      <c r="AX53" s="342"/>
      <c r="AY53" s="342"/>
      <c r="AZ53" s="342"/>
      <c r="BA53" s="342"/>
      <c r="BB53" s="342"/>
      <c r="BC53" s="342"/>
      <c r="BD53" s="342"/>
      <c r="BE53" s="342"/>
      <c r="BF53" s="342"/>
      <c r="BG53" s="129"/>
      <c r="BH53" s="129"/>
      <c r="BI53" s="124"/>
      <c r="BJ53" s="129"/>
      <c r="BK53" s="129"/>
      <c r="BL53" s="124"/>
    </row>
    <row r="54" spans="1:64" x14ac:dyDescent="0.25">
      <c r="A54" s="124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9"/>
      <c r="BB54" s="129"/>
      <c r="BC54" s="124"/>
      <c r="BD54" s="129"/>
      <c r="BE54" s="129"/>
      <c r="BF54" s="124"/>
      <c r="BG54" s="129"/>
      <c r="BH54" s="129"/>
      <c r="BI54" s="124"/>
      <c r="BJ54" s="129"/>
      <c r="BK54" s="129"/>
      <c r="BL54" s="124"/>
    </row>
    <row r="55" spans="1:64" x14ac:dyDescent="0.25">
      <c r="A55" s="124"/>
      <c r="B55" s="124"/>
      <c r="C55" s="124"/>
      <c r="D55" s="124"/>
      <c r="E55" s="124"/>
      <c r="F55" s="124"/>
      <c r="G55" s="126" t="s">
        <v>50</v>
      </c>
      <c r="H55" s="337" t="s">
        <v>199</v>
      </c>
      <c r="I55" s="338"/>
      <c r="J55" s="338"/>
      <c r="K55" s="338"/>
      <c r="L55" s="338"/>
      <c r="M55" s="338"/>
      <c r="N55" s="338"/>
      <c r="O55" s="338"/>
      <c r="P55" s="338"/>
      <c r="Q55" s="338"/>
      <c r="R55" s="124"/>
      <c r="S55" s="124"/>
      <c r="T55" s="124"/>
      <c r="U55" s="129"/>
      <c r="V55" s="124"/>
      <c r="W55" s="124"/>
      <c r="X55" s="124"/>
      <c r="Y55" s="126" t="s">
        <v>191</v>
      </c>
      <c r="Z55" s="337" t="s">
        <v>200</v>
      </c>
      <c r="AA55" s="338"/>
      <c r="AB55" s="338"/>
      <c r="AC55" s="338"/>
      <c r="AD55" s="338"/>
      <c r="AE55" s="338"/>
      <c r="AF55" s="338"/>
      <c r="AG55" s="338"/>
      <c r="AH55" s="338"/>
      <c r="AI55" s="338"/>
      <c r="AJ55" s="338"/>
      <c r="AK55" s="338"/>
      <c r="AL55" s="338"/>
      <c r="AM55" s="338"/>
      <c r="AN55" s="338"/>
      <c r="AO55" s="338"/>
      <c r="AP55" s="338"/>
      <c r="AQ55" s="124"/>
      <c r="AR55" s="126" t="s">
        <v>193</v>
      </c>
      <c r="AS55" s="337" t="s">
        <v>201</v>
      </c>
      <c r="AT55" s="338"/>
      <c r="AU55" s="338"/>
      <c r="AV55" s="338"/>
      <c r="AW55" s="338"/>
      <c r="AX55" s="338"/>
      <c r="AY55" s="338"/>
      <c r="AZ55" s="338"/>
      <c r="BA55" s="338"/>
      <c r="BB55" s="338"/>
      <c r="BC55" s="124"/>
      <c r="BD55" s="129"/>
      <c r="BE55" s="129"/>
      <c r="BF55" s="124"/>
      <c r="BG55" s="129"/>
      <c r="BH55" s="129"/>
      <c r="BI55" s="124"/>
      <c r="BJ55" s="129"/>
      <c r="BK55" s="129"/>
      <c r="BL55" s="124"/>
    </row>
  </sheetData>
  <sheetProtection selectLockedCells="1" selectUnlockedCells="1"/>
  <mergeCells count="211">
    <mergeCell ref="B4:B6"/>
    <mergeCell ref="BA4:BE4"/>
    <mergeCell ref="K5:L5"/>
    <mergeCell ref="AG5:AH5"/>
    <mergeCell ref="AN5:AO5"/>
    <mergeCell ref="K6:L6"/>
    <mergeCell ref="AG6:AH6"/>
    <mergeCell ref="AN6:AO6"/>
    <mergeCell ref="AD45:AD46"/>
    <mergeCell ref="AJ45:AJ46"/>
    <mergeCell ref="AK45:AK46"/>
    <mergeCell ref="AL45:AL46"/>
    <mergeCell ref="B24:C24"/>
    <mergeCell ref="A25:Q25"/>
    <mergeCell ref="A26:A28"/>
    <mergeCell ref="B26:E26"/>
    <mergeCell ref="F26:F27"/>
    <mergeCell ref="G26:I26"/>
    <mergeCell ref="J26:J27"/>
    <mergeCell ref="AN10:AO10"/>
    <mergeCell ref="K7:L7"/>
    <mergeCell ref="AG7:AH7"/>
    <mergeCell ref="AN7:AO7"/>
    <mergeCell ref="AG8:AH8"/>
    <mergeCell ref="K9:L9"/>
    <mergeCell ref="AG9:AH9"/>
    <mergeCell ref="AN9:AO9"/>
    <mergeCell ref="AW26:AW27"/>
    <mergeCell ref="AX26:BA26"/>
    <mergeCell ref="B30:BA30"/>
    <mergeCell ref="AA26:AA27"/>
    <mergeCell ref="AB26:AE26"/>
    <mergeCell ref="AF26:AF27"/>
    <mergeCell ref="AG26:AI26"/>
    <mergeCell ref="AJ26:AJ27"/>
    <mergeCell ref="AK26:AN26"/>
    <mergeCell ref="K26:M26"/>
    <mergeCell ref="O26:R26"/>
    <mergeCell ref="S26:S27"/>
    <mergeCell ref="T26:V26"/>
    <mergeCell ref="W26:W27"/>
    <mergeCell ref="X26:Z26"/>
    <mergeCell ref="A31:A36"/>
    <mergeCell ref="B31:B36"/>
    <mergeCell ref="C31:C36"/>
    <mergeCell ref="D31:D36"/>
    <mergeCell ref="E31:E36"/>
    <mergeCell ref="F31:F36"/>
    <mergeCell ref="AO26:AR26"/>
    <mergeCell ref="AS26:AS27"/>
    <mergeCell ref="AT26:AV26"/>
    <mergeCell ref="M31:M36"/>
    <mergeCell ref="N31:N36"/>
    <mergeCell ref="O31:O36"/>
    <mergeCell ref="P31:P36"/>
    <mergeCell ref="Q31:Q36"/>
    <mergeCell ref="R31:R36"/>
    <mergeCell ref="G31:G36"/>
    <mergeCell ref="H31:H36"/>
    <mergeCell ref="I31:I36"/>
    <mergeCell ref="J31:J36"/>
    <mergeCell ref="K31:K36"/>
    <mergeCell ref="L31:L36"/>
    <mergeCell ref="Y31:Y36"/>
    <mergeCell ref="Z31:Z36"/>
    <mergeCell ref="AA31:AA36"/>
    <mergeCell ref="AB31:AB36"/>
    <mergeCell ref="AC31:AC36"/>
    <mergeCell ref="AD31:AD36"/>
    <mergeCell ref="S31:S36"/>
    <mergeCell ref="T31:T36"/>
    <mergeCell ref="U31:U36"/>
    <mergeCell ref="V31:V36"/>
    <mergeCell ref="W31:W36"/>
    <mergeCell ref="X31:X36"/>
    <mergeCell ref="AW31:AW36"/>
    <mergeCell ref="AX31:AX36"/>
    <mergeCell ref="AY31:AY36"/>
    <mergeCell ref="AZ31:AZ36"/>
    <mergeCell ref="BA31:BA36"/>
    <mergeCell ref="B37:BA37"/>
    <mergeCell ref="AQ31:AQ36"/>
    <mergeCell ref="AR31:AR36"/>
    <mergeCell ref="AS31:AS36"/>
    <mergeCell ref="AT31:AT36"/>
    <mergeCell ref="AU31:AU36"/>
    <mergeCell ref="AV31:AV36"/>
    <mergeCell ref="AK31:AK36"/>
    <mergeCell ref="AL31:AL36"/>
    <mergeCell ref="AM31:AM36"/>
    <mergeCell ref="AN31:AN36"/>
    <mergeCell ref="AO31:AO36"/>
    <mergeCell ref="AP31:AP36"/>
    <mergeCell ref="AE31:AE36"/>
    <mergeCell ref="AF31:AF36"/>
    <mergeCell ref="AG31:AG36"/>
    <mergeCell ref="AH31:AH36"/>
    <mergeCell ref="AI31:AI36"/>
    <mergeCell ref="AJ31:AJ36"/>
    <mergeCell ref="G38:G43"/>
    <mergeCell ref="H38:H43"/>
    <mergeCell ref="I38:I43"/>
    <mergeCell ref="J38:J43"/>
    <mergeCell ref="K38:K43"/>
    <mergeCell ref="L38:L43"/>
    <mergeCell ref="A38:A43"/>
    <mergeCell ref="B38:B43"/>
    <mergeCell ref="C38:C43"/>
    <mergeCell ref="D38:D43"/>
    <mergeCell ref="E38:E43"/>
    <mergeCell ref="F38:F43"/>
    <mergeCell ref="M38:M43"/>
    <mergeCell ref="N38:N43"/>
    <mergeCell ref="O38:O43"/>
    <mergeCell ref="P38:P43"/>
    <mergeCell ref="Q38:Q43"/>
    <mergeCell ref="R38:R43"/>
    <mergeCell ref="AZ38:AZ43"/>
    <mergeCell ref="BA38:BA43"/>
    <mergeCell ref="B44:BA44"/>
    <mergeCell ref="AQ38:AQ43"/>
    <mergeCell ref="AR38:AR43"/>
    <mergeCell ref="AS38:AS43"/>
    <mergeCell ref="AT38:AT43"/>
    <mergeCell ref="AU38:AU43"/>
    <mergeCell ref="AV38:AV43"/>
    <mergeCell ref="AK38:AK43"/>
    <mergeCell ref="AL38:AL43"/>
    <mergeCell ref="AM38:AM43"/>
    <mergeCell ref="AN38:AN43"/>
    <mergeCell ref="AO38:AO43"/>
    <mergeCell ref="AP38:AP43"/>
    <mergeCell ref="AE38:AE43"/>
    <mergeCell ref="AF38:AF43"/>
    <mergeCell ref="AG38:AG43"/>
    <mergeCell ref="AW38:AW43"/>
    <mergeCell ref="AX38:AX43"/>
    <mergeCell ref="AY38:AY43"/>
    <mergeCell ref="AB38:AB43"/>
    <mergeCell ref="AC38:AC43"/>
    <mergeCell ref="AD38:AD43"/>
    <mergeCell ref="S38:S43"/>
    <mergeCell ref="T38:T43"/>
    <mergeCell ref="U38:U43"/>
    <mergeCell ref="V38:V43"/>
    <mergeCell ref="W38:W43"/>
    <mergeCell ref="X38:X43"/>
    <mergeCell ref="AH38:AH43"/>
    <mergeCell ref="AI38:AI43"/>
    <mergeCell ref="AJ38:AJ43"/>
    <mergeCell ref="Y38:Y43"/>
    <mergeCell ref="Z38:Z43"/>
    <mergeCell ref="AA38:AA43"/>
    <mergeCell ref="G45:G49"/>
    <mergeCell ref="H45:H49"/>
    <mergeCell ref="I45:I49"/>
    <mergeCell ref="J45:J49"/>
    <mergeCell ref="K45:K49"/>
    <mergeCell ref="A45:A49"/>
    <mergeCell ref="B45:B49"/>
    <mergeCell ref="C45:C49"/>
    <mergeCell ref="D45:D49"/>
    <mergeCell ref="E45:E49"/>
    <mergeCell ref="F45:F49"/>
    <mergeCell ref="L45:L46"/>
    <mergeCell ref="S45:S49"/>
    <mergeCell ref="T45:T49"/>
    <mergeCell ref="U45:U49"/>
    <mergeCell ref="V45:V49"/>
    <mergeCell ref="W45:W49"/>
    <mergeCell ref="X45:X49"/>
    <mergeCell ref="M45:M49"/>
    <mergeCell ref="N45:N49"/>
    <mergeCell ref="O45:O49"/>
    <mergeCell ref="P45:P49"/>
    <mergeCell ref="Q45:Q49"/>
    <mergeCell ref="R45:R49"/>
    <mergeCell ref="AW45:AW49"/>
    <mergeCell ref="AX45:AX49"/>
    <mergeCell ref="AY45:AY49"/>
    <mergeCell ref="AZ45:AZ49"/>
    <mergeCell ref="BA45:BA49"/>
    <mergeCell ref="AQ45:AQ49"/>
    <mergeCell ref="AR45:AR49"/>
    <mergeCell ref="AS45:AS49"/>
    <mergeCell ref="AT45:AT49"/>
    <mergeCell ref="AU45:AU49"/>
    <mergeCell ref="AV45:AV49"/>
    <mergeCell ref="AG45:AG49"/>
    <mergeCell ref="AH45:AH49"/>
    <mergeCell ref="AM45:AM49"/>
    <mergeCell ref="AN45:AN49"/>
    <mergeCell ref="AO45:AO49"/>
    <mergeCell ref="AP45:AP49"/>
    <mergeCell ref="Y45:Y49"/>
    <mergeCell ref="Z45:Z49"/>
    <mergeCell ref="AA45:AA49"/>
    <mergeCell ref="AB45:AB49"/>
    <mergeCell ref="AC45:AC49"/>
    <mergeCell ref="AI45:AI49"/>
    <mergeCell ref="H55:Q55"/>
    <mergeCell ref="Z55:AP55"/>
    <mergeCell ref="AS55:BB55"/>
    <mergeCell ref="A50:F50"/>
    <mergeCell ref="A51:F51"/>
    <mergeCell ref="H51:W51"/>
    <mergeCell ref="Z51:AF51"/>
    <mergeCell ref="AS51:BL51"/>
    <mergeCell ref="H53:Q53"/>
    <mergeCell ref="Z53:AP53"/>
    <mergeCell ref="AS53:BF53"/>
  </mergeCells>
  <pageMargins left="0.11811023622047245" right="0" top="0.74803149606299213" bottom="0.74803149606299213" header="0.31496062992125984" footer="0.31496062992125984"/>
  <pageSetup paperSize="9" scale="9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4"/>
  <sheetViews>
    <sheetView topLeftCell="A24" workbookViewId="0">
      <selection activeCell="AU37" sqref="AU37"/>
    </sheetView>
  </sheetViews>
  <sheetFormatPr defaultColWidth="9.140625" defaultRowHeight="15" x14ac:dyDescent="0.25"/>
  <cols>
    <col min="1" max="1" width="5.28515625" style="27" customWidth="1"/>
    <col min="2" max="2" width="2.85546875" style="27" customWidth="1"/>
    <col min="3" max="3" width="2.42578125" style="27" customWidth="1"/>
    <col min="4" max="4" width="0.28515625" style="27" customWidth="1"/>
    <col min="5" max="5" width="2.140625" style="27" customWidth="1"/>
    <col min="6" max="6" width="2.7109375" style="27" customWidth="1"/>
    <col min="7" max="7" width="1.140625" style="27" customWidth="1"/>
    <col min="8" max="8" width="2.5703125" style="27" customWidth="1"/>
    <col min="9" max="9" width="2.42578125" style="27" customWidth="1"/>
    <col min="10" max="10" width="2.5703125" style="27" hidden="1" customWidth="1"/>
    <col min="11" max="12" width="2.85546875" style="27" customWidth="1"/>
    <col min="13" max="13" width="1.140625" style="27" customWidth="1"/>
    <col min="14" max="14" width="2.85546875" style="27" customWidth="1"/>
    <col min="15" max="15" width="2.5703125" style="27" customWidth="1"/>
    <col min="16" max="16" width="2.85546875" style="27" hidden="1" customWidth="1"/>
    <col min="17" max="17" width="2.5703125" style="27" customWidth="1"/>
    <col min="18" max="18" width="2.85546875" style="27" customWidth="1"/>
    <col min="19" max="19" width="1.42578125" style="27" customWidth="1"/>
    <col min="20" max="20" width="2.7109375" style="27" customWidth="1"/>
    <col min="21" max="21" width="2.85546875" style="27" customWidth="1"/>
    <col min="22" max="22" width="1" style="27" customWidth="1"/>
    <col min="23" max="23" width="2.7109375" style="27" customWidth="1"/>
    <col min="24" max="24" width="2.28515625" style="27" customWidth="1"/>
    <col min="25" max="25" width="0.85546875" style="27" customWidth="1"/>
    <col min="26" max="26" width="2.42578125" style="27" customWidth="1"/>
    <col min="27" max="27" width="2.5703125" style="27" customWidth="1"/>
    <col min="28" max="28" width="1.28515625" style="27" customWidth="1"/>
    <col min="29" max="30" width="2.85546875" style="27" customWidth="1"/>
    <col min="31" max="31" width="0.140625" style="27" customWidth="1"/>
    <col min="32" max="32" width="2.7109375" style="27" customWidth="1"/>
    <col min="33" max="33" width="2.140625" style="27" customWidth="1"/>
    <col min="34" max="34" width="2.85546875" style="27" customWidth="1"/>
    <col min="35" max="35" width="2.7109375" style="27" customWidth="1"/>
    <col min="36" max="36" width="2.85546875" style="27" customWidth="1"/>
    <col min="37" max="37" width="1.7109375" style="27" customWidth="1"/>
    <col min="38" max="38" width="1.140625" style="27" customWidth="1"/>
    <col min="39" max="39" width="2.7109375" style="27" customWidth="1"/>
    <col min="40" max="40" width="1.85546875" style="27" customWidth="1"/>
    <col min="41" max="42" width="2.42578125" style="27" customWidth="1"/>
    <col min="43" max="43" width="2.85546875" style="27" customWidth="1"/>
    <col min="44" max="44" width="1.85546875" style="27" customWidth="1"/>
    <col min="45" max="45" width="0.42578125" style="27" customWidth="1"/>
    <col min="46" max="46" width="2.5703125" style="27" customWidth="1"/>
    <col min="47" max="47" width="2" style="27" customWidth="1"/>
    <col min="48" max="48" width="2.85546875" style="27" customWidth="1"/>
    <col min="49" max="49" width="2" style="27" customWidth="1"/>
    <col min="50" max="50" width="2.7109375" style="27" customWidth="1"/>
    <col min="51" max="51" width="3.42578125" style="27" customWidth="1"/>
    <col min="52" max="52" width="0.42578125" style="27" customWidth="1"/>
    <col min="53" max="53" width="2.85546875" style="27" customWidth="1"/>
    <col min="54" max="54" width="3.42578125" style="27" customWidth="1"/>
    <col min="55" max="55" width="0.85546875" style="27" hidden="1" customWidth="1"/>
    <col min="56" max="57" width="3.42578125" style="27" customWidth="1"/>
    <col min="58" max="58" width="0.85546875" style="27" customWidth="1"/>
    <col min="59" max="59" width="3.42578125" style="27" customWidth="1"/>
    <col min="60" max="60" width="2.5703125" style="27" customWidth="1"/>
    <col min="61" max="61" width="3.42578125" style="27" hidden="1" customWidth="1"/>
    <col min="62" max="16384" width="9.140625" style="27"/>
  </cols>
  <sheetData>
    <row r="1" spans="2:59" s="28" customFormat="1" ht="15" hidden="1" customHeight="1" x14ac:dyDescent="0.25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</row>
    <row r="2" spans="2:59" s="28" customFormat="1" ht="14.25" hidden="1" customHeight="1" x14ac:dyDescent="0.2">
      <c r="D2" s="29" t="s">
        <v>24</v>
      </c>
      <c r="O2" s="28" t="s">
        <v>25</v>
      </c>
    </row>
    <row r="3" spans="2:59" s="28" customFormat="1" ht="18" hidden="1" customHeight="1" thickBot="1" x14ac:dyDescent="0.25"/>
    <row r="4" spans="2:59" s="28" customFormat="1" ht="9" hidden="1" customHeight="1" x14ac:dyDescent="0.2">
      <c r="B4" s="363" t="s">
        <v>26</v>
      </c>
      <c r="C4" s="30" t="s">
        <v>27</v>
      </c>
      <c r="D4" s="31"/>
      <c r="E4" s="31"/>
      <c r="F4" s="31"/>
      <c r="G4" s="30" t="s">
        <v>28</v>
      </c>
      <c r="H4" s="31"/>
      <c r="I4" s="31"/>
      <c r="J4" s="31"/>
      <c r="K4" s="31"/>
      <c r="L4" s="32"/>
      <c r="M4" s="31" t="s">
        <v>29</v>
      </c>
      <c r="N4" s="31"/>
      <c r="O4" s="31"/>
      <c r="P4" s="33"/>
      <c r="Q4" s="30" t="s">
        <v>30</v>
      </c>
      <c r="R4" s="31"/>
      <c r="S4" s="31"/>
      <c r="T4" s="33"/>
      <c r="U4" s="30" t="s">
        <v>31</v>
      </c>
      <c r="V4" s="31"/>
      <c r="W4" s="31"/>
      <c r="X4" s="31"/>
      <c r="Y4" s="33"/>
      <c r="Z4" s="30" t="s">
        <v>32</v>
      </c>
      <c r="AA4" s="31"/>
      <c r="AB4" s="31"/>
      <c r="AC4" s="31"/>
      <c r="AD4" s="30" t="s">
        <v>33</v>
      </c>
      <c r="AE4" s="31"/>
      <c r="AF4" s="31"/>
      <c r="AG4" s="31"/>
      <c r="AH4" s="33"/>
      <c r="AI4" s="31" t="s">
        <v>34</v>
      </c>
      <c r="AJ4" s="31"/>
      <c r="AK4" s="31"/>
      <c r="AL4" s="31"/>
      <c r="AM4" s="30" t="s">
        <v>35</v>
      </c>
      <c r="AN4" s="31"/>
      <c r="AO4" s="31"/>
      <c r="AP4" s="31"/>
      <c r="AQ4" s="31"/>
      <c r="AR4" s="33"/>
      <c r="AS4" s="30" t="s">
        <v>36</v>
      </c>
      <c r="AT4" s="31"/>
      <c r="AU4" s="31"/>
      <c r="AV4" s="33"/>
      <c r="AW4" s="30" t="s">
        <v>37</v>
      </c>
      <c r="AX4" s="31"/>
      <c r="AY4" s="31"/>
      <c r="AZ4" s="33"/>
      <c r="BA4" s="366" t="s">
        <v>38</v>
      </c>
      <c r="BB4" s="367"/>
      <c r="BC4" s="367"/>
      <c r="BD4" s="367"/>
      <c r="BE4" s="368"/>
    </row>
    <row r="5" spans="2:59" s="28" customFormat="1" ht="12.75" hidden="1" customHeight="1" x14ac:dyDescent="0.2">
      <c r="B5" s="364"/>
      <c r="C5" s="34">
        <v>3</v>
      </c>
      <c r="D5" s="35">
        <v>10</v>
      </c>
      <c r="E5" s="35">
        <v>17</v>
      </c>
      <c r="F5" s="36">
        <v>24</v>
      </c>
      <c r="G5" s="37">
        <v>1</v>
      </c>
      <c r="H5" s="35">
        <v>8</v>
      </c>
      <c r="I5" s="35">
        <v>15</v>
      </c>
      <c r="J5" s="35">
        <v>22</v>
      </c>
      <c r="K5" s="358">
        <v>29</v>
      </c>
      <c r="L5" s="359"/>
      <c r="M5" s="34">
        <v>3</v>
      </c>
      <c r="N5" s="35">
        <v>10</v>
      </c>
      <c r="O5" s="35">
        <v>17</v>
      </c>
      <c r="P5" s="38">
        <v>24</v>
      </c>
      <c r="Q5" s="37">
        <v>3</v>
      </c>
      <c r="R5" s="35">
        <v>10</v>
      </c>
      <c r="S5" s="35">
        <v>17</v>
      </c>
      <c r="T5" s="38">
        <v>24</v>
      </c>
      <c r="U5" s="34">
        <v>1</v>
      </c>
      <c r="V5" s="35">
        <v>8</v>
      </c>
      <c r="W5" s="35">
        <v>14</v>
      </c>
      <c r="X5" s="35">
        <v>21</v>
      </c>
      <c r="Y5" s="38">
        <v>28</v>
      </c>
      <c r="Z5" s="34">
        <v>4</v>
      </c>
      <c r="AA5" s="35">
        <v>11</v>
      </c>
      <c r="AB5" s="35">
        <v>18</v>
      </c>
      <c r="AC5" s="36">
        <v>25</v>
      </c>
      <c r="AD5" s="37">
        <v>4</v>
      </c>
      <c r="AE5" s="35">
        <v>11</v>
      </c>
      <c r="AF5" s="35">
        <v>18</v>
      </c>
      <c r="AG5" s="358">
        <v>25</v>
      </c>
      <c r="AH5" s="359"/>
      <c r="AI5" s="34">
        <v>1</v>
      </c>
      <c r="AJ5" s="35">
        <v>8</v>
      </c>
      <c r="AK5" s="35">
        <v>15</v>
      </c>
      <c r="AL5" s="36">
        <v>22</v>
      </c>
      <c r="AM5" s="37">
        <v>29</v>
      </c>
      <c r="AN5" s="358">
        <v>6</v>
      </c>
      <c r="AO5" s="369"/>
      <c r="AP5" s="35">
        <v>13</v>
      </c>
      <c r="AQ5" s="35">
        <v>20</v>
      </c>
      <c r="AR5" s="38">
        <v>27</v>
      </c>
      <c r="AS5" s="34">
        <v>3</v>
      </c>
      <c r="AT5" s="35">
        <v>10</v>
      </c>
      <c r="AU5" s="35">
        <v>17</v>
      </c>
      <c r="AV5" s="36">
        <v>24</v>
      </c>
      <c r="AW5" s="37">
        <v>1</v>
      </c>
      <c r="AX5" s="35">
        <v>8</v>
      </c>
      <c r="AY5" s="35">
        <v>15</v>
      </c>
      <c r="AZ5" s="38">
        <v>22</v>
      </c>
      <c r="BA5" s="34">
        <v>29</v>
      </c>
      <c r="BB5" s="35">
        <v>5</v>
      </c>
      <c r="BC5" s="35">
        <v>12</v>
      </c>
      <c r="BD5" s="35">
        <v>19</v>
      </c>
      <c r="BE5" s="38">
        <v>26</v>
      </c>
    </row>
    <row r="6" spans="2:59" s="28" customFormat="1" ht="10.5" hidden="1" customHeight="1" thickBot="1" x14ac:dyDescent="0.25">
      <c r="B6" s="365"/>
      <c r="C6" s="39">
        <v>8</v>
      </c>
      <c r="D6" s="40">
        <v>15</v>
      </c>
      <c r="E6" s="40">
        <v>22</v>
      </c>
      <c r="F6" s="41">
        <v>29</v>
      </c>
      <c r="G6" s="42">
        <v>6</v>
      </c>
      <c r="H6" s="40">
        <v>13</v>
      </c>
      <c r="I6" s="40">
        <v>20</v>
      </c>
      <c r="J6" s="40">
        <v>27</v>
      </c>
      <c r="K6" s="370">
        <v>3</v>
      </c>
      <c r="L6" s="371"/>
      <c r="M6" s="39">
        <v>8</v>
      </c>
      <c r="N6" s="40">
        <v>15</v>
      </c>
      <c r="O6" s="40">
        <v>22</v>
      </c>
      <c r="P6" s="43">
        <v>29</v>
      </c>
      <c r="Q6" s="42">
        <v>8</v>
      </c>
      <c r="R6" s="40">
        <v>15</v>
      </c>
      <c r="S6" s="40">
        <v>22</v>
      </c>
      <c r="T6" s="43">
        <v>29</v>
      </c>
      <c r="U6" s="39">
        <v>5</v>
      </c>
      <c r="V6" s="40">
        <v>12</v>
      </c>
      <c r="W6" s="40">
        <v>19</v>
      </c>
      <c r="X6" s="40">
        <v>26</v>
      </c>
      <c r="Y6" s="43">
        <v>2</v>
      </c>
      <c r="Z6" s="39">
        <v>9</v>
      </c>
      <c r="AA6" s="40">
        <v>16</v>
      </c>
      <c r="AB6" s="40">
        <v>23</v>
      </c>
      <c r="AC6" s="41">
        <v>2</v>
      </c>
      <c r="AD6" s="44">
        <v>9</v>
      </c>
      <c r="AE6" s="45">
        <v>16</v>
      </c>
      <c r="AF6" s="45">
        <v>23</v>
      </c>
      <c r="AG6" s="370">
        <v>30</v>
      </c>
      <c r="AH6" s="371"/>
      <c r="AI6" s="39">
        <v>6</v>
      </c>
      <c r="AJ6" s="40">
        <v>13</v>
      </c>
      <c r="AK6" s="40">
        <v>20</v>
      </c>
      <c r="AL6" s="41">
        <v>27</v>
      </c>
      <c r="AM6" s="42">
        <v>4</v>
      </c>
      <c r="AN6" s="370">
        <v>11</v>
      </c>
      <c r="AO6" s="372"/>
      <c r="AP6" s="40">
        <v>18</v>
      </c>
      <c r="AQ6" s="40">
        <v>25</v>
      </c>
      <c r="AR6" s="43">
        <v>1</v>
      </c>
      <c r="AS6" s="39">
        <v>8</v>
      </c>
      <c r="AT6" s="40">
        <v>15</v>
      </c>
      <c r="AU6" s="40">
        <v>22</v>
      </c>
      <c r="AV6" s="41">
        <v>29</v>
      </c>
      <c r="AW6" s="42">
        <v>6</v>
      </c>
      <c r="AX6" s="40">
        <v>13</v>
      </c>
      <c r="AY6" s="40">
        <v>20</v>
      </c>
      <c r="AZ6" s="43">
        <v>27</v>
      </c>
      <c r="BA6" s="39">
        <v>3</v>
      </c>
      <c r="BB6" s="40">
        <v>10</v>
      </c>
      <c r="BC6" s="40">
        <v>17</v>
      </c>
      <c r="BD6" s="40">
        <v>24</v>
      </c>
      <c r="BE6" s="43">
        <v>31</v>
      </c>
    </row>
    <row r="7" spans="2:59" s="54" customFormat="1" ht="15" hidden="1" customHeight="1" thickBot="1" x14ac:dyDescent="0.25">
      <c r="B7" s="46"/>
      <c r="C7" s="47">
        <v>1</v>
      </c>
      <c r="D7" s="48">
        <v>2</v>
      </c>
      <c r="E7" s="49">
        <v>3</v>
      </c>
      <c r="F7" s="49">
        <v>4</v>
      </c>
      <c r="G7" s="50">
        <v>5</v>
      </c>
      <c r="H7" s="49">
        <v>6</v>
      </c>
      <c r="I7" s="49">
        <v>7</v>
      </c>
      <c r="J7" s="48">
        <v>8</v>
      </c>
      <c r="K7" s="383">
        <v>9</v>
      </c>
      <c r="L7" s="384"/>
      <c r="M7" s="47">
        <v>10</v>
      </c>
      <c r="N7" s="48">
        <v>11</v>
      </c>
      <c r="O7" s="49">
        <v>12</v>
      </c>
      <c r="P7" s="51">
        <v>13</v>
      </c>
      <c r="Q7" s="50">
        <v>14</v>
      </c>
      <c r="R7" s="49">
        <v>15</v>
      </c>
      <c r="S7" s="49">
        <v>16</v>
      </c>
      <c r="T7" s="51">
        <v>17</v>
      </c>
      <c r="U7" s="47">
        <v>18</v>
      </c>
      <c r="V7" s="51">
        <v>19</v>
      </c>
      <c r="W7" s="52">
        <v>20</v>
      </c>
      <c r="X7" s="49">
        <v>21</v>
      </c>
      <c r="Y7" s="51">
        <v>22</v>
      </c>
      <c r="Z7" s="52">
        <v>23</v>
      </c>
      <c r="AA7" s="49">
        <v>24</v>
      </c>
      <c r="AB7" s="49">
        <v>25</v>
      </c>
      <c r="AC7" s="49">
        <v>26</v>
      </c>
      <c r="AD7" s="50">
        <v>27</v>
      </c>
      <c r="AE7" s="48">
        <v>28</v>
      </c>
      <c r="AF7" s="48">
        <v>29</v>
      </c>
      <c r="AG7" s="383">
        <v>30</v>
      </c>
      <c r="AH7" s="384"/>
      <c r="AI7" s="47">
        <v>31</v>
      </c>
      <c r="AJ7" s="48">
        <v>32</v>
      </c>
      <c r="AK7" s="49">
        <v>33</v>
      </c>
      <c r="AL7" s="51">
        <v>34</v>
      </c>
      <c r="AM7" s="52">
        <v>35</v>
      </c>
      <c r="AN7" s="383">
        <v>36</v>
      </c>
      <c r="AO7" s="385"/>
      <c r="AP7" s="49">
        <v>37</v>
      </c>
      <c r="AQ7" s="48">
        <v>38</v>
      </c>
      <c r="AR7" s="48">
        <v>39</v>
      </c>
      <c r="AS7" s="53">
        <v>40</v>
      </c>
      <c r="AT7" s="48">
        <v>41</v>
      </c>
      <c r="AU7" s="49">
        <v>42</v>
      </c>
      <c r="AV7" s="51">
        <v>43</v>
      </c>
      <c r="AW7" s="50">
        <v>44</v>
      </c>
      <c r="AX7" s="49">
        <v>45</v>
      </c>
      <c r="AY7" s="49">
        <v>46</v>
      </c>
      <c r="AZ7" s="51">
        <v>47</v>
      </c>
      <c r="BA7" s="47">
        <v>48</v>
      </c>
      <c r="BB7" s="49">
        <v>49</v>
      </c>
      <c r="BC7" s="48">
        <v>50</v>
      </c>
      <c r="BD7" s="49">
        <v>51</v>
      </c>
      <c r="BE7" s="51">
        <v>52</v>
      </c>
    </row>
    <row r="8" spans="2:59" s="54" customFormat="1" ht="19.5" hidden="1" customHeight="1" x14ac:dyDescent="0.2">
      <c r="B8" s="1" t="s">
        <v>39</v>
      </c>
      <c r="C8" s="55"/>
      <c r="D8" s="56"/>
      <c r="E8" s="57"/>
      <c r="F8" s="57"/>
      <c r="G8" s="58"/>
      <c r="H8" s="57"/>
      <c r="I8" s="57"/>
      <c r="J8" s="56"/>
      <c r="K8" s="59"/>
      <c r="L8" s="60"/>
      <c r="M8" s="61"/>
      <c r="N8" s="56"/>
      <c r="O8" s="57"/>
      <c r="P8" s="2">
        <v>16</v>
      </c>
      <c r="Q8" s="58"/>
      <c r="R8" s="57"/>
      <c r="S8" s="57"/>
      <c r="T8" s="62" t="s">
        <v>40</v>
      </c>
      <c r="U8" s="3" t="s">
        <v>41</v>
      </c>
      <c r="V8" s="4"/>
      <c r="W8" s="58"/>
      <c r="X8" s="57"/>
      <c r="Y8" s="63"/>
      <c r="Z8" s="64"/>
      <c r="AA8" s="57"/>
      <c r="AB8" s="57"/>
      <c r="AC8" s="57"/>
      <c r="AD8" s="65"/>
      <c r="AE8" s="66"/>
      <c r="AF8" s="66"/>
      <c r="AG8" s="386"/>
      <c r="AH8" s="387"/>
      <c r="AI8" s="61"/>
      <c r="AJ8" s="56"/>
      <c r="AK8" s="57"/>
      <c r="AL8" s="57"/>
      <c r="AM8" s="5">
        <v>23</v>
      </c>
      <c r="AN8" s="59"/>
      <c r="AO8" s="67"/>
      <c r="AP8" s="57"/>
      <c r="AQ8" s="56"/>
      <c r="AR8" s="63"/>
      <c r="AS8" s="61"/>
      <c r="AT8" s="56"/>
      <c r="AU8" s="57"/>
      <c r="AV8" s="62" t="s">
        <v>40</v>
      </c>
      <c r="AW8" s="3" t="s">
        <v>42</v>
      </c>
      <c r="AX8" s="57"/>
      <c r="AY8" s="57"/>
      <c r="AZ8" s="68"/>
      <c r="BA8" s="61"/>
      <c r="BB8" s="57"/>
      <c r="BC8" s="56"/>
      <c r="BD8" s="56"/>
      <c r="BE8" s="68"/>
    </row>
    <row r="9" spans="2:59" s="54" customFormat="1" ht="15.75" hidden="1" customHeight="1" x14ac:dyDescent="0.2">
      <c r="B9" s="69" t="s">
        <v>43</v>
      </c>
      <c r="C9" s="6"/>
      <c r="D9" s="7"/>
      <c r="E9" s="7"/>
      <c r="F9" s="8"/>
      <c r="G9" s="9"/>
      <c r="H9" s="7"/>
      <c r="I9" s="10"/>
      <c r="J9" s="10"/>
      <c r="K9" s="356"/>
      <c r="L9" s="357"/>
      <c r="M9" s="11"/>
      <c r="N9" s="7"/>
      <c r="O9" s="7"/>
      <c r="P9" s="12">
        <v>16</v>
      </c>
      <c r="Q9" s="9"/>
      <c r="R9" s="7"/>
      <c r="S9" s="7"/>
      <c r="T9" s="13" t="s">
        <v>44</v>
      </c>
      <c r="U9" s="14" t="s">
        <v>41</v>
      </c>
      <c r="V9" s="8"/>
      <c r="W9" s="9"/>
      <c r="X9" s="7"/>
      <c r="Y9" s="15"/>
      <c r="Z9" s="6"/>
      <c r="AA9" s="7"/>
      <c r="AB9" s="16">
        <v>19</v>
      </c>
      <c r="AC9" s="8"/>
      <c r="AD9" s="17"/>
      <c r="AE9" s="18"/>
      <c r="AF9" s="18"/>
      <c r="AG9" s="358"/>
      <c r="AH9" s="359"/>
      <c r="AI9" s="6"/>
      <c r="AJ9" s="7"/>
      <c r="AK9" s="19"/>
      <c r="AL9" s="20">
        <v>2</v>
      </c>
      <c r="AM9" s="21"/>
      <c r="AN9" s="360">
        <v>2</v>
      </c>
      <c r="AO9" s="361"/>
      <c r="AP9" s="22"/>
      <c r="AQ9" s="7"/>
      <c r="AR9" s="15"/>
      <c r="AS9" s="6"/>
      <c r="AT9" s="7"/>
      <c r="AU9" s="7"/>
      <c r="AV9" s="23" t="s">
        <v>40</v>
      </c>
      <c r="AW9" s="14" t="s">
        <v>42</v>
      </c>
      <c r="AX9" s="7"/>
      <c r="AY9" s="7"/>
      <c r="AZ9" s="15"/>
      <c r="BA9" s="6"/>
      <c r="BB9" s="7"/>
      <c r="BC9" s="7"/>
      <c r="BD9" s="7"/>
      <c r="BE9" s="15"/>
      <c r="BG9" s="70"/>
    </row>
    <row r="10" spans="2:59" s="28" customFormat="1" ht="16.5" hidden="1" customHeight="1" thickBot="1" x14ac:dyDescent="0.25">
      <c r="B10" s="71" t="s">
        <v>45</v>
      </c>
      <c r="C10" s="72"/>
      <c r="D10" s="73"/>
      <c r="E10" s="73"/>
      <c r="F10" s="74"/>
      <c r="G10" s="75"/>
      <c r="H10" s="73"/>
      <c r="I10" s="76">
        <v>1.5</v>
      </c>
      <c r="J10" s="77">
        <v>1</v>
      </c>
      <c r="K10" s="78"/>
      <c r="L10" s="79"/>
      <c r="M10" s="72"/>
      <c r="N10" s="73"/>
      <c r="O10" s="73"/>
      <c r="P10" s="80">
        <v>14</v>
      </c>
      <c r="Q10" s="81"/>
      <c r="R10" s="82"/>
      <c r="S10" s="83"/>
      <c r="T10" s="24" t="s">
        <v>46</v>
      </c>
      <c r="U10" s="81" t="s">
        <v>41</v>
      </c>
      <c r="V10" s="74"/>
      <c r="W10" s="75"/>
      <c r="X10" s="84"/>
      <c r="Y10" s="85"/>
      <c r="Z10" s="72"/>
      <c r="AA10" s="73"/>
      <c r="AB10" s="86">
        <v>12</v>
      </c>
      <c r="AC10" s="74"/>
      <c r="AD10" s="42"/>
      <c r="AE10" s="40"/>
      <c r="AF10" s="87">
        <v>1.5</v>
      </c>
      <c r="AG10" s="87"/>
      <c r="AH10" s="25" t="s">
        <v>46</v>
      </c>
      <c r="AI10" s="72"/>
      <c r="AJ10" s="73"/>
      <c r="AK10" s="73"/>
      <c r="AL10" s="88"/>
      <c r="AM10" s="89"/>
      <c r="AN10" s="381"/>
      <c r="AO10" s="382"/>
      <c r="AP10" s="90"/>
      <c r="AQ10" s="91"/>
      <c r="AR10" s="92"/>
      <c r="AS10" s="93"/>
      <c r="AT10" s="91"/>
      <c r="AU10" s="94"/>
      <c r="AV10" s="95"/>
      <c r="AW10" s="26"/>
      <c r="AX10" s="73"/>
      <c r="AY10" s="73"/>
      <c r="AZ10" s="85"/>
      <c r="BA10" s="72"/>
      <c r="BB10" s="73"/>
      <c r="BC10" s="73"/>
      <c r="BD10" s="73"/>
      <c r="BE10" s="85"/>
    </row>
    <row r="11" spans="2:59" s="28" customFormat="1" ht="19.5" hidden="1" customHeight="1" x14ac:dyDescent="0.2"/>
    <row r="12" spans="2:59" s="28" customFormat="1" ht="15" hidden="1" customHeight="1" x14ac:dyDescent="0.2">
      <c r="C12" s="35"/>
      <c r="D12" s="28" t="s">
        <v>47</v>
      </c>
      <c r="E12" s="28" t="s">
        <v>16</v>
      </c>
      <c r="Q12" s="96" t="s">
        <v>40</v>
      </c>
      <c r="R12" s="28" t="s">
        <v>47</v>
      </c>
      <c r="S12" s="28" t="s">
        <v>48</v>
      </c>
      <c r="AD12" s="97"/>
      <c r="AO12" s="98"/>
      <c r="AP12" s="98"/>
      <c r="AQ12" s="98"/>
      <c r="AR12" s="98"/>
      <c r="AS12" s="97"/>
      <c r="AT12" s="98"/>
      <c r="AU12" s="98"/>
      <c r="AY12" s="98"/>
      <c r="AZ12" s="98"/>
      <c r="BA12" s="98"/>
      <c r="BB12" s="98"/>
      <c r="BC12" s="97"/>
      <c r="BD12" s="99"/>
      <c r="BE12" s="99"/>
      <c r="BF12" s="98"/>
      <c r="BG12" s="98"/>
    </row>
    <row r="13" spans="2:59" s="28" customFormat="1" ht="14.25" hidden="1" customHeight="1" x14ac:dyDescent="0.2">
      <c r="AO13" s="98"/>
      <c r="AP13" s="98"/>
      <c r="AQ13" s="98"/>
      <c r="AR13" s="98"/>
      <c r="AS13" s="98"/>
      <c r="AT13" s="98"/>
      <c r="AU13" s="98"/>
      <c r="AY13" s="98"/>
      <c r="AZ13" s="98"/>
      <c r="BA13" s="98"/>
      <c r="BB13" s="98"/>
      <c r="BC13" s="98"/>
      <c r="BD13" s="98"/>
      <c r="BE13" s="98"/>
      <c r="BF13" s="98"/>
      <c r="BG13" s="98"/>
    </row>
    <row r="14" spans="2:59" s="28" customFormat="1" ht="16.5" hidden="1" customHeight="1" x14ac:dyDescent="0.2">
      <c r="C14" s="97"/>
      <c r="E14" s="100"/>
      <c r="F14" s="28" t="s">
        <v>49</v>
      </c>
      <c r="Z14" s="98"/>
      <c r="AA14" s="98"/>
      <c r="AB14" s="98"/>
      <c r="AC14" s="98"/>
      <c r="AD14" s="101" t="s">
        <v>50</v>
      </c>
      <c r="AE14" s="102" t="s">
        <v>47</v>
      </c>
      <c r="AF14" s="103" t="s">
        <v>51</v>
      </c>
      <c r="AO14" s="97"/>
      <c r="AP14" s="97"/>
      <c r="AQ14" s="98"/>
      <c r="AR14" s="98"/>
      <c r="AS14" s="98"/>
      <c r="AT14" s="98"/>
      <c r="AU14" s="98"/>
      <c r="AY14" s="98"/>
      <c r="AZ14" s="98"/>
      <c r="BA14" s="98"/>
      <c r="BB14" s="98"/>
      <c r="BC14" s="98"/>
      <c r="BD14" s="98"/>
      <c r="BE14" s="98"/>
      <c r="BF14" s="98"/>
      <c r="BG14" s="98"/>
    </row>
    <row r="15" spans="2:59" s="28" customFormat="1" ht="15" hidden="1" customHeight="1" x14ac:dyDescent="0.25">
      <c r="C15" s="98"/>
      <c r="E15" s="104"/>
      <c r="F15" s="27" t="s">
        <v>22</v>
      </c>
      <c r="G15" s="27"/>
      <c r="AO15" s="98"/>
      <c r="AP15" s="98"/>
      <c r="AQ15" s="98"/>
      <c r="AR15" s="98"/>
      <c r="AS15" s="98"/>
      <c r="AT15" s="98"/>
      <c r="AU15" s="98"/>
      <c r="AY15" s="98"/>
      <c r="AZ15" s="98"/>
      <c r="BA15" s="98"/>
      <c r="BB15" s="98"/>
      <c r="BC15" s="98"/>
      <c r="BD15" s="98"/>
      <c r="BE15" s="98"/>
      <c r="BF15" s="98"/>
      <c r="BG15" s="98"/>
    </row>
    <row r="16" spans="2:59" s="28" customFormat="1" ht="16.5" hidden="1" customHeight="1" x14ac:dyDescent="0.25">
      <c r="C16" s="97"/>
      <c r="E16" s="105"/>
      <c r="F16" s="27" t="s">
        <v>52</v>
      </c>
      <c r="G16" s="27"/>
      <c r="AY16" s="98"/>
      <c r="AZ16" s="98"/>
      <c r="BA16" s="98"/>
      <c r="BB16" s="98"/>
      <c r="BC16" s="98"/>
      <c r="BD16" s="98"/>
      <c r="BE16" s="98"/>
      <c r="BF16" s="98"/>
      <c r="BG16" s="98"/>
    </row>
    <row r="17" spans="1:61" hidden="1" x14ac:dyDescent="0.25">
      <c r="E17" s="106"/>
      <c r="F17" s="27" t="s">
        <v>53</v>
      </c>
    </row>
    <row r="18" spans="1:61" hidden="1" x14ac:dyDescent="0.25"/>
    <row r="19" spans="1:61" hidden="1" x14ac:dyDescent="0.25"/>
    <row r="20" spans="1:61" hidden="1" x14ac:dyDescent="0.25">
      <c r="E20" s="27" t="s">
        <v>54</v>
      </c>
      <c r="G20" s="27" t="s">
        <v>55</v>
      </c>
      <c r="N20" s="107"/>
      <c r="P20" s="107">
        <f>P9+AB10+AB9+P10</f>
        <v>61</v>
      </c>
      <c r="Q20" s="27" t="s">
        <v>56</v>
      </c>
    </row>
    <row r="21" spans="1:61" hidden="1" x14ac:dyDescent="0.25">
      <c r="E21" s="27" t="s">
        <v>54</v>
      </c>
      <c r="G21" s="27" t="s">
        <v>57</v>
      </c>
      <c r="O21" s="107"/>
      <c r="P21" s="107">
        <f>I10+AL9</f>
        <v>3.5</v>
      </c>
      <c r="Q21" s="27" t="s">
        <v>56</v>
      </c>
    </row>
    <row r="22" spans="1:61" hidden="1" x14ac:dyDescent="0.25">
      <c r="I22" s="27" t="s">
        <v>58</v>
      </c>
      <c r="P22" s="107">
        <f>J10+AF10+AN9</f>
        <v>4.5</v>
      </c>
      <c r="Q22" s="27" t="s">
        <v>56</v>
      </c>
    </row>
    <row r="23" spans="1:61" hidden="1" x14ac:dyDescent="0.25">
      <c r="I23" s="27" t="s">
        <v>59</v>
      </c>
      <c r="P23" s="27">
        <v>4</v>
      </c>
    </row>
    <row r="24" spans="1:61" s="108" customFormat="1" x14ac:dyDescent="0.25">
      <c r="B24" s="377"/>
      <c r="C24" s="377"/>
    </row>
    <row r="25" spans="1:61" x14ac:dyDescent="0.25">
      <c r="A25" s="397" t="s">
        <v>202</v>
      </c>
      <c r="B25" s="397"/>
      <c r="C25" s="397"/>
      <c r="D25" s="397"/>
      <c r="E25" s="397"/>
      <c r="F25" s="397"/>
      <c r="G25" s="397"/>
      <c r="H25" s="397"/>
      <c r="I25" s="397"/>
      <c r="J25" s="397"/>
      <c r="K25" s="397"/>
      <c r="L25" s="397"/>
      <c r="M25" s="397"/>
      <c r="N25" s="397"/>
      <c r="O25" s="397"/>
      <c r="P25" s="397"/>
      <c r="Q25" s="397"/>
      <c r="R25" s="397"/>
      <c r="S25" s="397"/>
      <c r="T25" s="397"/>
      <c r="U25" s="397"/>
      <c r="V25" s="397"/>
      <c r="W25" s="397"/>
      <c r="X25" s="397"/>
      <c r="Y25" s="397"/>
      <c r="Z25" s="397"/>
      <c r="AA25" s="397"/>
      <c r="AB25" s="397"/>
      <c r="AC25" s="397"/>
      <c r="AD25" s="397"/>
      <c r="AE25" s="397"/>
      <c r="AF25" s="397"/>
      <c r="AG25" s="397"/>
      <c r="AH25" s="397"/>
      <c r="AI25" s="397"/>
      <c r="AJ25" s="397"/>
      <c r="AK25" s="397"/>
      <c r="AL25" s="397"/>
      <c r="AM25" s="397"/>
      <c r="AN25" s="397"/>
      <c r="AO25" s="397"/>
      <c r="AP25" s="397"/>
      <c r="AQ25" s="397"/>
      <c r="AR25" s="397"/>
      <c r="AS25" s="397"/>
      <c r="AT25" s="397"/>
      <c r="AU25" s="397"/>
      <c r="AV25" s="397"/>
      <c r="AW25" s="397"/>
      <c r="AX25" s="397"/>
      <c r="AY25" s="397"/>
      <c r="AZ25" s="397"/>
      <c r="BA25" s="397"/>
      <c r="BB25" s="129"/>
      <c r="BC25" s="124"/>
      <c r="BD25" s="129"/>
      <c r="BE25" s="129"/>
      <c r="BF25" s="124"/>
      <c r="BG25" s="129"/>
      <c r="BH25" s="129"/>
      <c r="BI25" s="124"/>
    </row>
    <row r="26" spans="1:61" x14ac:dyDescent="0.25">
      <c r="A26" s="397"/>
      <c r="B26" s="397"/>
      <c r="C26" s="397"/>
      <c r="D26" s="397"/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  <c r="P26" s="397"/>
      <c r="Q26" s="397"/>
      <c r="R26" s="397"/>
      <c r="S26" s="397"/>
      <c r="T26" s="397"/>
      <c r="U26" s="397"/>
      <c r="V26" s="397"/>
      <c r="W26" s="397"/>
      <c r="X26" s="397"/>
      <c r="Y26" s="397"/>
      <c r="Z26" s="397"/>
      <c r="AA26" s="397"/>
      <c r="AB26" s="397"/>
      <c r="AC26" s="397"/>
      <c r="AD26" s="397"/>
      <c r="AE26" s="397"/>
      <c r="AF26" s="397"/>
      <c r="AG26" s="397"/>
      <c r="AH26" s="397"/>
      <c r="AI26" s="397"/>
      <c r="AJ26" s="397"/>
      <c r="AK26" s="397"/>
      <c r="AL26" s="397"/>
      <c r="AM26" s="397"/>
      <c r="AN26" s="397"/>
      <c r="AO26" s="397"/>
      <c r="AP26" s="397"/>
      <c r="AQ26" s="397"/>
      <c r="AR26" s="397"/>
      <c r="AS26" s="397"/>
      <c r="AT26" s="397"/>
      <c r="AU26" s="397"/>
      <c r="AV26" s="397"/>
      <c r="AW26" s="397"/>
      <c r="AX26" s="397"/>
      <c r="AY26" s="397"/>
      <c r="AZ26" s="397"/>
      <c r="BA26" s="397"/>
      <c r="BB26" s="397"/>
      <c r="BC26" s="397"/>
      <c r="BD26" s="397"/>
      <c r="BE26" s="397"/>
      <c r="BF26" s="397"/>
      <c r="BG26" s="397"/>
      <c r="BH26" s="397"/>
      <c r="BI26" s="397"/>
    </row>
    <row r="27" spans="1:61" ht="14.1" customHeight="1" x14ac:dyDescent="0.25">
      <c r="A27" s="354" t="s">
        <v>93</v>
      </c>
      <c r="B27" s="395" t="s">
        <v>60</v>
      </c>
      <c r="C27" s="395"/>
      <c r="D27" s="395"/>
      <c r="E27" s="395"/>
      <c r="F27" s="395"/>
      <c r="G27" s="395"/>
      <c r="H27" s="395"/>
      <c r="I27" s="395"/>
      <c r="J27" s="395"/>
      <c r="K27" s="395"/>
      <c r="L27" s="395"/>
      <c r="M27" s="395"/>
      <c r="N27" s="395"/>
      <c r="O27" s="395"/>
      <c r="P27" s="395"/>
      <c r="Q27" s="395"/>
      <c r="R27" s="395"/>
      <c r="S27" s="395"/>
      <c r="T27" s="395" t="s">
        <v>48</v>
      </c>
      <c r="U27" s="395"/>
      <c r="V27" s="395"/>
      <c r="W27" s="395"/>
      <c r="X27" s="395"/>
      <c r="Y27" s="395"/>
      <c r="Z27" s="395"/>
      <c r="AA27" s="395"/>
      <c r="AB27" s="395"/>
      <c r="AC27" s="395" t="s">
        <v>203</v>
      </c>
      <c r="AD27" s="395"/>
      <c r="AE27" s="395"/>
      <c r="AF27" s="395"/>
      <c r="AG27" s="395"/>
      <c r="AH27" s="395"/>
      <c r="AI27" s="395"/>
      <c r="AJ27" s="395"/>
      <c r="AK27" s="395"/>
      <c r="AL27" s="395"/>
      <c r="AM27" s="395"/>
      <c r="AN27" s="395"/>
      <c r="AO27" s="395"/>
      <c r="AP27" s="395"/>
      <c r="AQ27" s="395"/>
      <c r="AR27" s="395"/>
      <c r="AS27" s="395"/>
      <c r="AT27" s="395"/>
      <c r="AU27" s="395"/>
      <c r="AV27" s="395"/>
      <c r="AW27" s="395"/>
      <c r="AX27" s="354" t="s">
        <v>22</v>
      </c>
      <c r="AY27" s="354"/>
      <c r="AZ27" s="354"/>
      <c r="BA27" s="354"/>
      <c r="BB27" s="354"/>
      <c r="BC27" s="390"/>
      <c r="BD27" s="398" t="s">
        <v>51</v>
      </c>
      <c r="BE27" s="398"/>
      <c r="BF27" s="398"/>
      <c r="BG27" s="398" t="s">
        <v>11</v>
      </c>
      <c r="BH27" s="398"/>
      <c r="BI27" s="398"/>
    </row>
    <row r="28" spans="1:61" ht="48.75" customHeight="1" x14ac:dyDescent="0.25">
      <c r="A28" s="354"/>
      <c r="B28" s="395"/>
      <c r="C28" s="395"/>
      <c r="D28" s="395"/>
      <c r="E28" s="395"/>
      <c r="F28" s="395"/>
      <c r="G28" s="395"/>
      <c r="H28" s="395"/>
      <c r="I28" s="395"/>
      <c r="J28" s="395"/>
      <c r="K28" s="395"/>
      <c r="L28" s="395"/>
      <c r="M28" s="395"/>
      <c r="N28" s="395"/>
      <c r="O28" s="395"/>
      <c r="P28" s="395"/>
      <c r="Q28" s="395"/>
      <c r="R28" s="395"/>
      <c r="S28" s="395"/>
      <c r="T28" s="395"/>
      <c r="U28" s="395"/>
      <c r="V28" s="395"/>
      <c r="W28" s="395"/>
      <c r="X28" s="395"/>
      <c r="Y28" s="395"/>
      <c r="Z28" s="395"/>
      <c r="AA28" s="395"/>
      <c r="AB28" s="395"/>
      <c r="AC28" s="395" t="s">
        <v>21</v>
      </c>
      <c r="AD28" s="395"/>
      <c r="AE28" s="395"/>
      <c r="AF28" s="395"/>
      <c r="AG28" s="395"/>
      <c r="AH28" s="395"/>
      <c r="AI28" s="395"/>
      <c r="AJ28" s="395" t="s">
        <v>204</v>
      </c>
      <c r="AK28" s="395"/>
      <c r="AL28" s="395"/>
      <c r="AM28" s="395"/>
      <c r="AN28" s="395"/>
      <c r="AO28" s="395"/>
      <c r="AP28" s="395"/>
      <c r="AQ28" s="395" t="s">
        <v>205</v>
      </c>
      <c r="AR28" s="395"/>
      <c r="AS28" s="395"/>
      <c r="AT28" s="395"/>
      <c r="AU28" s="395"/>
      <c r="AV28" s="395"/>
      <c r="AW28" s="395"/>
      <c r="AX28" s="395" t="s">
        <v>206</v>
      </c>
      <c r="AY28" s="395"/>
      <c r="AZ28" s="395"/>
      <c r="BA28" s="395" t="s">
        <v>207</v>
      </c>
      <c r="BB28" s="395"/>
      <c r="BC28" s="396"/>
      <c r="BD28" s="398"/>
      <c r="BE28" s="398"/>
      <c r="BF28" s="398"/>
      <c r="BG28" s="398"/>
      <c r="BH28" s="398"/>
      <c r="BI28" s="398"/>
    </row>
    <row r="29" spans="1:61" x14ac:dyDescent="0.25">
      <c r="A29" s="354"/>
      <c r="B29" s="395" t="s">
        <v>11</v>
      </c>
      <c r="C29" s="395"/>
      <c r="D29" s="395"/>
      <c r="E29" s="395"/>
      <c r="F29" s="395"/>
      <c r="G29" s="395"/>
      <c r="H29" s="395" t="s">
        <v>5</v>
      </c>
      <c r="I29" s="395"/>
      <c r="J29" s="395"/>
      <c r="K29" s="395"/>
      <c r="L29" s="395"/>
      <c r="M29" s="395"/>
      <c r="N29" s="395" t="s">
        <v>6</v>
      </c>
      <c r="O29" s="395"/>
      <c r="P29" s="395"/>
      <c r="Q29" s="395"/>
      <c r="R29" s="395"/>
      <c r="S29" s="395"/>
      <c r="T29" s="395" t="s">
        <v>11</v>
      </c>
      <c r="U29" s="395"/>
      <c r="V29" s="395"/>
      <c r="W29" s="395" t="s">
        <v>5</v>
      </c>
      <c r="X29" s="395"/>
      <c r="Y29" s="395"/>
      <c r="Z29" s="395" t="s">
        <v>6</v>
      </c>
      <c r="AA29" s="395"/>
      <c r="AB29" s="395"/>
      <c r="AC29" s="395" t="s">
        <v>11</v>
      </c>
      <c r="AD29" s="395"/>
      <c r="AE29" s="395"/>
      <c r="AF29" s="395" t="s">
        <v>5</v>
      </c>
      <c r="AG29" s="395"/>
      <c r="AH29" s="395" t="s">
        <v>6</v>
      </c>
      <c r="AI29" s="395"/>
      <c r="AJ29" s="395" t="s">
        <v>11</v>
      </c>
      <c r="AK29" s="395"/>
      <c r="AL29" s="395"/>
      <c r="AM29" s="395" t="s">
        <v>5</v>
      </c>
      <c r="AN29" s="395"/>
      <c r="AO29" s="395" t="s">
        <v>6</v>
      </c>
      <c r="AP29" s="395"/>
      <c r="AQ29" s="395" t="s">
        <v>11</v>
      </c>
      <c r="AR29" s="395"/>
      <c r="AS29" s="395"/>
      <c r="AT29" s="395" t="s">
        <v>5</v>
      </c>
      <c r="AU29" s="395"/>
      <c r="AV29" s="395" t="s">
        <v>6</v>
      </c>
      <c r="AW29" s="395"/>
      <c r="AX29" s="395"/>
      <c r="AY29" s="395"/>
      <c r="AZ29" s="395"/>
      <c r="BA29" s="395"/>
      <c r="BB29" s="395"/>
      <c r="BC29" s="396"/>
      <c r="BD29" s="398"/>
      <c r="BE29" s="398"/>
      <c r="BF29" s="398"/>
      <c r="BG29" s="398"/>
      <c r="BH29" s="398"/>
      <c r="BI29" s="398"/>
    </row>
    <row r="30" spans="1:61" ht="18" customHeight="1" x14ac:dyDescent="0.25">
      <c r="A30" s="354"/>
      <c r="B30" s="393" t="s">
        <v>56</v>
      </c>
      <c r="C30" s="393"/>
      <c r="D30" s="393"/>
      <c r="E30" s="394" t="s">
        <v>208</v>
      </c>
      <c r="F30" s="394"/>
      <c r="G30" s="394"/>
      <c r="H30" s="393" t="s">
        <v>56</v>
      </c>
      <c r="I30" s="393"/>
      <c r="J30" s="393"/>
      <c r="K30" s="394" t="s">
        <v>208</v>
      </c>
      <c r="L30" s="394"/>
      <c r="M30" s="394"/>
      <c r="N30" s="393" t="s">
        <v>56</v>
      </c>
      <c r="O30" s="393"/>
      <c r="P30" s="393"/>
      <c r="Q30" s="394" t="s">
        <v>208</v>
      </c>
      <c r="R30" s="394"/>
      <c r="S30" s="394"/>
      <c r="T30" s="393" t="s">
        <v>56</v>
      </c>
      <c r="U30" s="393"/>
      <c r="V30" s="393"/>
      <c r="W30" s="393" t="s">
        <v>56</v>
      </c>
      <c r="X30" s="393"/>
      <c r="Y30" s="393"/>
      <c r="Z30" s="393" t="s">
        <v>56</v>
      </c>
      <c r="AA30" s="393"/>
      <c r="AB30" s="393"/>
      <c r="AC30" s="393" t="s">
        <v>56</v>
      </c>
      <c r="AD30" s="393"/>
      <c r="AE30" s="393"/>
      <c r="AF30" s="393" t="s">
        <v>56</v>
      </c>
      <c r="AG30" s="393"/>
      <c r="AH30" s="393" t="s">
        <v>56</v>
      </c>
      <c r="AI30" s="393"/>
      <c r="AJ30" s="393" t="s">
        <v>56</v>
      </c>
      <c r="AK30" s="393"/>
      <c r="AL30" s="393"/>
      <c r="AM30" s="393" t="s">
        <v>56</v>
      </c>
      <c r="AN30" s="393"/>
      <c r="AO30" s="393" t="s">
        <v>56</v>
      </c>
      <c r="AP30" s="393"/>
      <c r="AQ30" s="393" t="s">
        <v>56</v>
      </c>
      <c r="AR30" s="393"/>
      <c r="AS30" s="393"/>
      <c r="AT30" s="393" t="s">
        <v>56</v>
      </c>
      <c r="AU30" s="393"/>
      <c r="AV30" s="393" t="s">
        <v>56</v>
      </c>
      <c r="AW30" s="393"/>
      <c r="AX30" s="393" t="s">
        <v>56</v>
      </c>
      <c r="AY30" s="393"/>
      <c r="AZ30" s="393"/>
      <c r="BA30" s="393" t="s">
        <v>56</v>
      </c>
      <c r="BB30" s="393"/>
      <c r="BC30" s="399"/>
      <c r="BD30" s="392" t="s">
        <v>56</v>
      </c>
      <c r="BE30" s="392"/>
      <c r="BF30" s="392"/>
      <c r="BG30" s="392" t="s">
        <v>56</v>
      </c>
      <c r="BH30" s="392"/>
      <c r="BI30" s="392"/>
    </row>
    <row r="31" spans="1:61" x14ac:dyDescent="0.25">
      <c r="A31" s="126" t="s">
        <v>39</v>
      </c>
      <c r="B31" s="388" t="s">
        <v>209</v>
      </c>
      <c r="C31" s="388"/>
      <c r="D31" s="388"/>
      <c r="E31" s="354" t="s">
        <v>210</v>
      </c>
      <c r="F31" s="354"/>
      <c r="G31" s="354"/>
      <c r="H31" s="354" t="s">
        <v>211</v>
      </c>
      <c r="I31" s="354"/>
      <c r="J31" s="354"/>
      <c r="K31" s="354" t="s">
        <v>212</v>
      </c>
      <c r="L31" s="354"/>
      <c r="M31" s="354"/>
      <c r="N31" s="354" t="s">
        <v>213</v>
      </c>
      <c r="O31" s="354"/>
      <c r="P31" s="354"/>
      <c r="Q31" s="354" t="s">
        <v>214</v>
      </c>
      <c r="R31" s="354"/>
      <c r="S31" s="354"/>
      <c r="T31" s="388" t="s">
        <v>215</v>
      </c>
      <c r="U31" s="388"/>
      <c r="V31" s="388"/>
      <c r="W31" s="354" t="s">
        <v>216</v>
      </c>
      <c r="X31" s="354"/>
      <c r="Y31" s="354"/>
      <c r="Z31" s="354" t="s">
        <v>216</v>
      </c>
      <c r="AA31" s="354"/>
      <c r="AB31" s="354"/>
      <c r="AC31" s="388"/>
      <c r="AD31" s="388"/>
      <c r="AE31" s="388"/>
      <c r="AF31" s="354"/>
      <c r="AG31" s="354"/>
      <c r="AH31" s="354"/>
      <c r="AI31" s="354"/>
      <c r="AJ31" s="388"/>
      <c r="AK31" s="388"/>
      <c r="AL31" s="388"/>
      <c r="AM31" s="354"/>
      <c r="AN31" s="354"/>
      <c r="AO31" s="354"/>
      <c r="AP31" s="354"/>
      <c r="AQ31" s="388"/>
      <c r="AR31" s="388"/>
      <c r="AS31" s="388"/>
      <c r="AT31" s="354"/>
      <c r="AU31" s="354"/>
      <c r="AV31" s="354"/>
      <c r="AW31" s="354"/>
      <c r="AX31" s="354"/>
      <c r="AY31" s="354"/>
      <c r="AZ31" s="354"/>
      <c r="BA31" s="354"/>
      <c r="BB31" s="354"/>
      <c r="BC31" s="390"/>
      <c r="BD31" s="391" t="s">
        <v>217</v>
      </c>
      <c r="BE31" s="391"/>
      <c r="BF31" s="391"/>
      <c r="BG31" s="391" t="s">
        <v>218</v>
      </c>
      <c r="BH31" s="391"/>
      <c r="BI31" s="391"/>
    </row>
    <row r="32" spans="1:61" x14ac:dyDescent="0.25">
      <c r="A32" s="126" t="s">
        <v>43</v>
      </c>
      <c r="B32" s="388">
        <f>H32+N32</f>
        <v>38</v>
      </c>
      <c r="C32" s="388"/>
      <c r="D32" s="388"/>
      <c r="E32" s="354">
        <f>K32+Q32</f>
        <v>1368</v>
      </c>
      <c r="F32" s="354"/>
      <c r="G32" s="354"/>
      <c r="H32" s="354" t="s">
        <v>219</v>
      </c>
      <c r="I32" s="354"/>
      <c r="J32" s="354"/>
      <c r="K32" s="354" t="s">
        <v>220</v>
      </c>
      <c r="L32" s="354"/>
      <c r="M32" s="354"/>
      <c r="N32" s="354">
        <v>21</v>
      </c>
      <c r="O32" s="354"/>
      <c r="P32" s="354"/>
      <c r="Q32" s="354">
        <f>N32*36</f>
        <v>756</v>
      </c>
      <c r="R32" s="354"/>
      <c r="S32" s="354"/>
      <c r="T32" s="388" t="s">
        <v>216</v>
      </c>
      <c r="U32" s="388"/>
      <c r="V32" s="388"/>
      <c r="W32" s="354"/>
      <c r="X32" s="354"/>
      <c r="Y32" s="354"/>
      <c r="Z32" s="354" t="s">
        <v>216</v>
      </c>
      <c r="AA32" s="354"/>
      <c r="AB32" s="354"/>
      <c r="AC32" s="388" t="s">
        <v>215</v>
      </c>
      <c r="AD32" s="388"/>
      <c r="AE32" s="388"/>
      <c r="AF32" s="354"/>
      <c r="AG32" s="354"/>
      <c r="AH32" s="354" t="s">
        <v>215</v>
      </c>
      <c r="AI32" s="354"/>
      <c r="AJ32" s="388"/>
      <c r="AK32" s="388"/>
      <c r="AL32" s="388"/>
      <c r="AM32" s="354"/>
      <c r="AN32" s="354"/>
      <c r="AO32" s="354"/>
      <c r="AP32" s="354"/>
      <c r="AQ32" s="388"/>
      <c r="AR32" s="388"/>
      <c r="AS32" s="388"/>
      <c r="AT32" s="354"/>
      <c r="AU32" s="354"/>
      <c r="AV32" s="354"/>
      <c r="AW32" s="354"/>
      <c r="AX32" s="354"/>
      <c r="AY32" s="354"/>
      <c r="AZ32" s="354"/>
      <c r="BA32" s="354"/>
      <c r="BB32" s="354"/>
      <c r="BC32" s="390"/>
      <c r="BD32" s="391" t="s">
        <v>217</v>
      </c>
      <c r="BE32" s="391"/>
      <c r="BF32" s="391"/>
      <c r="BG32" s="391">
        <v>52</v>
      </c>
      <c r="BH32" s="391"/>
      <c r="BI32" s="391"/>
    </row>
    <row r="33" spans="1:61" x14ac:dyDescent="0.25">
      <c r="A33" s="126" t="s">
        <v>45</v>
      </c>
      <c r="B33" s="388">
        <f>H33+N33</f>
        <v>23</v>
      </c>
      <c r="C33" s="388"/>
      <c r="D33" s="388"/>
      <c r="E33" s="354">
        <f>K33+Q33</f>
        <v>828</v>
      </c>
      <c r="F33" s="354"/>
      <c r="G33" s="354"/>
      <c r="H33" s="354">
        <v>14</v>
      </c>
      <c r="I33" s="354"/>
      <c r="J33" s="354"/>
      <c r="K33" s="354">
        <f>H33*36</f>
        <v>504</v>
      </c>
      <c r="L33" s="354"/>
      <c r="M33" s="354"/>
      <c r="N33" s="354">
        <v>9</v>
      </c>
      <c r="O33" s="354"/>
      <c r="P33" s="354"/>
      <c r="Q33" s="354">
        <f>N33*36</f>
        <v>324</v>
      </c>
      <c r="R33" s="354"/>
      <c r="S33" s="354"/>
      <c r="T33" s="388" t="s">
        <v>215</v>
      </c>
      <c r="U33" s="388"/>
      <c r="V33" s="388"/>
      <c r="W33" s="354" t="s">
        <v>216</v>
      </c>
      <c r="X33" s="354"/>
      <c r="Y33" s="354"/>
      <c r="Z33" s="354" t="s">
        <v>216</v>
      </c>
      <c r="AA33" s="354"/>
      <c r="AB33" s="354"/>
      <c r="AC33" s="388">
        <v>2</v>
      </c>
      <c r="AD33" s="388"/>
      <c r="AE33" s="388"/>
      <c r="AF33" s="354"/>
      <c r="AG33" s="354"/>
      <c r="AH33" s="354">
        <v>2</v>
      </c>
      <c r="AI33" s="354"/>
      <c r="AJ33" s="388">
        <v>4</v>
      </c>
      <c r="AK33" s="388"/>
      <c r="AL33" s="388"/>
      <c r="AM33" s="354"/>
      <c r="AN33" s="354"/>
      <c r="AO33" s="354">
        <v>4</v>
      </c>
      <c r="AP33" s="354"/>
      <c r="AQ33" s="388" t="s">
        <v>221</v>
      </c>
      <c r="AR33" s="388"/>
      <c r="AS33" s="388"/>
      <c r="AT33" s="354"/>
      <c r="AU33" s="354"/>
      <c r="AV33" s="354" t="s">
        <v>221</v>
      </c>
      <c r="AW33" s="354"/>
      <c r="AX33" s="354" t="s">
        <v>221</v>
      </c>
      <c r="AY33" s="354"/>
      <c r="AZ33" s="354"/>
      <c r="BA33" s="354" t="s">
        <v>215</v>
      </c>
      <c r="BB33" s="354"/>
      <c r="BC33" s="390"/>
      <c r="BD33" s="391" t="s">
        <v>215</v>
      </c>
      <c r="BE33" s="391"/>
      <c r="BF33" s="391"/>
      <c r="BG33" s="391" t="s">
        <v>222</v>
      </c>
      <c r="BH33" s="391"/>
      <c r="BI33" s="391"/>
    </row>
    <row r="34" spans="1:61" x14ac:dyDescent="0.25">
      <c r="A34" s="132" t="s">
        <v>11</v>
      </c>
      <c r="B34" s="388">
        <f>B31+B32+B33</f>
        <v>100</v>
      </c>
      <c r="C34" s="388"/>
      <c r="D34" s="388"/>
      <c r="E34" s="388">
        <f>E31+E32+E33</f>
        <v>3600</v>
      </c>
      <c r="F34" s="388"/>
      <c r="G34" s="388"/>
      <c r="H34" s="388">
        <f>H31+H32+H33</f>
        <v>47</v>
      </c>
      <c r="I34" s="388"/>
      <c r="J34" s="388"/>
      <c r="K34" s="388" t="s">
        <v>223</v>
      </c>
      <c r="L34" s="388"/>
      <c r="M34" s="388"/>
      <c r="N34" s="388">
        <f>N31+N32+N33</f>
        <v>53</v>
      </c>
      <c r="O34" s="388"/>
      <c r="P34" s="388"/>
      <c r="Q34" s="388">
        <v>1908</v>
      </c>
      <c r="R34" s="388"/>
      <c r="S34" s="388"/>
      <c r="T34" s="388" t="s">
        <v>224</v>
      </c>
      <c r="U34" s="388"/>
      <c r="V34" s="388"/>
      <c r="W34" s="388" t="s">
        <v>215</v>
      </c>
      <c r="X34" s="388"/>
      <c r="Y34" s="388"/>
      <c r="Z34" s="388">
        <v>3</v>
      </c>
      <c r="AA34" s="388"/>
      <c r="AB34" s="388"/>
      <c r="AC34" s="388">
        <v>4</v>
      </c>
      <c r="AD34" s="388"/>
      <c r="AE34" s="388"/>
      <c r="AF34" s="388"/>
      <c r="AG34" s="388"/>
      <c r="AH34" s="388">
        <v>4</v>
      </c>
      <c r="AI34" s="388"/>
      <c r="AJ34" s="388">
        <v>4</v>
      </c>
      <c r="AK34" s="388"/>
      <c r="AL34" s="388"/>
      <c r="AM34" s="388"/>
      <c r="AN34" s="388"/>
      <c r="AO34" s="388">
        <v>4</v>
      </c>
      <c r="AP34" s="388"/>
      <c r="AQ34" s="388" t="s">
        <v>221</v>
      </c>
      <c r="AR34" s="388"/>
      <c r="AS34" s="388"/>
      <c r="AT34" s="388"/>
      <c r="AU34" s="388"/>
      <c r="AV34" s="388" t="s">
        <v>221</v>
      </c>
      <c r="AW34" s="388"/>
      <c r="AX34" s="388" t="s">
        <v>221</v>
      </c>
      <c r="AY34" s="388"/>
      <c r="AZ34" s="388"/>
      <c r="BA34" s="388" t="s">
        <v>215</v>
      </c>
      <c r="BB34" s="388"/>
      <c r="BC34" s="389"/>
      <c r="BD34" s="352" t="s">
        <v>225</v>
      </c>
      <c r="BE34" s="352"/>
      <c r="BF34" s="352"/>
      <c r="BG34" s="352" t="s">
        <v>226</v>
      </c>
      <c r="BH34" s="352"/>
      <c r="BI34" s="352"/>
    </row>
  </sheetData>
  <sheetProtection selectLockedCells="1" selectUnlockedCells="1"/>
  <mergeCells count="156">
    <mergeCell ref="B4:B6"/>
    <mergeCell ref="BA4:BE4"/>
    <mergeCell ref="K5:L5"/>
    <mergeCell ref="AG5:AH5"/>
    <mergeCell ref="AN5:AO5"/>
    <mergeCell ref="K6:L6"/>
    <mergeCell ref="AG6:AH6"/>
    <mergeCell ref="AN6:AO6"/>
    <mergeCell ref="B24:C24"/>
    <mergeCell ref="AN10:AO10"/>
    <mergeCell ref="K7:L7"/>
    <mergeCell ref="AG7:AH7"/>
    <mergeCell ref="AN7:AO7"/>
    <mergeCell ref="AG8:AH8"/>
    <mergeCell ref="K9:L9"/>
    <mergeCell ref="AG9:AH9"/>
    <mergeCell ref="AN9:AO9"/>
    <mergeCell ref="AX33:AZ33"/>
    <mergeCell ref="AQ33:AS33"/>
    <mergeCell ref="AT33:AU33"/>
    <mergeCell ref="AO33:AP33"/>
    <mergeCell ref="B29:G29"/>
    <mergeCell ref="T29:V29"/>
    <mergeCell ref="W29:Y29"/>
    <mergeCell ref="B30:D30"/>
    <mergeCell ref="E30:G30"/>
    <mergeCell ref="AQ32:AS32"/>
    <mergeCell ref="T30:V30"/>
    <mergeCell ref="W30:Y30"/>
    <mergeCell ref="AX31:AZ31"/>
    <mergeCell ref="A25:BA25"/>
    <mergeCell ref="A26:BI26"/>
    <mergeCell ref="A27:A30"/>
    <mergeCell ref="B27:S28"/>
    <mergeCell ref="T27:AB28"/>
    <mergeCell ref="AC27:AW27"/>
    <mergeCell ref="AX27:BC27"/>
    <mergeCell ref="BD27:BF29"/>
    <mergeCell ref="BG27:BI29"/>
    <mergeCell ref="AQ30:AS30"/>
    <mergeCell ref="AT30:AU30"/>
    <mergeCell ref="AV30:AW30"/>
    <mergeCell ref="AX30:AZ30"/>
    <mergeCell ref="BA30:BC30"/>
    <mergeCell ref="BD30:BF30"/>
    <mergeCell ref="Z29:AB29"/>
    <mergeCell ref="Z30:AB30"/>
    <mergeCell ref="AF30:AG30"/>
    <mergeCell ref="AH30:AI30"/>
    <mergeCell ref="AJ30:AL30"/>
    <mergeCell ref="AM30:AN30"/>
    <mergeCell ref="AO30:AP30"/>
    <mergeCell ref="H29:M29"/>
    <mergeCell ref="N29:S29"/>
    <mergeCell ref="AC28:AI28"/>
    <mergeCell ref="AJ28:AP28"/>
    <mergeCell ref="AQ28:AW28"/>
    <mergeCell ref="AX28:AZ29"/>
    <mergeCell ref="BA28:BC29"/>
    <mergeCell ref="AC29:AE29"/>
    <mergeCell ref="AF29:AG29"/>
    <mergeCell ref="AH29:AI29"/>
    <mergeCell ref="AJ29:AL29"/>
    <mergeCell ref="AM29:AN29"/>
    <mergeCell ref="AO29:AP29"/>
    <mergeCell ref="AQ29:AS29"/>
    <mergeCell ref="AT29:AU29"/>
    <mergeCell ref="AV29:AW29"/>
    <mergeCell ref="BG30:BI30"/>
    <mergeCell ref="B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AF31:AG31"/>
    <mergeCell ref="AH31:AI31"/>
    <mergeCell ref="AJ31:AL31"/>
    <mergeCell ref="AM31:AN31"/>
    <mergeCell ref="AO31:AP31"/>
    <mergeCell ref="AC30:AE30"/>
    <mergeCell ref="AQ31:AS31"/>
    <mergeCell ref="AT31:AU31"/>
    <mergeCell ref="AV31:AW31"/>
    <mergeCell ref="H30:J30"/>
    <mergeCell ref="K30:M30"/>
    <mergeCell ref="N30:P30"/>
    <mergeCell ref="Q30:S30"/>
    <mergeCell ref="BD31:BF31"/>
    <mergeCell ref="BG31:BI31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G32"/>
    <mergeCell ref="AH32:AI32"/>
    <mergeCell ref="AJ32:AL32"/>
    <mergeCell ref="AM32:AN32"/>
    <mergeCell ref="AO32:AP32"/>
    <mergeCell ref="BA31:BC31"/>
    <mergeCell ref="BA33:BC33"/>
    <mergeCell ref="BD33:BF33"/>
    <mergeCell ref="BG33:BI33"/>
    <mergeCell ref="BG32:BI32"/>
    <mergeCell ref="B33:D33"/>
    <mergeCell ref="E33:G33"/>
    <mergeCell ref="H33:J33"/>
    <mergeCell ref="K33:M33"/>
    <mergeCell ref="N33:P33"/>
    <mergeCell ref="Q33:S33"/>
    <mergeCell ref="T33:V33"/>
    <mergeCell ref="W33:Y33"/>
    <mergeCell ref="Z33:AB33"/>
    <mergeCell ref="AC33:AE33"/>
    <mergeCell ref="AF33:AG33"/>
    <mergeCell ref="AH33:AI33"/>
    <mergeCell ref="AJ33:AL33"/>
    <mergeCell ref="AM33:AN33"/>
    <mergeCell ref="AT32:AU32"/>
    <mergeCell ref="AV32:AW32"/>
    <mergeCell ref="AX32:AZ32"/>
    <mergeCell ref="BA32:BC32"/>
    <mergeCell ref="BD32:BF32"/>
    <mergeCell ref="AV33:AW33"/>
    <mergeCell ref="BD34:BF34"/>
    <mergeCell ref="BG34:BI34"/>
    <mergeCell ref="AQ34:AS34"/>
    <mergeCell ref="AT34:AU34"/>
    <mergeCell ref="AV34:AW34"/>
    <mergeCell ref="AX34:AZ34"/>
    <mergeCell ref="BA34:BC34"/>
    <mergeCell ref="B34:D34"/>
    <mergeCell ref="E34:G34"/>
    <mergeCell ref="H34:J34"/>
    <mergeCell ref="K34:M34"/>
    <mergeCell ref="N34:P34"/>
    <mergeCell ref="AM34:AN34"/>
    <mergeCell ref="AO34:AP34"/>
    <mergeCell ref="AH34:AI34"/>
    <mergeCell ref="AJ34:AL34"/>
    <mergeCell ref="AC34:AE34"/>
    <mergeCell ref="AF34:AG34"/>
    <mergeCell ref="W34:Y34"/>
    <mergeCell ref="Z34:AB34"/>
    <mergeCell ref="T34:V34"/>
    <mergeCell ref="Q34:S34"/>
  </mergeCells>
  <pageMargins left="0.11811023622047245" right="0" top="0.74803149606299213" bottom="0.74803149606299213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3"/>
  <sheetViews>
    <sheetView tabSelected="1" topLeftCell="A44" workbookViewId="0">
      <selection activeCell="O3" sqref="O1:O1048576"/>
    </sheetView>
  </sheetViews>
  <sheetFormatPr defaultRowHeight="15" x14ac:dyDescent="0.25"/>
  <cols>
    <col min="1" max="1" width="11.5703125" customWidth="1"/>
    <col min="2" max="2" width="22" customWidth="1"/>
    <col min="3" max="3" width="5.85546875" customWidth="1"/>
    <col min="4" max="4" width="5.28515625" customWidth="1"/>
    <col min="5" max="5" width="7.28515625" customWidth="1"/>
    <col min="6" max="6" width="6.7109375" customWidth="1"/>
    <col min="7" max="7" width="7.28515625" customWidth="1"/>
    <col min="8" max="8" width="8" customWidth="1"/>
    <col min="9" max="9" width="8.28515625" customWidth="1"/>
    <col min="10" max="12" width="8" customWidth="1"/>
    <col min="13" max="13" width="8.28515625" customWidth="1"/>
    <col min="14" max="14" width="7.85546875" customWidth="1"/>
    <col min="15" max="15" width="7.5703125" style="196" customWidth="1"/>
    <col min="16" max="16" width="8.140625" style="196" customWidth="1"/>
    <col min="17" max="17" width="7.85546875" style="196" customWidth="1"/>
    <col min="18" max="18" width="9.140625" style="196" customWidth="1"/>
    <col min="19" max="19" width="9.140625" style="172" customWidth="1"/>
    <col min="20" max="21" width="9.140625" customWidth="1"/>
  </cols>
  <sheetData>
    <row r="1" spans="1:26" ht="30.6" customHeight="1" x14ac:dyDescent="0.25">
      <c r="A1" s="408" t="s">
        <v>227</v>
      </c>
      <c r="B1" s="404" t="s">
        <v>0</v>
      </c>
      <c r="C1" s="413" t="s">
        <v>228</v>
      </c>
      <c r="D1" s="414"/>
      <c r="E1" s="408" t="s">
        <v>229</v>
      </c>
      <c r="F1" s="408"/>
      <c r="G1" s="408"/>
      <c r="H1" s="408"/>
      <c r="I1" s="408"/>
      <c r="J1" s="408"/>
      <c r="K1" s="410" t="s">
        <v>275</v>
      </c>
      <c r="L1" s="410" t="s">
        <v>276</v>
      </c>
      <c r="M1" s="404" t="s">
        <v>230</v>
      </c>
      <c r="N1" s="404"/>
      <c r="O1" s="404"/>
      <c r="P1" s="404"/>
      <c r="Q1" s="404"/>
      <c r="R1" s="404"/>
    </row>
    <row r="2" spans="1:26" x14ac:dyDescent="0.25">
      <c r="A2" s="408"/>
      <c r="B2" s="408"/>
      <c r="C2" s="415"/>
      <c r="D2" s="416"/>
      <c r="E2" s="404" t="s">
        <v>231</v>
      </c>
      <c r="F2" s="404" t="s">
        <v>1</v>
      </c>
      <c r="G2" s="404" t="s">
        <v>232</v>
      </c>
      <c r="H2" s="404"/>
      <c r="I2" s="404"/>
      <c r="J2" s="404"/>
      <c r="K2" s="411"/>
      <c r="L2" s="411"/>
      <c r="M2" s="404" t="s">
        <v>2</v>
      </c>
      <c r="N2" s="404"/>
      <c r="O2" s="409" t="s">
        <v>3</v>
      </c>
      <c r="P2" s="409"/>
      <c r="Q2" s="409" t="s">
        <v>4</v>
      </c>
      <c r="R2" s="409"/>
    </row>
    <row r="3" spans="1:26" ht="37.5" customHeight="1" x14ac:dyDescent="0.25">
      <c r="A3" s="408"/>
      <c r="B3" s="408"/>
      <c r="C3" s="417"/>
      <c r="D3" s="418"/>
      <c r="E3" s="404"/>
      <c r="F3" s="404"/>
      <c r="G3" s="144" t="s">
        <v>233</v>
      </c>
      <c r="H3" s="404" t="s">
        <v>234</v>
      </c>
      <c r="I3" s="404"/>
      <c r="J3" s="404"/>
      <c r="K3" s="411"/>
      <c r="L3" s="411"/>
      <c r="M3" s="144" t="s">
        <v>5</v>
      </c>
      <c r="N3" s="144" t="s">
        <v>6</v>
      </c>
      <c r="O3" s="191" t="s">
        <v>7</v>
      </c>
      <c r="P3" s="191" t="s">
        <v>8</v>
      </c>
      <c r="Q3" s="191" t="s">
        <v>9</v>
      </c>
      <c r="R3" s="191" t="s">
        <v>10</v>
      </c>
    </row>
    <row r="4" spans="1:26" ht="13.5" customHeight="1" x14ac:dyDescent="0.25">
      <c r="A4" s="145"/>
      <c r="B4" s="419"/>
      <c r="C4" s="419"/>
      <c r="D4" s="419"/>
      <c r="E4" s="419"/>
      <c r="F4" s="419"/>
      <c r="G4" s="419"/>
      <c r="H4" s="419"/>
      <c r="I4" s="419"/>
      <c r="J4" s="419"/>
      <c r="K4" s="411"/>
      <c r="L4" s="411"/>
      <c r="M4" s="404" t="s">
        <v>235</v>
      </c>
      <c r="N4" s="404"/>
      <c r="O4" s="404"/>
      <c r="P4" s="404"/>
      <c r="Q4" s="404"/>
      <c r="R4" s="404"/>
    </row>
    <row r="5" spans="1:26" ht="49.5" x14ac:dyDescent="0.25">
      <c r="A5" s="146" t="s">
        <v>279</v>
      </c>
      <c r="B5" s="150" t="s">
        <v>252</v>
      </c>
      <c r="C5" s="165" t="s">
        <v>280</v>
      </c>
      <c r="D5" s="166" t="s">
        <v>281</v>
      </c>
      <c r="E5" s="101"/>
      <c r="F5" s="101"/>
      <c r="G5" s="101"/>
      <c r="H5" s="151" t="s">
        <v>236</v>
      </c>
      <c r="I5" s="151" t="s">
        <v>237</v>
      </c>
      <c r="J5" s="152" t="s">
        <v>238</v>
      </c>
      <c r="K5" s="412"/>
      <c r="L5" s="412"/>
      <c r="M5" s="147">
        <v>17</v>
      </c>
      <c r="N5" s="147">
        <v>24</v>
      </c>
      <c r="O5" s="192">
        <v>17</v>
      </c>
      <c r="P5" s="192">
        <v>24</v>
      </c>
      <c r="Q5" s="192">
        <v>17</v>
      </c>
      <c r="R5" s="192">
        <v>24</v>
      </c>
    </row>
    <row r="6" spans="1:26" x14ac:dyDescent="0.25">
      <c r="A6" s="146"/>
      <c r="B6" s="150"/>
      <c r="C6" s="150"/>
      <c r="D6" s="156"/>
      <c r="E6" s="101"/>
      <c r="F6" s="101"/>
      <c r="G6" s="101"/>
      <c r="H6" s="151"/>
      <c r="I6" s="151"/>
      <c r="J6" s="152"/>
      <c r="K6" s="164"/>
      <c r="L6" s="164"/>
      <c r="M6" s="147">
        <f>M5*36</f>
        <v>612</v>
      </c>
      <c r="N6" s="147">
        <f t="shared" ref="N6:R6" si="0">N5*36</f>
        <v>864</v>
      </c>
      <c r="O6" s="192">
        <f t="shared" si="0"/>
        <v>612</v>
      </c>
      <c r="P6" s="192">
        <f t="shared" si="0"/>
        <v>864</v>
      </c>
      <c r="Q6" s="192">
        <f t="shared" si="0"/>
        <v>612</v>
      </c>
      <c r="R6" s="192">
        <f t="shared" si="0"/>
        <v>864</v>
      </c>
      <c r="S6" s="172" t="s">
        <v>277</v>
      </c>
      <c r="T6" s="177">
        <f>SUM(M6:R6)</f>
        <v>4428</v>
      </c>
    </row>
    <row r="7" spans="1:26" hidden="1" x14ac:dyDescent="0.25">
      <c r="A7" s="146"/>
      <c r="B7" s="150"/>
      <c r="C7" s="150"/>
      <c r="D7" s="156"/>
      <c r="E7" s="101"/>
      <c r="F7" s="101"/>
      <c r="G7" s="101"/>
      <c r="H7" s="151"/>
      <c r="I7" s="151"/>
      <c r="J7" s="152"/>
      <c r="K7" s="164"/>
      <c r="L7" s="164"/>
      <c r="M7" s="147">
        <f>SUM(M12:M25)</f>
        <v>612</v>
      </c>
      <c r="N7" s="147">
        <f t="shared" ref="N7:R7" si="1">SUM(N12:N25)</f>
        <v>864</v>
      </c>
      <c r="O7" s="192">
        <f t="shared" si="1"/>
        <v>0</v>
      </c>
      <c r="P7" s="192">
        <f t="shared" si="1"/>
        <v>0</v>
      </c>
      <c r="Q7" s="192">
        <f t="shared" si="1"/>
        <v>0</v>
      </c>
      <c r="R7" s="192">
        <f t="shared" si="1"/>
        <v>0</v>
      </c>
      <c r="S7" s="172" t="s">
        <v>278</v>
      </c>
    </row>
    <row r="8" spans="1:26" x14ac:dyDescent="0.25">
      <c r="A8" s="146"/>
      <c r="B8" s="150" t="s">
        <v>350</v>
      </c>
      <c r="C8" s="150"/>
      <c r="D8" s="157"/>
      <c r="E8" s="101"/>
      <c r="F8" s="101"/>
      <c r="G8" s="101"/>
      <c r="H8" s="151"/>
      <c r="I8" s="151"/>
      <c r="J8" s="152"/>
      <c r="K8" s="164"/>
      <c r="L8" s="164"/>
      <c r="M8" s="147">
        <f>M11+M26+M33+M42+M69+M73</f>
        <v>612</v>
      </c>
      <c r="N8" s="147">
        <f t="shared" ref="N8:Q8" si="2">N11+N26+N33+N42+N69+N73</f>
        <v>864</v>
      </c>
      <c r="O8" s="192">
        <f t="shared" si="2"/>
        <v>612</v>
      </c>
      <c r="P8" s="192">
        <f t="shared" si="2"/>
        <v>864</v>
      </c>
      <c r="Q8" s="192">
        <f t="shared" si="2"/>
        <v>612</v>
      </c>
      <c r="R8" s="197">
        <f>R11+R26+R33+R42+R69+R73+R71</f>
        <v>864</v>
      </c>
      <c r="S8" s="172" t="s">
        <v>278</v>
      </c>
      <c r="T8" s="177">
        <f>SUM(M8:R8)</f>
        <v>4428</v>
      </c>
    </row>
    <row r="9" spans="1:26" x14ac:dyDescent="0.25">
      <c r="A9" s="146"/>
      <c r="B9" s="150"/>
      <c r="C9" s="150"/>
      <c r="D9" s="157"/>
      <c r="E9" s="101"/>
      <c r="F9" s="101"/>
      <c r="G9" s="101"/>
      <c r="H9" s="151"/>
      <c r="I9" s="151"/>
      <c r="J9" s="152"/>
      <c r="K9" s="164"/>
      <c r="L9" s="164"/>
      <c r="M9" s="147">
        <f>M6-M8</f>
        <v>0</v>
      </c>
      <c r="N9" s="147">
        <f t="shared" ref="N9:R9" si="3">N6-N8</f>
        <v>0</v>
      </c>
      <c r="O9" s="192">
        <f t="shared" si="3"/>
        <v>0</v>
      </c>
      <c r="P9" s="192">
        <f t="shared" si="3"/>
        <v>0</v>
      </c>
      <c r="Q9" s="192">
        <f t="shared" si="3"/>
        <v>0</v>
      </c>
      <c r="R9" s="192">
        <f t="shared" si="3"/>
        <v>0</v>
      </c>
    </row>
    <row r="10" spans="1:26" x14ac:dyDescent="0.25">
      <c r="A10" s="101">
        <v>1</v>
      </c>
      <c r="B10" s="101">
        <v>2</v>
      </c>
      <c r="C10" s="101"/>
      <c r="D10" s="101">
        <v>3</v>
      </c>
      <c r="E10" s="101">
        <v>4</v>
      </c>
      <c r="F10" s="101">
        <v>5</v>
      </c>
      <c r="G10" s="101">
        <v>6</v>
      </c>
      <c r="H10" s="101">
        <v>7</v>
      </c>
      <c r="I10" s="101">
        <v>8</v>
      </c>
      <c r="J10" s="148">
        <v>9</v>
      </c>
      <c r="K10" s="148">
        <v>10</v>
      </c>
      <c r="L10" s="148">
        <v>11</v>
      </c>
      <c r="M10" s="101">
        <v>12</v>
      </c>
      <c r="N10" s="101">
        <v>13</v>
      </c>
      <c r="O10" s="193">
        <v>14</v>
      </c>
      <c r="P10" s="193">
        <v>15</v>
      </c>
      <c r="Q10" s="193">
        <v>16</v>
      </c>
      <c r="R10" s="193">
        <v>17</v>
      </c>
    </row>
    <row r="11" spans="1:26" ht="22.5" customHeight="1" x14ac:dyDescent="0.25">
      <c r="A11" s="402" t="s">
        <v>259</v>
      </c>
      <c r="B11" s="403"/>
      <c r="C11" s="306"/>
      <c r="D11" s="307"/>
      <c r="E11" s="308">
        <f>SUM(E12:E25)</f>
        <v>1476</v>
      </c>
      <c r="F11" s="308">
        <f t="shared" ref="F11:R11" si="4">SUM(F12:F25)</f>
        <v>0</v>
      </c>
      <c r="G11" s="308">
        <f t="shared" si="4"/>
        <v>1476</v>
      </c>
      <c r="H11" s="308">
        <f t="shared" si="4"/>
        <v>570</v>
      </c>
      <c r="I11" s="308">
        <f t="shared" si="4"/>
        <v>840</v>
      </c>
      <c r="J11" s="308">
        <f t="shared" si="4"/>
        <v>0</v>
      </c>
      <c r="K11" s="308">
        <f t="shared" si="4"/>
        <v>56</v>
      </c>
      <c r="L11" s="308">
        <f t="shared" si="4"/>
        <v>16</v>
      </c>
      <c r="M11" s="308">
        <f t="shared" si="4"/>
        <v>612</v>
      </c>
      <c r="N11" s="308">
        <f t="shared" si="4"/>
        <v>864</v>
      </c>
      <c r="O11" s="293">
        <f t="shared" si="4"/>
        <v>0</v>
      </c>
      <c r="P11" s="293">
        <f t="shared" si="4"/>
        <v>0</v>
      </c>
      <c r="Q11" s="293">
        <f t="shared" si="4"/>
        <v>0</v>
      </c>
      <c r="R11" s="293">
        <f t="shared" si="4"/>
        <v>0</v>
      </c>
    </row>
    <row r="12" spans="1:26" ht="14.45" customHeight="1" x14ac:dyDescent="0.25">
      <c r="A12" s="158" t="s">
        <v>261</v>
      </c>
      <c r="B12" s="159" t="s">
        <v>253</v>
      </c>
      <c r="C12" s="287" t="s">
        <v>19</v>
      </c>
      <c r="D12" s="140"/>
      <c r="E12" s="141">
        <v>72</v>
      </c>
      <c r="F12" s="140"/>
      <c r="G12" s="141">
        <v>72</v>
      </c>
      <c r="H12" s="140">
        <v>32</v>
      </c>
      <c r="I12" s="136">
        <v>32</v>
      </c>
      <c r="J12" s="136"/>
      <c r="K12" s="136">
        <v>6</v>
      </c>
      <c r="L12" s="136">
        <v>2</v>
      </c>
      <c r="M12" s="139">
        <v>30</v>
      </c>
      <c r="N12" s="285">
        <v>42</v>
      </c>
      <c r="O12" s="139"/>
      <c r="P12" s="139"/>
      <c r="Q12" s="139"/>
      <c r="R12" s="139"/>
      <c r="S12" s="172">
        <f>SUM(M12:R12)</f>
        <v>72</v>
      </c>
    </row>
    <row r="13" spans="1:26" ht="13.5" customHeight="1" x14ac:dyDescent="0.25">
      <c r="A13" s="158" t="s">
        <v>262</v>
      </c>
      <c r="B13" s="160" t="s">
        <v>254</v>
      </c>
      <c r="C13" s="287" t="s">
        <v>19</v>
      </c>
      <c r="D13" s="140" t="s">
        <v>13</v>
      </c>
      <c r="E13" s="141">
        <v>144</v>
      </c>
      <c r="F13" s="140"/>
      <c r="G13" s="141">
        <v>144</v>
      </c>
      <c r="H13" s="140">
        <v>66</v>
      </c>
      <c r="I13" s="136">
        <v>68</v>
      </c>
      <c r="J13" s="136"/>
      <c r="K13" s="136">
        <v>8</v>
      </c>
      <c r="L13" s="136">
        <v>2</v>
      </c>
      <c r="M13" s="289">
        <v>64</v>
      </c>
      <c r="N13" s="285">
        <v>80</v>
      </c>
      <c r="O13" s="139"/>
      <c r="P13" s="139"/>
      <c r="Q13" s="139"/>
      <c r="R13" s="139"/>
      <c r="S13" s="172">
        <f t="shared" ref="S13:S25" si="5">SUM(M13:R13)</f>
        <v>144</v>
      </c>
    </row>
    <row r="14" spans="1:26" ht="14.45" customHeight="1" x14ac:dyDescent="0.25">
      <c r="A14" s="158" t="s">
        <v>263</v>
      </c>
      <c r="B14" s="161" t="s">
        <v>255</v>
      </c>
      <c r="C14" s="161"/>
      <c r="D14" s="140" t="s">
        <v>13</v>
      </c>
      <c r="E14" s="141">
        <v>72</v>
      </c>
      <c r="F14" s="140"/>
      <c r="G14" s="141">
        <v>72</v>
      </c>
      <c r="H14" s="140">
        <v>34</v>
      </c>
      <c r="I14" s="136">
        <v>36</v>
      </c>
      <c r="J14" s="136"/>
      <c r="K14" s="136">
        <v>2</v>
      </c>
      <c r="L14" s="136"/>
      <c r="M14" s="139">
        <v>30</v>
      </c>
      <c r="N14" s="289">
        <v>42</v>
      </c>
      <c r="O14" s="139"/>
      <c r="P14" s="139"/>
      <c r="Q14" s="139"/>
      <c r="R14" s="139"/>
      <c r="S14" s="172">
        <f t="shared" si="5"/>
        <v>72</v>
      </c>
    </row>
    <row r="15" spans="1:26" ht="15.6" customHeight="1" x14ac:dyDescent="0.25">
      <c r="A15" s="158" t="s">
        <v>264</v>
      </c>
      <c r="B15" s="161" t="s">
        <v>12</v>
      </c>
      <c r="C15" s="161"/>
      <c r="D15" s="140" t="s">
        <v>13</v>
      </c>
      <c r="E15" s="141">
        <v>108</v>
      </c>
      <c r="F15" s="140"/>
      <c r="G15" s="141">
        <v>108</v>
      </c>
      <c r="H15" s="140">
        <v>2</v>
      </c>
      <c r="I15" s="136">
        <v>106</v>
      </c>
      <c r="J15" s="136"/>
      <c r="K15" s="136">
        <v>2</v>
      </c>
      <c r="L15" s="136"/>
      <c r="M15" s="153">
        <v>52</v>
      </c>
      <c r="N15" s="290">
        <v>56</v>
      </c>
      <c r="O15" s="153"/>
      <c r="P15" s="139"/>
      <c r="Q15" s="139"/>
      <c r="R15" s="139"/>
      <c r="S15" s="172">
        <f t="shared" si="5"/>
        <v>108</v>
      </c>
      <c r="X15" s="301"/>
      <c r="Y15" s="301" t="s">
        <v>13</v>
      </c>
      <c r="Z15" s="301" t="s">
        <v>19</v>
      </c>
    </row>
    <row r="16" spans="1:26" ht="18.75" customHeight="1" x14ac:dyDescent="0.25">
      <c r="A16" s="158" t="s">
        <v>265</v>
      </c>
      <c r="B16" s="163" t="s">
        <v>17</v>
      </c>
      <c r="C16" s="288" t="s">
        <v>19</v>
      </c>
      <c r="D16" s="140" t="s">
        <v>13</v>
      </c>
      <c r="E16" s="141">
        <v>232</v>
      </c>
      <c r="F16" s="140"/>
      <c r="G16" s="141">
        <v>232</v>
      </c>
      <c r="H16" s="140">
        <v>110</v>
      </c>
      <c r="I16" s="136">
        <v>112</v>
      </c>
      <c r="J16" s="136"/>
      <c r="K16" s="136">
        <v>6</v>
      </c>
      <c r="L16" s="136">
        <v>4</v>
      </c>
      <c r="M16" s="289">
        <v>96</v>
      </c>
      <c r="N16" s="285">
        <v>136</v>
      </c>
      <c r="O16" s="139"/>
      <c r="P16" s="139"/>
      <c r="Q16" s="139"/>
      <c r="R16" s="139"/>
      <c r="S16" s="172">
        <f t="shared" si="5"/>
        <v>232</v>
      </c>
      <c r="X16" s="400" t="s">
        <v>2</v>
      </c>
      <c r="Y16" s="301">
        <v>3</v>
      </c>
      <c r="Z16" s="301">
        <v>0</v>
      </c>
    </row>
    <row r="17" spans="1:26" x14ac:dyDescent="0.25">
      <c r="A17" s="158" t="s">
        <v>266</v>
      </c>
      <c r="B17" s="161" t="s">
        <v>15</v>
      </c>
      <c r="C17" s="287" t="s">
        <v>19</v>
      </c>
      <c r="D17" s="140"/>
      <c r="E17" s="141">
        <v>136</v>
      </c>
      <c r="F17" s="140"/>
      <c r="G17" s="141">
        <v>136</v>
      </c>
      <c r="H17" s="140">
        <v>64</v>
      </c>
      <c r="I17" s="136">
        <v>64</v>
      </c>
      <c r="J17" s="136"/>
      <c r="K17" s="136">
        <v>6</v>
      </c>
      <c r="L17" s="136">
        <v>2</v>
      </c>
      <c r="M17" s="139">
        <v>56</v>
      </c>
      <c r="N17" s="285">
        <v>80</v>
      </c>
      <c r="O17" s="139"/>
      <c r="P17" s="139"/>
      <c r="Q17" s="139"/>
      <c r="R17" s="139"/>
      <c r="S17" s="172">
        <f t="shared" si="5"/>
        <v>136</v>
      </c>
      <c r="X17" s="400"/>
      <c r="Y17" s="301">
        <v>7</v>
      </c>
      <c r="Z17" s="301">
        <v>6</v>
      </c>
    </row>
    <row r="18" spans="1:26" ht="15.95" customHeight="1" x14ac:dyDescent="0.25">
      <c r="A18" s="158" t="s">
        <v>267</v>
      </c>
      <c r="B18" s="161" t="s">
        <v>14</v>
      </c>
      <c r="C18" s="161"/>
      <c r="D18" s="140" t="s">
        <v>13</v>
      </c>
      <c r="E18" s="141">
        <v>72</v>
      </c>
      <c r="F18" s="140"/>
      <c r="G18" s="141">
        <v>72</v>
      </c>
      <c r="H18" s="140"/>
      <c r="I18" s="136">
        <v>72</v>
      </c>
      <c r="J18" s="136"/>
      <c r="K18" s="136">
        <v>2</v>
      </c>
      <c r="L18" s="136"/>
      <c r="M18" s="153">
        <v>30</v>
      </c>
      <c r="N18" s="302">
        <v>42</v>
      </c>
      <c r="O18" s="139"/>
      <c r="P18" s="139"/>
      <c r="Q18" s="139"/>
      <c r="R18" s="139"/>
      <c r="S18" s="172">
        <f t="shared" si="5"/>
        <v>72</v>
      </c>
      <c r="X18" s="401" t="s">
        <v>3</v>
      </c>
      <c r="Y18" s="301">
        <v>5</v>
      </c>
      <c r="Z18" s="301">
        <v>3</v>
      </c>
    </row>
    <row r="19" spans="1:26" ht="24.75" customHeight="1" x14ac:dyDescent="0.25">
      <c r="A19" s="158" t="s">
        <v>268</v>
      </c>
      <c r="B19" s="161" t="s">
        <v>372</v>
      </c>
      <c r="C19" s="161"/>
      <c r="D19" s="140" t="s">
        <v>13</v>
      </c>
      <c r="E19" s="141">
        <v>68</v>
      </c>
      <c r="F19" s="140"/>
      <c r="G19" s="141">
        <v>68</v>
      </c>
      <c r="H19" s="140">
        <v>32</v>
      </c>
      <c r="I19" s="136">
        <v>34</v>
      </c>
      <c r="J19" s="136"/>
      <c r="K19" s="136">
        <v>2</v>
      </c>
      <c r="L19" s="136"/>
      <c r="M19" s="139">
        <v>30</v>
      </c>
      <c r="N19" s="289">
        <v>38</v>
      </c>
      <c r="O19" s="139"/>
      <c r="P19" s="139"/>
      <c r="Q19" s="139"/>
      <c r="R19" s="139"/>
      <c r="S19" s="172">
        <f t="shared" si="5"/>
        <v>68</v>
      </c>
      <c r="X19" s="401"/>
      <c r="Y19" s="301">
        <v>5</v>
      </c>
      <c r="Z19" s="301">
        <v>5</v>
      </c>
    </row>
    <row r="20" spans="1:26" ht="16.5" customHeight="1" x14ac:dyDescent="0.25">
      <c r="A20" s="158" t="s">
        <v>269</v>
      </c>
      <c r="B20" s="160" t="s">
        <v>260</v>
      </c>
      <c r="C20" s="287" t="s">
        <v>19</v>
      </c>
      <c r="D20" s="149"/>
      <c r="E20" s="141">
        <v>144</v>
      </c>
      <c r="F20" s="140"/>
      <c r="G20" s="141">
        <v>144</v>
      </c>
      <c r="H20" s="140">
        <v>40</v>
      </c>
      <c r="I20" s="136">
        <f>G20-H20-K20-L20</f>
        <v>94</v>
      </c>
      <c r="J20" s="138"/>
      <c r="K20" s="138">
        <v>6</v>
      </c>
      <c r="L20" s="138">
        <v>4</v>
      </c>
      <c r="M20" s="153">
        <v>60</v>
      </c>
      <c r="N20" s="286">
        <v>84</v>
      </c>
      <c r="O20" s="139"/>
      <c r="P20" s="139"/>
      <c r="Q20" s="139"/>
      <c r="R20" s="139"/>
      <c r="S20" s="172">
        <f t="shared" si="5"/>
        <v>144</v>
      </c>
      <c r="X20" s="401" t="s">
        <v>4</v>
      </c>
      <c r="Y20" s="301">
        <v>1</v>
      </c>
      <c r="Z20" s="301">
        <v>4</v>
      </c>
    </row>
    <row r="21" spans="1:26" x14ac:dyDescent="0.25">
      <c r="A21" s="158" t="s">
        <v>270</v>
      </c>
      <c r="B21" s="160" t="s">
        <v>249</v>
      </c>
      <c r="C21" s="287" t="s">
        <v>19</v>
      </c>
      <c r="D21" s="149" t="s">
        <v>13</v>
      </c>
      <c r="E21" s="141">
        <v>144</v>
      </c>
      <c r="F21" s="140"/>
      <c r="G21" s="141">
        <v>144</v>
      </c>
      <c r="H21" s="140">
        <v>68</v>
      </c>
      <c r="I21" s="136">
        <v>66</v>
      </c>
      <c r="J21" s="136"/>
      <c r="K21" s="136">
        <v>8</v>
      </c>
      <c r="L21" s="136">
        <v>2</v>
      </c>
      <c r="M21" s="289">
        <v>60</v>
      </c>
      <c r="N21" s="285">
        <v>84</v>
      </c>
      <c r="O21" s="139"/>
      <c r="P21" s="139"/>
      <c r="Q21" s="139"/>
      <c r="R21" s="139"/>
      <c r="S21" s="172">
        <f t="shared" si="5"/>
        <v>144</v>
      </c>
      <c r="X21" s="401"/>
      <c r="Y21" s="301">
        <v>0</v>
      </c>
      <c r="Z21" s="301">
        <v>2</v>
      </c>
    </row>
    <row r="22" spans="1:26" ht="15.95" customHeight="1" x14ac:dyDescent="0.25">
      <c r="A22" s="158" t="s">
        <v>271</v>
      </c>
      <c r="B22" s="161" t="s">
        <v>256</v>
      </c>
      <c r="C22" s="161"/>
      <c r="D22" s="140" t="s">
        <v>13</v>
      </c>
      <c r="E22" s="141">
        <v>108</v>
      </c>
      <c r="F22" s="140"/>
      <c r="G22" s="141">
        <v>108</v>
      </c>
      <c r="H22" s="140">
        <v>54</v>
      </c>
      <c r="I22" s="136">
        <v>52</v>
      </c>
      <c r="J22" s="136"/>
      <c r="K22" s="136">
        <v>2</v>
      </c>
      <c r="L22" s="136"/>
      <c r="M22" s="154">
        <v>44</v>
      </c>
      <c r="N22" s="289">
        <v>64</v>
      </c>
      <c r="O22" s="139"/>
      <c r="P22" s="139"/>
      <c r="Q22" s="139"/>
      <c r="R22" s="139"/>
      <c r="S22" s="172">
        <f t="shared" si="5"/>
        <v>108</v>
      </c>
    </row>
    <row r="23" spans="1:26" x14ac:dyDescent="0.25">
      <c r="A23" s="158" t="s">
        <v>272</v>
      </c>
      <c r="B23" s="161" t="s">
        <v>257</v>
      </c>
      <c r="C23" s="161"/>
      <c r="D23" s="140" t="s">
        <v>13</v>
      </c>
      <c r="E23" s="139">
        <v>72</v>
      </c>
      <c r="F23" s="139"/>
      <c r="G23" s="139">
        <v>72</v>
      </c>
      <c r="H23" s="139">
        <v>34</v>
      </c>
      <c r="I23" s="139">
        <v>36</v>
      </c>
      <c r="J23" s="139"/>
      <c r="K23" s="139">
        <v>2</v>
      </c>
      <c r="L23" s="139"/>
      <c r="M23" s="139">
        <v>30</v>
      </c>
      <c r="N23" s="289">
        <v>42</v>
      </c>
      <c r="O23" s="139"/>
      <c r="P23" s="139"/>
      <c r="Q23" s="139"/>
      <c r="R23" s="139"/>
      <c r="S23" s="172">
        <f t="shared" si="5"/>
        <v>72</v>
      </c>
    </row>
    <row r="24" spans="1:26" ht="21.75" customHeight="1" x14ac:dyDescent="0.25">
      <c r="A24" s="158" t="s">
        <v>273</v>
      </c>
      <c r="B24" s="159" t="s">
        <v>258</v>
      </c>
      <c r="C24" s="159"/>
      <c r="D24" s="140" t="s">
        <v>13</v>
      </c>
      <c r="E24" s="162">
        <v>72</v>
      </c>
      <c r="F24" s="162"/>
      <c r="G24" s="162">
        <v>72</v>
      </c>
      <c r="H24" s="162">
        <v>34</v>
      </c>
      <c r="I24" s="162">
        <v>36</v>
      </c>
      <c r="J24" s="162"/>
      <c r="K24" s="162">
        <v>2</v>
      </c>
      <c r="L24" s="162"/>
      <c r="M24" s="162">
        <v>30</v>
      </c>
      <c r="N24" s="291">
        <v>42</v>
      </c>
      <c r="O24" s="162"/>
      <c r="P24" s="162"/>
      <c r="Q24" s="162"/>
      <c r="R24" s="162"/>
      <c r="S24" s="172">
        <f t="shared" si="5"/>
        <v>72</v>
      </c>
    </row>
    <row r="25" spans="1:26" ht="27.75" customHeight="1" x14ac:dyDescent="0.25">
      <c r="A25" s="158" t="s">
        <v>274</v>
      </c>
      <c r="B25" s="161" t="s">
        <v>64</v>
      </c>
      <c r="C25" s="161"/>
      <c r="D25" s="140" t="s">
        <v>13</v>
      </c>
      <c r="E25" s="136">
        <v>32</v>
      </c>
      <c r="F25" s="136"/>
      <c r="G25" s="136">
        <v>32</v>
      </c>
      <c r="H25" s="136"/>
      <c r="I25" s="136">
        <v>32</v>
      </c>
      <c r="J25" s="137"/>
      <c r="K25" s="137">
        <v>2</v>
      </c>
      <c r="L25" s="137"/>
      <c r="M25" s="136"/>
      <c r="N25" s="292">
        <v>32</v>
      </c>
      <c r="O25" s="139"/>
      <c r="P25" s="139"/>
      <c r="Q25" s="194"/>
      <c r="R25" s="195"/>
      <c r="S25" s="172">
        <f t="shared" si="5"/>
        <v>32</v>
      </c>
    </row>
    <row r="26" spans="1:26" ht="27.6" customHeight="1" x14ac:dyDescent="0.25">
      <c r="A26" s="200" t="s">
        <v>283</v>
      </c>
      <c r="B26" s="201" t="s">
        <v>282</v>
      </c>
      <c r="C26" s="201"/>
      <c r="D26" s="202"/>
      <c r="E26" s="203">
        <f>SUM(E27:E32)</f>
        <v>362</v>
      </c>
      <c r="F26" s="203">
        <f t="shared" ref="F26:R26" si="6">SUM(F27:F32)</f>
        <v>0</v>
      </c>
      <c r="G26" s="203">
        <f t="shared" si="6"/>
        <v>362</v>
      </c>
      <c r="H26" s="203">
        <f t="shared" si="6"/>
        <v>118</v>
      </c>
      <c r="I26" s="203">
        <f t="shared" si="6"/>
        <v>234</v>
      </c>
      <c r="J26" s="203">
        <f t="shared" si="6"/>
        <v>0</v>
      </c>
      <c r="K26" s="203">
        <f t="shared" si="6"/>
        <v>12</v>
      </c>
      <c r="L26" s="203">
        <f t="shared" si="6"/>
        <v>0</v>
      </c>
      <c r="M26" s="203">
        <f t="shared" si="6"/>
        <v>0</v>
      </c>
      <c r="N26" s="203">
        <f t="shared" si="6"/>
        <v>0</v>
      </c>
      <c r="O26" s="293">
        <f t="shared" si="6"/>
        <v>170</v>
      </c>
      <c r="P26" s="293">
        <f t="shared" si="6"/>
        <v>136</v>
      </c>
      <c r="Q26" s="293">
        <f t="shared" si="6"/>
        <v>32</v>
      </c>
      <c r="R26" s="293">
        <f t="shared" si="6"/>
        <v>24</v>
      </c>
      <c r="S26" s="176">
        <f>SUM(M26:R26)</f>
        <v>362</v>
      </c>
    </row>
    <row r="27" spans="1:26" ht="18.95" customHeight="1" x14ac:dyDescent="0.25">
      <c r="A27" s="204" t="s">
        <v>291</v>
      </c>
      <c r="B27" s="205" t="s">
        <v>286</v>
      </c>
      <c r="C27" s="205"/>
      <c r="D27" s="140" t="s">
        <v>373</v>
      </c>
      <c r="E27" s="140">
        <v>56</v>
      </c>
      <c r="F27" s="140"/>
      <c r="G27" s="140">
        <v>56</v>
      </c>
      <c r="H27" s="140">
        <v>28</v>
      </c>
      <c r="I27" s="140">
        <f>G27-H27-K27</f>
        <v>26</v>
      </c>
      <c r="J27" s="137"/>
      <c r="K27" s="137">
        <v>2</v>
      </c>
      <c r="L27" s="137"/>
      <c r="M27" s="136"/>
      <c r="N27" s="136"/>
      <c r="O27" s="154">
        <v>20</v>
      </c>
      <c r="P27" s="295">
        <v>36</v>
      </c>
      <c r="Q27" s="139"/>
      <c r="R27" s="139"/>
      <c r="S27" s="176">
        <f t="shared" ref="S27:S80" si="7">SUM(M27:R27)</f>
        <v>56</v>
      </c>
      <c r="V27">
        <f>SUM(O27:R27)</f>
        <v>56</v>
      </c>
    </row>
    <row r="28" spans="1:26" ht="36.75" customHeight="1" x14ac:dyDescent="0.25">
      <c r="A28" s="204" t="s">
        <v>292</v>
      </c>
      <c r="B28" s="205" t="s">
        <v>287</v>
      </c>
      <c r="C28" s="205"/>
      <c r="D28" s="149" t="s">
        <v>13</v>
      </c>
      <c r="E28" s="140">
        <v>72</v>
      </c>
      <c r="F28" s="140"/>
      <c r="G28" s="140">
        <v>72</v>
      </c>
      <c r="H28" s="140">
        <v>34</v>
      </c>
      <c r="I28" s="140">
        <v>36</v>
      </c>
      <c r="J28" s="137"/>
      <c r="K28" s="137">
        <v>2</v>
      </c>
      <c r="L28" s="137"/>
      <c r="M28" s="136"/>
      <c r="N28" s="136"/>
      <c r="O28" s="139">
        <v>36</v>
      </c>
      <c r="P28" s="303">
        <v>36</v>
      </c>
      <c r="Q28" s="139"/>
      <c r="R28" s="139"/>
      <c r="S28" s="176">
        <f t="shared" si="7"/>
        <v>72</v>
      </c>
      <c r="V28">
        <f t="shared" ref="V28:V80" si="8">SUM(O28:R28)</f>
        <v>72</v>
      </c>
    </row>
    <row r="29" spans="1:26" ht="27" customHeight="1" x14ac:dyDescent="0.25">
      <c r="A29" s="204" t="s">
        <v>293</v>
      </c>
      <c r="B29" s="205" t="s">
        <v>288</v>
      </c>
      <c r="C29" s="205"/>
      <c r="D29" s="149" t="s">
        <v>13</v>
      </c>
      <c r="E29" s="140">
        <v>68</v>
      </c>
      <c r="F29" s="140"/>
      <c r="G29" s="140">
        <v>68</v>
      </c>
      <c r="H29" s="140">
        <v>32</v>
      </c>
      <c r="I29" s="140">
        <v>34</v>
      </c>
      <c r="J29" s="137"/>
      <c r="K29" s="137">
        <v>2</v>
      </c>
      <c r="L29" s="137"/>
      <c r="M29" s="136"/>
      <c r="N29" s="136"/>
      <c r="O29" s="139">
        <v>32</v>
      </c>
      <c r="P29" s="303">
        <v>36</v>
      </c>
      <c r="Q29" s="139"/>
      <c r="R29" s="139"/>
      <c r="S29" s="176">
        <f t="shared" si="7"/>
        <v>68</v>
      </c>
      <c r="V29">
        <f t="shared" si="8"/>
        <v>68</v>
      </c>
    </row>
    <row r="30" spans="1:26" ht="35.25" customHeight="1" x14ac:dyDescent="0.25">
      <c r="A30" s="204" t="s">
        <v>294</v>
      </c>
      <c r="B30" s="205" t="s">
        <v>297</v>
      </c>
      <c r="C30" s="205"/>
      <c r="D30" s="149" t="s">
        <v>374</v>
      </c>
      <c r="E30" s="140">
        <v>112</v>
      </c>
      <c r="F30" s="140"/>
      <c r="G30" s="140">
        <v>112</v>
      </c>
      <c r="H30" s="140"/>
      <c r="I30" s="140">
        <v>112</v>
      </c>
      <c r="J30" s="137"/>
      <c r="K30" s="137">
        <v>2</v>
      </c>
      <c r="L30" s="137"/>
      <c r="M30" s="136"/>
      <c r="N30" s="136"/>
      <c r="O30" s="154">
        <v>28</v>
      </c>
      <c r="P30" s="154">
        <v>28</v>
      </c>
      <c r="Q30" s="154">
        <v>32</v>
      </c>
      <c r="R30" s="154">
        <v>24</v>
      </c>
      <c r="S30" s="176">
        <f t="shared" si="7"/>
        <v>112</v>
      </c>
      <c r="V30">
        <f t="shared" si="8"/>
        <v>112</v>
      </c>
    </row>
    <row r="31" spans="1:26" ht="24" customHeight="1" x14ac:dyDescent="0.25">
      <c r="A31" s="204" t="s">
        <v>295</v>
      </c>
      <c r="B31" s="205" t="s">
        <v>289</v>
      </c>
      <c r="C31" s="205"/>
      <c r="D31" s="149" t="s">
        <v>375</v>
      </c>
      <c r="E31" s="140">
        <v>36</v>
      </c>
      <c r="F31" s="140"/>
      <c r="G31" s="140">
        <v>36</v>
      </c>
      <c r="H31" s="140">
        <v>18</v>
      </c>
      <c r="I31" s="140">
        <v>16</v>
      </c>
      <c r="J31" s="137"/>
      <c r="K31" s="137">
        <v>2</v>
      </c>
      <c r="L31" s="137"/>
      <c r="M31" s="136"/>
      <c r="N31" s="136"/>
      <c r="O31" s="289">
        <v>36</v>
      </c>
      <c r="P31" s="206"/>
      <c r="Q31" s="139"/>
      <c r="R31" s="139"/>
      <c r="S31" s="176">
        <f t="shared" si="7"/>
        <v>36</v>
      </c>
      <c r="V31">
        <f t="shared" si="8"/>
        <v>36</v>
      </c>
    </row>
    <row r="32" spans="1:26" ht="24" customHeight="1" x14ac:dyDescent="0.25">
      <c r="A32" s="204" t="s">
        <v>296</v>
      </c>
      <c r="B32" s="205" t="s">
        <v>290</v>
      </c>
      <c r="C32" s="205"/>
      <c r="D32" s="149" t="s">
        <v>375</v>
      </c>
      <c r="E32" s="140">
        <v>18</v>
      </c>
      <c r="F32" s="140"/>
      <c r="G32" s="140">
        <v>18</v>
      </c>
      <c r="H32" s="140">
        <v>6</v>
      </c>
      <c r="I32" s="140">
        <v>10</v>
      </c>
      <c r="J32" s="137"/>
      <c r="K32" s="137">
        <v>2</v>
      </c>
      <c r="L32" s="137"/>
      <c r="M32" s="136"/>
      <c r="N32" s="136"/>
      <c r="O32" s="289">
        <v>18</v>
      </c>
      <c r="P32" s="206"/>
      <c r="Q32" s="139"/>
      <c r="R32" s="139"/>
      <c r="S32" s="176">
        <f t="shared" si="7"/>
        <v>18</v>
      </c>
      <c r="V32">
        <f t="shared" si="8"/>
        <v>18</v>
      </c>
      <c r="W32" t="s">
        <v>363</v>
      </c>
    </row>
    <row r="33" spans="1:23" ht="25.5" customHeight="1" x14ac:dyDescent="0.25">
      <c r="A33" s="207" t="s">
        <v>18</v>
      </c>
      <c r="B33" s="208" t="s">
        <v>284</v>
      </c>
      <c r="C33" s="208"/>
      <c r="D33" s="209"/>
      <c r="E33" s="210">
        <f>SUM(SUM(E34:E41))</f>
        <v>478</v>
      </c>
      <c r="F33" s="210">
        <f t="shared" ref="F33:R33" si="9">SUM(SUM(F34:F41))</f>
        <v>0</v>
      </c>
      <c r="G33" s="210">
        <f t="shared" si="9"/>
        <v>478</v>
      </c>
      <c r="H33" s="210">
        <f t="shared" si="9"/>
        <v>218</v>
      </c>
      <c r="I33" s="210">
        <f t="shared" si="9"/>
        <v>220</v>
      </c>
      <c r="J33" s="210">
        <f t="shared" si="9"/>
        <v>20</v>
      </c>
      <c r="K33" s="210">
        <f t="shared" si="9"/>
        <v>32</v>
      </c>
      <c r="L33" s="210">
        <f t="shared" si="9"/>
        <v>8</v>
      </c>
      <c r="M33" s="210">
        <f t="shared" si="9"/>
        <v>0</v>
      </c>
      <c r="N33" s="210">
        <f t="shared" si="9"/>
        <v>0</v>
      </c>
      <c r="O33" s="293">
        <f t="shared" si="9"/>
        <v>320</v>
      </c>
      <c r="P33" s="293">
        <f t="shared" si="9"/>
        <v>158</v>
      </c>
      <c r="Q33" s="293">
        <f t="shared" si="9"/>
        <v>0</v>
      </c>
      <c r="R33" s="293">
        <f t="shared" si="9"/>
        <v>0</v>
      </c>
      <c r="S33" s="176">
        <f t="shared" si="7"/>
        <v>478</v>
      </c>
      <c r="U33" s="170">
        <f>E26+E33+T42</f>
        <v>1748</v>
      </c>
      <c r="V33">
        <f t="shared" si="8"/>
        <v>478</v>
      </c>
    </row>
    <row r="34" spans="1:23" x14ac:dyDescent="0.25">
      <c r="A34" s="211" t="s">
        <v>304</v>
      </c>
      <c r="B34" s="212" t="s">
        <v>298</v>
      </c>
      <c r="C34" s="212" t="s">
        <v>19</v>
      </c>
      <c r="D34" s="140"/>
      <c r="E34" s="140">
        <f t="shared" ref="E34:E36" si="10">F34+G34</f>
        <v>64</v>
      </c>
      <c r="F34" s="140"/>
      <c r="G34" s="141">
        <v>64</v>
      </c>
      <c r="H34" s="140">
        <v>28</v>
      </c>
      <c r="I34" s="140">
        <v>28</v>
      </c>
      <c r="J34" s="136"/>
      <c r="K34" s="136">
        <v>6</v>
      </c>
      <c r="L34" s="136">
        <v>2</v>
      </c>
      <c r="M34" s="136"/>
      <c r="N34" s="138"/>
      <c r="O34" s="304">
        <v>64</v>
      </c>
      <c r="P34" s="139"/>
      <c r="Q34" s="139"/>
      <c r="R34" s="139"/>
      <c r="S34" s="176">
        <f t="shared" si="7"/>
        <v>64</v>
      </c>
      <c r="V34">
        <f t="shared" si="8"/>
        <v>64</v>
      </c>
      <c r="W34" t="s">
        <v>359</v>
      </c>
    </row>
    <row r="35" spans="1:23" ht="24" x14ac:dyDescent="0.25">
      <c r="A35" s="211" t="s">
        <v>305</v>
      </c>
      <c r="B35" s="212" t="s">
        <v>299</v>
      </c>
      <c r="C35" s="212" t="s">
        <v>19</v>
      </c>
      <c r="D35" s="140"/>
      <c r="E35" s="140">
        <f>F35+G35</f>
        <v>64</v>
      </c>
      <c r="F35" s="140"/>
      <c r="G35" s="141">
        <v>64</v>
      </c>
      <c r="H35" s="140">
        <v>28</v>
      </c>
      <c r="I35" s="140">
        <v>28</v>
      </c>
      <c r="J35" s="136"/>
      <c r="K35" s="136">
        <v>6</v>
      </c>
      <c r="L35" s="136">
        <v>2</v>
      </c>
      <c r="M35" s="136"/>
      <c r="N35" s="138"/>
      <c r="O35" s="304">
        <v>64</v>
      </c>
      <c r="P35" s="139"/>
      <c r="Q35" s="154"/>
      <c r="R35" s="139"/>
      <c r="S35" s="176">
        <f t="shared" si="7"/>
        <v>64</v>
      </c>
      <c r="V35">
        <f t="shared" si="8"/>
        <v>64</v>
      </c>
      <c r="W35" t="s">
        <v>359</v>
      </c>
    </row>
    <row r="36" spans="1:23" x14ac:dyDescent="0.25">
      <c r="A36" s="211" t="s">
        <v>306</v>
      </c>
      <c r="B36" s="212" t="s">
        <v>300</v>
      </c>
      <c r="C36" s="212" t="s">
        <v>19</v>
      </c>
      <c r="D36" s="140"/>
      <c r="E36" s="140">
        <f t="shared" si="10"/>
        <v>64</v>
      </c>
      <c r="F36" s="140"/>
      <c r="G36" s="141">
        <v>64</v>
      </c>
      <c r="H36" s="140">
        <v>28</v>
      </c>
      <c r="I36" s="140">
        <v>28</v>
      </c>
      <c r="J36" s="136"/>
      <c r="K36" s="136">
        <v>6</v>
      </c>
      <c r="L36" s="136">
        <v>2</v>
      </c>
      <c r="M36" s="136"/>
      <c r="N36" s="138"/>
      <c r="O36" s="194"/>
      <c r="P36" s="285">
        <v>64</v>
      </c>
      <c r="Q36" s="154"/>
      <c r="R36" s="139"/>
      <c r="S36" s="176">
        <f t="shared" si="7"/>
        <v>64</v>
      </c>
      <c r="V36">
        <f t="shared" si="8"/>
        <v>64</v>
      </c>
      <c r="W36" t="s">
        <v>361</v>
      </c>
    </row>
    <row r="37" spans="1:23" x14ac:dyDescent="0.25">
      <c r="A37" s="211" t="s">
        <v>307</v>
      </c>
      <c r="B37" s="212" t="s">
        <v>301</v>
      </c>
      <c r="C37" s="212" t="s">
        <v>19</v>
      </c>
      <c r="D37" s="140"/>
      <c r="E37" s="139">
        <v>124</v>
      </c>
      <c r="F37" s="140"/>
      <c r="G37" s="141">
        <v>124</v>
      </c>
      <c r="H37" s="140">
        <v>58</v>
      </c>
      <c r="I37" s="140">
        <v>58</v>
      </c>
      <c r="J37" s="136">
        <v>20</v>
      </c>
      <c r="K37" s="136">
        <v>6</v>
      </c>
      <c r="L37" s="136">
        <v>2</v>
      </c>
      <c r="M37" s="136"/>
      <c r="N37" s="140"/>
      <c r="O37" s="139">
        <v>66</v>
      </c>
      <c r="P37" s="304">
        <v>58</v>
      </c>
      <c r="Q37" s="154"/>
      <c r="R37" s="139"/>
      <c r="S37" s="176">
        <f t="shared" si="7"/>
        <v>124</v>
      </c>
      <c r="V37">
        <f t="shared" si="8"/>
        <v>124</v>
      </c>
      <c r="W37" t="s">
        <v>359</v>
      </c>
    </row>
    <row r="38" spans="1:23" ht="36" x14ac:dyDescent="0.25">
      <c r="A38" s="211" t="s">
        <v>308</v>
      </c>
      <c r="B38" s="284" t="s">
        <v>302</v>
      </c>
      <c r="C38" s="213"/>
      <c r="D38" s="149" t="s">
        <v>13</v>
      </c>
      <c r="E38" s="140">
        <v>36</v>
      </c>
      <c r="F38" s="140"/>
      <c r="G38" s="141">
        <v>36</v>
      </c>
      <c r="H38" s="140">
        <v>16</v>
      </c>
      <c r="I38" s="140">
        <v>18</v>
      </c>
      <c r="J38" s="136"/>
      <c r="K38" s="136">
        <v>2</v>
      </c>
      <c r="L38" s="136"/>
      <c r="M38" s="136"/>
      <c r="N38" s="136"/>
      <c r="O38" s="289">
        <v>36</v>
      </c>
      <c r="P38" s="154"/>
      <c r="Q38" s="154"/>
      <c r="R38" s="154"/>
      <c r="S38" s="176">
        <f t="shared" si="7"/>
        <v>36</v>
      </c>
      <c r="V38">
        <f t="shared" si="8"/>
        <v>36</v>
      </c>
      <c r="W38" t="s">
        <v>368</v>
      </c>
    </row>
    <row r="39" spans="1:23" ht="24" x14ac:dyDescent="0.25">
      <c r="A39" s="214" t="s">
        <v>309</v>
      </c>
      <c r="B39" s="190" t="s">
        <v>303</v>
      </c>
      <c r="C39" s="212"/>
      <c r="D39" s="149" t="s">
        <v>13</v>
      </c>
      <c r="E39" s="140">
        <v>60</v>
      </c>
      <c r="F39" s="140"/>
      <c r="G39" s="141">
        <v>60</v>
      </c>
      <c r="H39" s="140">
        <v>28</v>
      </c>
      <c r="I39" s="140">
        <v>30</v>
      </c>
      <c r="J39" s="136"/>
      <c r="K39" s="136">
        <v>2</v>
      </c>
      <c r="L39" s="136"/>
      <c r="M39" s="136"/>
      <c r="N39" s="136"/>
      <c r="O39" s="295">
        <v>60</v>
      </c>
      <c r="P39" s="154"/>
      <c r="Q39" s="139"/>
      <c r="R39" s="139"/>
      <c r="S39" s="176">
        <f t="shared" si="7"/>
        <v>60</v>
      </c>
      <c r="V39">
        <f t="shared" si="8"/>
        <v>60</v>
      </c>
      <c r="W39" t="s">
        <v>362</v>
      </c>
    </row>
    <row r="40" spans="1:23" x14ac:dyDescent="0.25">
      <c r="A40" s="214" t="s">
        <v>364</v>
      </c>
      <c r="B40" s="190" t="s">
        <v>365</v>
      </c>
      <c r="C40" s="212"/>
      <c r="D40" s="149" t="s">
        <v>13</v>
      </c>
      <c r="E40" s="140">
        <v>36</v>
      </c>
      <c r="F40" s="140"/>
      <c r="G40" s="141">
        <v>36</v>
      </c>
      <c r="H40" s="140">
        <v>18</v>
      </c>
      <c r="I40" s="140">
        <v>16</v>
      </c>
      <c r="J40" s="136"/>
      <c r="K40" s="136">
        <v>2</v>
      </c>
      <c r="L40" s="136"/>
      <c r="M40" s="136"/>
      <c r="N40" s="136"/>
      <c r="O40" s="154"/>
      <c r="P40" s="295">
        <v>36</v>
      </c>
      <c r="Q40" s="139"/>
      <c r="R40" s="139"/>
      <c r="S40" s="176"/>
      <c r="V40">
        <f t="shared" si="8"/>
        <v>36</v>
      </c>
      <c r="W40" t="s">
        <v>361</v>
      </c>
    </row>
    <row r="41" spans="1:23" x14ac:dyDescent="0.25">
      <c r="A41" s="214" t="s">
        <v>367</v>
      </c>
      <c r="B41" s="190" t="s">
        <v>366</v>
      </c>
      <c r="C41" s="212"/>
      <c r="D41" s="149" t="s">
        <v>13</v>
      </c>
      <c r="E41" s="140">
        <v>30</v>
      </c>
      <c r="F41" s="140"/>
      <c r="G41" s="141">
        <v>30</v>
      </c>
      <c r="H41" s="140">
        <v>14</v>
      </c>
      <c r="I41" s="140">
        <v>14</v>
      </c>
      <c r="J41" s="136"/>
      <c r="K41" s="136">
        <v>2</v>
      </c>
      <c r="L41" s="136"/>
      <c r="M41" s="136"/>
      <c r="N41" s="136"/>
      <c r="O41" s="295">
        <v>30</v>
      </c>
      <c r="P41" s="154"/>
      <c r="Q41" s="139"/>
      <c r="R41" s="139"/>
      <c r="S41" s="176"/>
      <c r="V41">
        <f t="shared" si="8"/>
        <v>30</v>
      </c>
      <c r="W41" t="s">
        <v>361</v>
      </c>
    </row>
    <row r="42" spans="1:23" x14ac:dyDescent="0.25">
      <c r="A42" s="215" t="s">
        <v>20</v>
      </c>
      <c r="B42" s="216" t="s">
        <v>285</v>
      </c>
      <c r="C42" s="216"/>
      <c r="D42" s="217"/>
      <c r="E42" s="218">
        <f>E43+E50+E57+E63</f>
        <v>1824</v>
      </c>
      <c r="F42" s="218">
        <f t="shared" ref="F42:R42" si="11">F43+F50+F57+F63</f>
        <v>0</v>
      </c>
      <c r="G42" s="218">
        <f t="shared" si="11"/>
        <v>1216</v>
      </c>
      <c r="H42" s="218">
        <f t="shared" si="11"/>
        <v>570</v>
      </c>
      <c r="I42" s="218">
        <f t="shared" si="11"/>
        <v>570</v>
      </c>
      <c r="J42" s="218">
        <f t="shared" si="11"/>
        <v>20</v>
      </c>
      <c r="K42" s="218">
        <f t="shared" si="11"/>
        <v>58</v>
      </c>
      <c r="L42" s="218">
        <f t="shared" si="11"/>
        <v>18</v>
      </c>
      <c r="M42" s="218">
        <f t="shared" si="11"/>
        <v>0</v>
      </c>
      <c r="N42" s="218">
        <f t="shared" si="11"/>
        <v>0</v>
      </c>
      <c r="O42" s="294">
        <f t="shared" si="11"/>
        <v>122</v>
      </c>
      <c r="P42" s="294">
        <f t="shared" si="11"/>
        <v>570</v>
      </c>
      <c r="Q42" s="294">
        <f t="shared" si="11"/>
        <v>580</v>
      </c>
      <c r="R42" s="294">
        <f t="shared" si="11"/>
        <v>552</v>
      </c>
      <c r="S42" s="176">
        <f t="shared" si="7"/>
        <v>1824</v>
      </c>
      <c r="T42" s="171">
        <f>T43+T50+T57+T63</f>
        <v>908</v>
      </c>
      <c r="V42">
        <f t="shared" si="8"/>
        <v>1824</v>
      </c>
    </row>
    <row r="43" spans="1:23" ht="52.5" customHeight="1" x14ac:dyDescent="0.25">
      <c r="A43" s="219" t="s">
        <v>312</v>
      </c>
      <c r="B43" s="220" t="s">
        <v>313</v>
      </c>
      <c r="C43" s="220"/>
      <c r="D43" s="221"/>
      <c r="E43" s="210">
        <f>SUM(E44:E49)</f>
        <v>400</v>
      </c>
      <c r="F43" s="210">
        <f t="shared" ref="F43:R43" si="12">SUM(F44:F49)</f>
        <v>0</v>
      </c>
      <c r="G43" s="210">
        <f t="shared" si="12"/>
        <v>320</v>
      </c>
      <c r="H43" s="210">
        <f t="shared" si="12"/>
        <v>152</v>
      </c>
      <c r="I43" s="210">
        <f t="shared" si="12"/>
        <v>150</v>
      </c>
      <c r="J43" s="210">
        <f t="shared" si="12"/>
        <v>0</v>
      </c>
      <c r="K43" s="210">
        <f t="shared" si="12"/>
        <v>14</v>
      </c>
      <c r="L43" s="210">
        <f t="shared" si="12"/>
        <v>4</v>
      </c>
      <c r="M43" s="210">
        <f t="shared" si="12"/>
        <v>0</v>
      </c>
      <c r="N43" s="210">
        <f t="shared" si="12"/>
        <v>0</v>
      </c>
      <c r="O43" s="293">
        <f t="shared" si="12"/>
        <v>0</v>
      </c>
      <c r="P43" s="293">
        <f t="shared" si="12"/>
        <v>320</v>
      </c>
      <c r="Q43" s="293">
        <f t="shared" si="12"/>
        <v>80</v>
      </c>
      <c r="R43" s="293">
        <f t="shared" si="12"/>
        <v>0</v>
      </c>
      <c r="S43" s="176">
        <f t="shared" si="7"/>
        <v>400</v>
      </c>
      <c r="T43" s="173">
        <f>T44+T45</f>
        <v>196</v>
      </c>
      <c r="V43">
        <f t="shared" si="8"/>
        <v>400</v>
      </c>
    </row>
    <row r="44" spans="1:23" x14ac:dyDescent="0.25">
      <c r="A44" s="214" t="s">
        <v>340</v>
      </c>
      <c r="B44" s="213" t="s">
        <v>317</v>
      </c>
      <c r="C44" s="190" t="s">
        <v>19</v>
      </c>
      <c r="D44" s="136"/>
      <c r="E44" s="136">
        <v>124</v>
      </c>
      <c r="F44" s="136"/>
      <c r="G44" s="136">
        <v>124</v>
      </c>
      <c r="H44" s="136">
        <v>58</v>
      </c>
      <c r="I44" s="136">
        <v>58</v>
      </c>
      <c r="J44" s="222"/>
      <c r="K44" s="96">
        <v>6</v>
      </c>
      <c r="L44" s="96">
        <v>2</v>
      </c>
      <c r="M44" s="136"/>
      <c r="N44" s="136"/>
      <c r="O44" s="153"/>
      <c r="P44" s="285">
        <v>124</v>
      </c>
      <c r="Q44" s="194"/>
      <c r="R44" s="139"/>
      <c r="S44" s="176">
        <f t="shared" si="7"/>
        <v>124</v>
      </c>
      <c r="T44" s="173">
        <f t="shared" ref="T44:T45" si="13">E44</f>
        <v>124</v>
      </c>
      <c r="V44">
        <f t="shared" si="8"/>
        <v>124</v>
      </c>
      <c r="W44" t="s">
        <v>359</v>
      </c>
    </row>
    <row r="45" spans="1:23" x14ac:dyDescent="0.25">
      <c r="A45" s="214" t="s">
        <v>341</v>
      </c>
      <c r="B45" s="212" t="s">
        <v>318</v>
      </c>
      <c r="C45" s="190"/>
      <c r="D45" s="136" t="s">
        <v>13</v>
      </c>
      <c r="E45" s="136">
        <v>72</v>
      </c>
      <c r="F45" s="136"/>
      <c r="G45" s="136">
        <v>72</v>
      </c>
      <c r="H45" s="136">
        <v>36</v>
      </c>
      <c r="I45" s="136">
        <v>34</v>
      </c>
      <c r="J45" s="137"/>
      <c r="K45" s="137">
        <v>2</v>
      </c>
      <c r="L45" s="137"/>
      <c r="M45" s="136"/>
      <c r="N45" s="136"/>
      <c r="O45" s="139"/>
      <c r="P45" s="295">
        <v>72</v>
      </c>
      <c r="Q45" s="139"/>
      <c r="R45" s="139"/>
      <c r="S45" s="176">
        <f t="shared" si="7"/>
        <v>72</v>
      </c>
      <c r="T45" s="173">
        <f t="shared" si="13"/>
        <v>72</v>
      </c>
      <c r="V45">
        <f t="shared" si="8"/>
        <v>72</v>
      </c>
      <c r="W45" t="s">
        <v>359</v>
      </c>
    </row>
    <row r="46" spans="1:23" x14ac:dyDescent="0.25">
      <c r="A46" s="214" t="s">
        <v>342</v>
      </c>
      <c r="B46" s="212" t="s">
        <v>319</v>
      </c>
      <c r="C46" s="190" t="s">
        <v>19</v>
      </c>
      <c r="D46" s="136"/>
      <c r="E46" s="136">
        <v>124</v>
      </c>
      <c r="F46" s="136"/>
      <c r="G46" s="136">
        <v>124</v>
      </c>
      <c r="H46" s="136">
        <v>58</v>
      </c>
      <c r="I46" s="136">
        <v>58</v>
      </c>
      <c r="J46" s="137"/>
      <c r="K46" s="137">
        <v>6</v>
      </c>
      <c r="L46" s="137">
        <v>2</v>
      </c>
      <c r="M46" s="136"/>
      <c r="N46" s="136"/>
      <c r="O46" s="139"/>
      <c r="P46" s="154">
        <v>88</v>
      </c>
      <c r="Q46" s="285">
        <v>36</v>
      </c>
      <c r="R46" s="139"/>
      <c r="S46" s="176">
        <f t="shared" si="7"/>
        <v>124</v>
      </c>
      <c r="V46">
        <f t="shared" si="8"/>
        <v>124</v>
      </c>
      <c r="W46" t="s">
        <v>359</v>
      </c>
    </row>
    <row r="47" spans="1:23" x14ac:dyDescent="0.25">
      <c r="A47" s="223" t="s">
        <v>338</v>
      </c>
      <c r="B47" s="224" t="s">
        <v>21</v>
      </c>
      <c r="C47" s="224"/>
      <c r="D47" s="225"/>
      <c r="E47" s="226">
        <v>36</v>
      </c>
      <c r="F47" s="227"/>
      <c r="G47" s="226"/>
      <c r="H47" s="227"/>
      <c r="I47" s="227"/>
      <c r="J47" s="227"/>
      <c r="K47" s="227"/>
      <c r="L47" s="227"/>
      <c r="M47" s="227"/>
      <c r="N47" s="227"/>
      <c r="O47" s="231"/>
      <c r="P47" s="296">
        <v>36</v>
      </c>
      <c r="Q47" s="231"/>
      <c r="R47" s="231"/>
      <c r="S47" s="176">
        <f t="shared" si="7"/>
        <v>36</v>
      </c>
      <c r="V47">
        <f t="shared" si="8"/>
        <v>36</v>
      </c>
      <c r="W47" t="s">
        <v>359</v>
      </c>
    </row>
    <row r="48" spans="1:23" x14ac:dyDescent="0.25">
      <c r="A48" s="223" t="s">
        <v>339</v>
      </c>
      <c r="B48" s="224" t="s">
        <v>337</v>
      </c>
      <c r="C48" s="224"/>
      <c r="D48" s="225"/>
      <c r="E48" s="226">
        <v>36</v>
      </c>
      <c r="F48" s="227"/>
      <c r="G48" s="226"/>
      <c r="H48" s="227"/>
      <c r="I48" s="227"/>
      <c r="J48" s="227"/>
      <c r="K48" s="227"/>
      <c r="L48" s="227"/>
      <c r="M48" s="227"/>
      <c r="N48" s="227"/>
      <c r="O48" s="231"/>
      <c r="P48" s="296"/>
      <c r="Q48" s="231">
        <v>36</v>
      </c>
      <c r="R48" s="231"/>
      <c r="S48" s="176">
        <f t="shared" si="7"/>
        <v>36</v>
      </c>
      <c r="V48">
        <f t="shared" si="8"/>
        <v>36</v>
      </c>
      <c r="W48" t="s">
        <v>359</v>
      </c>
    </row>
    <row r="49" spans="1:23" x14ac:dyDescent="0.25">
      <c r="A49" s="223" t="s">
        <v>333</v>
      </c>
      <c r="B49" s="224" t="s">
        <v>334</v>
      </c>
      <c r="C49" s="224"/>
      <c r="D49" s="225"/>
      <c r="E49" s="226">
        <v>8</v>
      </c>
      <c r="F49" s="227"/>
      <c r="G49" s="226"/>
      <c r="H49" s="227"/>
      <c r="I49" s="227"/>
      <c r="J49" s="227"/>
      <c r="K49" s="227"/>
      <c r="L49" s="227"/>
      <c r="M49" s="227"/>
      <c r="N49" s="227"/>
      <c r="O49" s="231"/>
      <c r="P49" s="296"/>
      <c r="Q49" s="297">
        <v>8</v>
      </c>
      <c r="R49" s="298"/>
      <c r="S49" s="176">
        <f t="shared" si="7"/>
        <v>8</v>
      </c>
      <c r="V49">
        <f t="shared" si="8"/>
        <v>8</v>
      </c>
      <c r="W49" t="s">
        <v>359</v>
      </c>
    </row>
    <row r="50" spans="1:23" ht="87.75" customHeight="1" x14ac:dyDescent="0.25">
      <c r="A50" s="219" t="s">
        <v>314</v>
      </c>
      <c r="B50" s="220" t="s">
        <v>315</v>
      </c>
      <c r="C50" s="220"/>
      <c r="D50" s="221"/>
      <c r="E50" s="210">
        <f>SUM(E51:E56)</f>
        <v>448</v>
      </c>
      <c r="F50" s="210">
        <f t="shared" ref="F50:R50" si="14">SUM(F51:F56)</f>
        <v>0</v>
      </c>
      <c r="G50" s="210">
        <f t="shared" si="14"/>
        <v>296</v>
      </c>
      <c r="H50" s="210">
        <f t="shared" si="14"/>
        <v>140</v>
      </c>
      <c r="I50" s="210">
        <f t="shared" si="14"/>
        <v>138</v>
      </c>
      <c r="J50" s="210">
        <f t="shared" si="14"/>
        <v>0</v>
      </c>
      <c r="K50" s="210">
        <f t="shared" si="14"/>
        <v>14</v>
      </c>
      <c r="L50" s="210">
        <f t="shared" si="14"/>
        <v>4</v>
      </c>
      <c r="M50" s="210">
        <f t="shared" si="14"/>
        <v>0</v>
      </c>
      <c r="N50" s="210">
        <f t="shared" si="14"/>
        <v>0</v>
      </c>
      <c r="O50" s="293">
        <f t="shared" si="14"/>
        <v>0</v>
      </c>
      <c r="P50" s="293">
        <f t="shared" si="14"/>
        <v>90</v>
      </c>
      <c r="Q50" s="293">
        <f t="shared" si="14"/>
        <v>278</v>
      </c>
      <c r="R50" s="293">
        <f t="shared" si="14"/>
        <v>80</v>
      </c>
      <c r="S50" s="176">
        <f t="shared" si="7"/>
        <v>448</v>
      </c>
      <c r="T50" s="173">
        <f>SUM(T53)</f>
        <v>112</v>
      </c>
      <c r="V50">
        <f t="shared" si="8"/>
        <v>448</v>
      </c>
    </row>
    <row r="51" spans="1:23" ht="54.75" customHeight="1" x14ac:dyDescent="0.25">
      <c r="A51" s="214" t="s">
        <v>329</v>
      </c>
      <c r="B51" s="190" t="s">
        <v>360</v>
      </c>
      <c r="C51" s="228"/>
      <c r="D51" s="310" t="s">
        <v>13</v>
      </c>
      <c r="E51" s="311">
        <v>72</v>
      </c>
      <c r="F51" s="311"/>
      <c r="G51" s="311">
        <v>72</v>
      </c>
      <c r="H51" s="311">
        <v>36</v>
      </c>
      <c r="I51" s="311">
        <v>34</v>
      </c>
      <c r="J51" s="311"/>
      <c r="K51" s="311">
        <v>2</v>
      </c>
      <c r="L51" s="162"/>
      <c r="M51" s="162"/>
      <c r="N51" s="162"/>
      <c r="O51" s="162"/>
      <c r="P51" s="162">
        <v>36</v>
      </c>
      <c r="Q51" s="291">
        <v>36</v>
      </c>
      <c r="R51" s="162"/>
      <c r="S51" s="176">
        <f t="shared" si="7"/>
        <v>72</v>
      </c>
      <c r="T51">
        <f>E51</f>
        <v>72</v>
      </c>
      <c r="V51">
        <f t="shared" si="8"/>
        <v>72</v>
      </c>
      <c r="W51" t="s">
        <v>361</v>
      </c>
    </row>
    <row r="52" spans="1:23" x14ac:dyDescent="0.25">
      <c r="A52" s="214" t="s">
        <v>343</v>
      </c>
      <c r="B52" s="190" t="s">
        <v>321</v>
      </c>
      <c r="C52" s="190" t="s">
        <v>19</v>
      </c>
      <c r="D52" s="136"/>
      <c r="E52" s="137">
        <v>112</v>
      </c>
      <c r="F52" s="137"/>
      <c r="G52" s="137">
        <v>112</v>
      </c>
      <c r="H52" s="137">
        <v>52</v>
      </c>
      <c r="I52" s="137">
        <v>52</v>
      </c>
      <c r="J52" s="137"/>
      <c r="K52" s="137">
        <v>6</v>
      </c>
      <c r="L52" s="137">
        <v>2</v>
      </c>
      <c r="M52" s="136"/>
      <c r="N52" s="136"/>
      <c r="O52" s="139"/>
      <c r="P52" s="139">
        <v>54</v>
      </c>
      <c r="Q52" s="285">
        <v>58</v>
      </c>
      <c r="R52" s="229"/>
      <c r="S52" s="176">
        <f t="shared" si="7"/>
        <v>112</v>
      </c>
      <c r="T52">
        <f t="shared" ref="T52:T53" si="15">E52</f>
        <v>112</v>
      </c>
      <c r="V52">
        <f t="shared" si="8"/>
        <v>112</v>
      </c>
      <c r="W52" t="s">
        <v>361</v>
      </c>
    </row>
    <row r="53" spans="1:23" x14ac:dyDescent="0.25">
      <c r="A53" s="214" t="s">
        <v>344</v>
      </c>
      <c r="B53" s="190" t="s">
        <v>320</v>
      </c>
      <c r="C53" s="190" t="s">
        <v>19</v>
      </c>
      <c r="D53" s="136"/>
      <c r="E53" s="137">
        <v>112</v>
      </c>
      <c r="F53" s="137"/>
      <c r="G53" s="137">
        <v>112</v>
      </c>
      <c r="H53" s="137">
        <v>52</v>
      </c>
      <c r="I53" s="137">
        <v>52</v>
      </c>
      <c r="J53" s="137"/>
      <c r="K53" s="137">
        <v>6</v>
      </c>
      <c r="L53" s="137">
        <v>2</v>
      </c>
      <c r="M53" s="136"/>
      <c r="N53" s="136"/>
      <c r="O53" s="139"/>
      <c r="P53" s="139"/>
      <c r="Q53" s="285">
        <v>112</v>
      </c>
      <c r="R53" s="229"/>
      <c r="S53" s="176">
        <f t="shared" si="7"/>
        <v>112</v>
      </c>
      <c r="T53">
        <f t="shared" si="15"/>
        <v>112</v>
      </c>
      <c r="V53">
        <f t="shared" si="8"/>
        <v>112</v>
      </c>
      <c r="W53" t="s">
        <v>361</v>
      </c>
    </row>
    <row r="54" spans="1:23" x14ac:dyDescent="0.25">
      <c r="A54" s="223" t="s">
        <v>335</v>
      </c>
      <c r="B54" s="224" t="s">
        <v>21</v>
      </c>
      <c r="C54" s="169"/>
      <c r="D54" s="230"/>
      <c r="E54" s="231">
        <v>72</v>
      </c>
      <c r="F54" s="231"/>
      <c r="G54" s="231"/>
      <c r="H54" s="231"/>
      <c r="I54" s="231"/>
      <c r="J54" s="231"/>
      <c r="K54" s="231"/>
      <c r="L54" s="231"/>
      <c r="M54" s="230"/>
      <c r="N54" s="230"/>
      <c r="O54" s="231"/>
      <c r="P54" s="231"/>
      <c r="Q54" s="231">
        <v>72</v>
      </c>
      <c r="R54" s="299"/>
      <c r="S54" s="176">
        <f t="shared" si="7"/>
        <v>72</v>
      </c>
      <c r="V54">
        <f t="shared" si="8"/>
        <v>72</v>
      </c>
      <c r="W54" t="s">
        <v>361</v>
      </c>
    </row>
    <row r="55" spans="1:23" x14ac:dyDescent="0.25">
      <c r="A55" s="223" t="s">
        <v>336</v>
      </c>
      <c r="B55" s="224" t="s">
        <v>337</v>
      </c>
      <c r="C55" s="169"/>
      <c r="D55" s="230"/>
      <c r="E55" s="231">
        <v>72</v>
      </c>
      <c r="F55" s="231"/>
      <c r="G55" s="231"/>
      <c r="H55" s="231"/>
      <c r="I55" s="231"/>
      <c r="J55" s="231"/>
      <c r="K55" s="231"/>
      <c r="L55" s="231"/>
      <c r="M55" s="230"/>
      <c r="N55" s="230"/>
      <c r="O55" s="231"/>
      <c r="P55" s="231"/>
      <c r="Q55" s="231"/>
      <c r="R55" s="299">
        <v>72</v>
      </c>
      <c r="S55" s="176">
        <f t="shared" si="7"/>
        <v>72</v>
      </c>
      <c r="V55">
        <f t="shared" si="8"/>
        <v>72</v>
      </c>
      <c r="W55" t="s">
        <v>361</v>
      </c>
    </row>
    <row r="56" spans="1:23" x14ac:dyDescent="0.25">
      <c r="A56" s="223" t="s">
        <v>333</v>
      </c>
      <c r="B56" s="224" t="s">
        <v>334</v>
      </c>
      <c r="C56" s="224"/>
      <c r="D56" s="225"/>
      <c r="E56" s="226">
        <v>8</v>
      </c>
      <c r="F56" s="227"/>
      <c r="G56" s="226"/>
      <c r="H56" s="227"/>
      <c r="I56" s="227"/>
      <c r="J56" s="227"/>
      <c r="K56" s="227"/>
      <c r="L56" s="227"/>
      <c r="M56" s="227"/>
      <c r="N56" s="227"/>
      <c r="O56" s="231"/>
      <c r="P56" s="296"/>
      <c r="Q56" s="296"/>
      <c r="R56" s="297">
        <v>8</v>
      </c>
      <c r="S56" s="176">
        <f t="shared" si="7"/>
        <v>8</v>
      </c>
      <c r="V56">
        <f t="shared" si="8"/>
        <v>8</v>
      </c>
      <c r="W56" t="s">
        <v>361</v>
      </c>
    </row>
    <row r="57" spans="1:23" ht="48.75" x14ac:dyDescent="0.25">
      <c r="A57" s="232" t="s">
        <v>316</v>
      </c>
      <c r="B57" s="233" t="s">
        <v>326</v>
      </c>
      <c r="C57" s="234"/>
      <c r="D57" s="235"/>
      <c r="E57" s="236">
        <f>SUM(E58:E62)</f>
        <v>504</v>
      </c>
      <c r="F57" s="236">
        <f t="shared" ref="F57:R57" si="16">SUM(F58:F62)</f>
        <v>0</v>
      </c>
      <c r="G57" s="236">
        <f t="shared" si="16"/>
        <v>280</v>
      </c>
      <c r="H57" s="236">
        <f t="shared" si="16"/>
        <v>126</v>
      </c>
      <c r="I57" s="236">
        <f t="shared" si="16"/>
        <v>130</v>
      </c>
      <c r="J57" s="236">
        <f t="shared" si="16"/>
        <v>20</v>
      </c>
      <c r="K57" s="236">
        <f t="shared" si="16"/>
        <v>18</v>
      </c>
      <c r="L57" s="236">
        <f t="shared" si="16"/>
        <v>6</v>
      </c>
      <c r="M57" s="236">
        <f t="shared" si="16"/>
        <v>0</v>
      </c>
      <c r="N57" s="236">
        <f t="shared" si="16"/>
        <v>0</v>
      </c>
      <c r="O57" s="236">
        <f t="shared" si="16"/>
        <v>122</v>
      </c>
      <c r="P57" s="236">
        <f t="shared" si="16"/>
        <v>160</v>
      </c>
      <c r="Q57" s="236">
        <f t="shared" si="16"/>
        <v>222</v>
      </c>
      <c r="R57" s="236">
        <f t="shared" si="16"/>
        <v>0</v>
      </c>
      <c r="S57" s="176">
        <f t="shared" si="7"/>
        <v>504</v>
      </c>
      <c r="T57" s="174">
        <f>SUM(T58:T59)</f>
        <v>280</v>
      </c>
      <c r="V57">
        <f t="shared" si="8"/>
        <v>504</v>
      </c>
    </row>
    <row r="58" spans="1:23" ht="24" x14ac:dyDescent="0.25">
      <c r="A58" s="214" t="s">
        <v>328</v>
      </c>
      <c r="B58" s="190" t="s">
        <v>327</v>
      </c>
      <c r="C58" s="237" t="s">
        <v>19</v>
      </c>
      <c r="D58" s="238"/>
      <c r="E58" s="139">
        <v>122</v>
      </c>
      <c r="F58" s="139"/>
      <c r="G58" s="139">
        <v>122</v>
      </c>
      <c r="H58" s="139">
        <v>56</v>
      </c>
      <c r="I58" s="139">
        <v>58</v>
      </c>
      <c r="J58" s="139">
        <v>20</v>
      </c>
      <c r="K58" s="139">
        <v>6</v>
      </c>
      <c r="L58" s="139">
        <v>2</v>
      </c>
      <c r="M58" s="139"/>
      <c r="N58" s="139"/>
      <c r="O58" s="285">
        <v>122</v>
      </c>
      <c r="P58" s="154"/>
      <c r="Q58" s="154"/>
      <c r="R58" s="195"/>
      <c r="S58" s="176">
        <f t="shared" si="7"/>
        <v>122</v>
      </c>
      <c r="T58">
        <f>E58</f>
        <v>122</v>
      </c>
      <c r="V58">
        <f t="shared" si="8"/>
        <v>122</v>
      </c>
      <c r="W58" t="s">
        <v>362</v>
      </c>
    </row>
    <row r="59" spans="1:23" ht="72" x14ac:dyDescent="0.25">
      <c r="A59" s="214" t="s">
        <v>328</v>
      </c>
      <c r="B59" s="190" t="s">
        <v>330</v>
      </c>
      <c r="C59" s="237" t="s">
        <v>376</v>
      </c>
      <c r="D59" s="238"/>
      <c r="E59" s="139">
        <v>158</v>
      </c>
      <c r="F59" s="139"/>
      <c r="G59" s="139">
        <v>158</v>
      </c>
      <c r="H59" s="139">
        <v>70</v>
      </c>
      <c r="I59" s="139">
        <v>72</v>
      </c>
      <c r="J59" s="139"/>
      <c r="K59" s="139">
        <v>12</v>
      </c>
      <c r="L59" s="139">
        <v>4</v>
      </c>
      <c r="M59" s="139"/>
      <c r="N59" s="139"/>
      <c r="O59" s="139"/>
      <c r="P59" s="304">
        <v>88</v>
      </c>
      <c r="Q59" s="304">
        <v>70</v>
      </c>
      <c r="R59" s="195"/>
      <c r="S59" s="176">
        <f t="shared" si="7"/>
        <v>158</v>
      </c>
      <c r="T59">
        <f>E59</f>
        <v>158</v>
      </c>
      <c r="V59">
        <f t="shared" si="8"/>
        <v>158</v>
      </c>
      <c r="W59" t="s">
        <v>362</v>
      </c>
    </row>
    <row r="60" spans="1:23" x14ac:dyDescent="0.25">
      <c r="A60" s="223" t="s">
        <v>331</v>
      </c>
      <c r="B60" s="224" t="s">
        <v>21</v>
      </c>
      <c r="C60" s="224"/>
      <c r="D60" s="225"/>
      <c r="E60" s="226">
        <v>72</v>
      </c>
      <c r="F60" s="227"/>
      <c r="G60" s="226"/>
      <c r="H60" s="227"/>
      <c r="I60" s="227"/>
      <c r="J60" s="227"/>
      <c r="K60" s="227"/>
      <c r="L60" s="227"/>
      <c r="M60" s="227"/>
      <c r="N60" s="227"/>
      <c r="O60" s="231"/>
      <c r="P60" s="296">
        <v>72</v>
      </c>
      <c r="Q60" s="296"/>
      <c r="R60" s="297"/>
      <c r="S60" s="176">
        <f t="shared" si="7"/>
        <v>72</v>
      </c>
      <c r="V60">
        <f t="shared" si="8"/>
        <v>72</v>
      </c>
      <c r="W60" t="s">
        <v>362</v>
      </c>
    </row>
    <row r="61" spans="1:23" x14ac:dyDescent="0.25">
      <c r="A61" s="223" t="s">
        <v>332</v>
      </c>
      <c r="B61" s="224" t="s">
        <v>337</v>
      </c>
      <c r="C61" s="224"/>
      <c r="D61" s="225"/>
      <c r="E61" s="226">
        <v>144</v>
      </c>
      <c r="F61" s="227"/>
      <c r="G61" s="226"/>
      <c r="H61" s="227"/>
      <c r="I61" s="227"/>
      <c r="J61" s="227"/>
      <c r="K61" s="227"/>
      <c r="L61" s="227"/>
      <c r="M61" s="227"/>
      <c r="N61" s="227"/>
      <c r="O61" s="231"/>
      <c r="P61" s="296"/>
      <c r="Q61" s="296">
        <v>144</v>
      </c>
      <c r="R61" s="297"/>
      <c r="S61" s="176">
        <f t="shared" si="7"/>
        <v>144</v>
      </c>
      <c r="V61">
        <f t="shared" si="8"/>
        <v>144</v>
      </c>
      <c r="W61" t="s">
        <v>362</v>
      </c>
    </row>
    <row r="62" spans="1:23" x14ac:dyDescent="0.25">
      <c r="A62" s="223" t="s">
        <v>333</v>
      </c>
      <c r="B62" s="224" t="s">
        <v>334</v>
      </c>
      <c r="C62" s="224"/>
      <c r="D62" s="225"/>
      <c r="E62" s="226">
        <v>8</v>
      </c>
      <c r="F62" s="227"/>
      <c r="G62" s="226"/>
      <c r="H62" s="227"/>
      <c r="I62" s="227"/>
      <c r="J62" s="227"/>
      <c r="K62" s="227"/>
      <c r="L62" s="227"/>
      <c r="M62" s="227"/>
      <c r="N62" s="227"/>
      <c r="O62" s="231"/>
      <c r="P62" s="296"/>
      <c r="Q62" s="296">
        <v>8</v>
      </c>
      <c r="R62" s="297"/>
      <c r="S62" s="176">
        <f t="shared" si="7"/>
        <v>8</v>
      </c>
      <c r="V62">
        <f t="shared" si="8"/>
        <v>8</v>
      </c>
      <c r="W62" t="s">
        <v>362</v>
      </c>
    </row>
    <row r="63" spans="1:23" ht="36.75" x14ac:dyDescent="0.25">
      <c r="A63" s="232" t="s">
        <v>325</v>
      </c>
      <c r="B63" s="239" t="s">
        <v>324</v>
      </c>
      <c r="C63" s="240"/>
      <c r="D63" s="241"/>
      <c r="E63" s="242">
        <f>SUM(E64:E68)</f>
        <v>472</v>
      </c>
      <c r="F63" s="242">
        <f t="shared" ref="F63:R63" si="17">SUM(F64:F68)</f>
        <v>0</v>
      </c>
      <c r="G63" s="242">
        <f t="shared" si="17"/>
        <v>320</v>
      </c>
      <c r="H63" s="242">
        <f t="shared" si="17"/>
        <v>152</v>
      </c>
      <c r="I63" s="242">
        <f t="shared" si="17"/>
        <v>152</v>
      </c>
      <c r="J63" s="242">
        <f t="shared" si="17"/>
        <v>0</v>
      </c>
      <c r="K63" s="242">
        <f t="shared" si="17"/>
        <v>12</v>
      </c>
      <c r="L63" s="242">
        <f t="shared" si="17"/>
        <v>4</v>
      </c>
      <c r="M63" s="242">
        <f t="shared" si="17"/>
        <v>0</v>
      </c>
      <c r="N63" s="242">
        <f t="shared" si="17"/>
        <v>0</v>
      </c>
      <c r="O63" s="242">
        <f t="shared" si="17"/>
        <v>0</v>
      </c>
      <c r="P63" s="242">
        <f t="shared" si="17"/>
        <v>0</v>
      </c>
      <c r="Q63" s="242">
        <f t="shared" si="17"/>
        <v>0</v>
      </c>
      <c r="R63" s="242">
        <f t="shared" si="17"/>
        <v>472</v>
      </c>
      <c r="S63" s="176">
        <f t="shared" si="7"/>
        <v>472</v>
      </c>
      <c r="T63" s="175">
        <f>SUM(T64:T65)</f>
        <v>320</v>
      </c>
      <c r="V63">
        <f t="shared" si="8"/>
        <v>472</v>
      </c>
    </row>
    <row r="64" spans="1:23" ht="24.75" x14ac:dyDescent="0.25">
      <c r="A64" s="243" t="s">
        <v>345</v>
      </c>
      <c r="B64" s="244" t="s">
        <v>322</v>
      </c>
      <c r="C64" s="244" t="s">
        <v>19</v>
      </c>
      <c r="D64" s="245"/>
      <c r="E64" s="312">
        <v>180</v>
      </c>
      <c r="F64" s="312"/>
      <c r="G64" s="312">
        <v>180</v>
      </c>
      <c r="H64" s="313">
        <v>86</v>
      </c>
      <c r="I64" s="313">
        <v>86</v>
      </c>
      <c r="J64" s="309"/>
      <c r="K64" s="309">
        <v>6</v>
      </c>
      <c r="L64" s="309">
        <v>2</v>
      </c>
      <c r="M64" s="246"/>
      <c r="N64" s="246"/>
      <c r="O64" s="246"/>
      <c r="P64" s="246"/>
      <c r="Q64" s="246"/>
      <c r="R64" s="305">
        <v>180</v>
      </c>
      <c r="S64" s="176">
        <f t="shared" si="7"/>
        <v>180</v>
      </c>
      <c r="T64" s="170">
        <f>E64</f>
        <v>180</v>
      </c>
      <c r="V64">
        <f t="shared" si="8"/>
        <v>180</v>
      </c>
      <c r="W64" t="s">
        <v>359</v>
      </c>
    </row>
    <row r="65" spans="1:23" ht="36.75" x14ac:dyDescent="0.25">
      <c r="A65" s="243" t="s">
        <v>346</v>
      </c>
      <c r="B65" s="244" t="s">
        <v>323</v>
      </c>
      <c r="C65" s="244" t="s">
        <v>19</v>
      </c>
      <c r="D65" s="245"/>
      <c r="E65" s="312">
        <v>140</v>
      </c>
      <c r="F65" s="312"/>
      <c r="G65" s="312">
        <v>140</v>
      </c>
      <c r="H65" s="313">
        <v>66</v>
      </c>
      <c r="I65" s="313">
        <v>66</v>
      </c>
      <c r="J65" s="309"/>
      <c r="K65" s="309">
        <v>6</v>
      </c>
      <c r="L65" s="309">
        <v>2</v>
      </c>
      <c r="M65" s="246"/>
      <c r="N65" s="246"/>
      <c r="O65" s="246"/>
      <c r="P65" s="246"/>
      <c r="Q65" s="246"/>
      <c r="R65" s="305">
        <v>140</v>
      </c>
      <c r="S65" s="176">
        <f t="shared" si="7"/>
        <v>140</v>
      </c>
      <c r="T65" s="170">
        <f>E65</f>
        <v>140</v>
      </c>
      <c r="V65">
        <f t="shared" si="8"/>
        <v>140</v>
      </c>
      <c r="W65" t="s">
        <v>359</v>
      </c>
    </row>
    <row r="66" spans="1:23" ht="15.75" x14ac:dyDescent="0.25">
      <c r="A66" s="223" t="s">
        <v>347</v>
      </c>
      <c r="B66" s="224" t="s">
        <v>21</v>
      </c>
      <c r="C66" s="247"/>
      <c r="D66" s="248"/>
      <c r="E66" s="249">
        <v>36</v>
      </c>
      <c r="F66" s="249"/>
      <c r="G66" s="249"/>
      <c r="H66" s="250"/>
      <c r="I66" s="250"/>
      <c r="J66" s="251"/>
      <c r="K66" s="251"/>
      <c r="L66" s="251"/>
      <c r="M66" s="251"/>
      <c r="N66" s="251"/>
      <c r="O66" s="251"/>
      <c r="P66" s="251"/>
      <c r="Q66" s="251"/>
      <c r="R66" s="251">
        <v>36</v>
      </c>
      <c r="S66" s="176">
        <f t="shared" si="7"/>
        <v>36</v>
      </c>
      <c r="V66">
        <f t="shared" si="8"/>
        <v>36</v>
      </c>
      <c r="W66" t="s">
        <v>359</v>
      </c>
    </row>
    <row r="67" spans="1:23" ht="15.75" x14ac:dyDescent="0.25">
      <c r="A67" s="223" t="s">
        <v>348</v>
      </c>
      <c r="B67" s="224" t="s">
        <v>337</v>
      </c>
      <c r="C67" s="247"/>
      <c r="D67" s="248"/>
      <c r="E67" s="249">
        <v>108</v>
      </c>
      <c r="F67" s="249"/>
      <c r="G67" s="249"/>
      <c r="H67" s="250"/>
      <c r="I67" s="250"/>
      <c r="J67" s="251"/>
      <c r="K67" s="251"/>
      <c r="L67" s="251"/>
      <c r="M67" s="251"/>
      <c r="N67" s="251"/>
      <c r="O67" s="251"/>
      <c r="P67" s="251"/>
      <c r="Q67" s="251"/>
      <c r="R67" s="251">
        <v>108</v>
      </c>
      <c r="S67" s="176">
        <f t="shared" si="7"/>
        <v>108</v>
      </c>
      <c r="V67">
        <f t="shared" si="8"/>
        <v>108</v>
      </c>
      <c r="W67" t="s">
        <v>359</v>
      </c>
    </row>
    <row r="68" spans="1:23" ht="15.75" x14ac:dyDescent="0.25">
      <c r="A68" s="223" t="s">
        <v>333</v>
      </c>
      <c r="B68" s="224" t="s">
        <v>334</v>
      </c>
      <c r="C68" s="247"/>
      <c r="D68" s="248"/>
      <c r="E68" s="249">
        <v>8</v>
      </c>
      <c r="F68" s="249"/>
      <c r="G68" s="249"/>
      <c r="H68" s="250"/>
      <c r="I68" s="250"/>
      <c r="J68" s="251"/>
      <c r="K68" s="251"/>
      <c r="L68" s="251"/>
      <c r="M68" s="251"/>
      <c r="N68" s="251"/>
      <c r="O68" s="251"/>
      <c r="P68" s="251"/>
      <c r="Q68" s="251"/>
      <c r="R68" s="251">
        <v>8</v>
      </c>
      <c r="S68" s="176">
        <f t="shared" si="7"/>
        <v>8</v>
      </c>
      <c r="V68">
        <f t="shared" si="8"/>
        <v>8</v>
      </c>
      <c r="W68" t="s">
        <v>359</v>
      </c>
    </row>
    <row r="69" spans="1:23" ht="15.75" x14ac:dyDescent="0.25">
      <c r="A69" s="252"/>
      <c r="B69" s="253" t="s">
        <v>11</v>
      </c>
      <c r="C69" s="254"/>
      <c r="D69" s="255"/>
      <c r="E69" s="256">
        <f>E11+E26+E33+E42</f>
        <v>4140</v>
      </c>
      <c r="F69" s="256"/>
      <c r="G69" s="256"/>
      <c r="H69" s="257"/>
      <c r="I69" s="257"/>
      <c r="J69" s="258"/>
      <c r="K69" s="258"/>
      <c r="L69" s="258"/>
      <c r="M69" s="258"/>
      <c r="N69" s="300"/>
      <c r="O69" s="300"/>
      <c r="P69" s="300"/>
      <c r="Q69" s="300"/>
      <c r="R69" s="300"/>
      <c r="S69" s="176">
        <f t="shared" si="7"/>
        <v>0</v>
      </c>
      <c r="V69">
        <f t="shared" si="8"/>
        <v>0</v>
      </c>
    </row>
    <row r="70" spans="1:23" x14ac:dyDescent="0.25">
      <c r="A70" s="243" t="s">
        <v>239</v>
      </c>
      <c r="B70" s="259" t="s">
        <v>48</v>
      </c>
      <c r="C70" s="259"/>
      <c r="D70" s="260"/>
      <c r="E70" s="261">
        <v>180</v>
      </c>
      <c r="F70" s="261"/>
      <c r="G70" s="262">
        <v>5</v>
      </c>
      <c r="H70" s="260"/>
      <c r="I70" s="260"/>
      <c r="J70" s="260"/>
      <c r="K70" s="260"/>
      <c r="L70" s="260"/>
      <c r="M70" s="263">
        <v>1</v>
      </c>
      <c r="N70" s="263">
        <v>1</v>
      </c>
      <c r="O70" s="264"/>
      <c r="P70" s="264">
        <v>1</v>
      </c>
      <c r="Q70" s="264">
        <v>1</v>
      </c>
      <c r="R70" s="265">
        <v>1</v>
      </c>
      <c r="S70" s="176">
        <f t="shared" si="7"/>
        <v>5</v>
      </c>
      <c r="V70">
        <f t="shared" si="8"/>
        <v>3</v>
      </c>
    </row>
    <row r="71" spans="1:23" ht="36" x14ac:dyDescent="0.25">
      <c r="A71" s="263" t="s">
        <v>371</v>
      </c>
      <c r="B71" s="266" t="s">
        <v>369</v>
      </c>
      <c r="C71" s="259"/>
      <c r="D71" s="260"/>
      <c r="E71" s="267">
        <v>72</v>
      </c>
      <c r="F71" s="261"/>
      <c r="G71" s="262"/>
      <c r="H71" s="260"/>
      <c r="I71" s="260"/>
      <c r="J71" s="260"/>
      <c r="K71" s="260"/>
      <c r="L71" s="260"/>
      <c r="M71" s="263"/>
      <c r="N71" s="263"/>
      <c r="O71" s="264"/>
      <c r="P71" s="264"/>
      <c r="Q71" s="264"/>
      <c r="R71" s="265">
        <v>72</v>
      </c>
      <c r="S71" s="176"/>
    </row>
    <row r="72" spans="1:23" ht="24.75" x14ac:dyDescent="0.25">
      <c r="A72" s="263" t="s">
        <v>240</v>
      </c>
      <c r="B72" s="268" t="s">
        <v>23</v>
      </c>
      <c r="C72" s="268"/>
      <c r="D72" s="260"/>
      <c r="E72" s="267">
        <v>216</v>
      </c>
      <c r="F72" s="261"/>
      <c r="G72" s="262">
        <v>6</v>
      </c>
      <c r="H72" s="260"/>
      <c r="I72" s="260"/>
      <c r="J72" s="260"/>
      <c r="K72" s="260"/>
      <c r="L72" s="260"/>
      <c r="M72" s="263"/>
      <c r="N72" s="263"/>
      <c r="O72" s="264"/>
      <c r="P72" s="264"/>
      <c r="Q72" s="264"/>
      <c r="R72" s="265">
        <v>6</v>
      </c>
      <c r="S72" s="176">
        <f t="shared" si="7"/>
        <v>6</v>
      </c>
      <c r="V72">
        <f t="shared" si="8"/>
        <v>6</v>
      </c>
    </row>
    <row r="73" spans="1:23" ht="24.75" x14ac:dyDescent="0.25">
      <c r="A73" s="263" t="s">
        <v>241</v>
      </c>
      <c r="B73" s="268" t="s">
        <v>310</v>
      </c>
      <c r="C73" s="268"/>
      <c r="D73" s="260"/>
      <c r="E73" s="269">
        <v>36</v>
      </c>
      <c r="F73" s="261"/>
      <c r="G73" s="262"/>
      <c r="H73" s="260"/>
      <c r="I73" s="260"/>
      <c r="J73" s="260"/>
      <c r="K73" s="260"/>
      <c r="L73" s="260"/>
      <c r="M73" s="263"/>
      <c r="N73" s="263"/>
      <c r="O73" s="264"/>
      <c r="P73" s="264"/>
      <c r="Q73" s="264"/>
      <c r="R73" s="265">
        <v>216</v>
      </c>
      <c r="S73" s="176">
        <f t="shared" si="7"/>
        <v>216</v>
      </c>
      <c r="V73">
        <f t="shared" si="8"/>
        <v>216</v>
      </c>
    </row>
    <row r="74" spans="1:23" ht="24.75" x14ac:dyDescent="0.25">
      <c r="A74" s="243" t="s">
        <v>243</v>
      </c>
      <c r="B74" s="270" t="s">
        <v>242</v>
      </c>
      <c r="C74" s="270"/>
      <c r="D74" s="260"/>
      <c r="E74" s="271">
        <v>144</v>
      </c>
      <c r="F74" s="260"/>
      <c r="G74" s="272">
        <v>4</v>
      </c>
      <c r="H74" s="260"/>
      <c r="I74" s="260"/>
      <c r="J74" s="260"/>
      <c r="K74" s="260"/>
      <c r="L74" s="260"/>
      <c r="M74" s="263"/>
      <c r="N74" s="263"/>
      <c r="O74" s="264"/>
      <c r="P74" s="264"/>
      <c r="Q74" s="264"/>
      <c r="R74" s="273">
        <v>4</v>
      </c>
      <c r="S74" s="176">
        <f t="shared" si="7"/>
        <v>4</v>
      </c>
      <c r="V74">
        <f t="shared" si="8"/>
        <v>4</v>
      </c>
    </row>
    <row r="75" spans="1:23" ht="24.75" x14ac:dyDescent="0.25">
      <c r="A75" s="243" t="s">
        <v>311</v>
      </c>
      <c r="B75" s="270" t="s">
        <v>244</v>
      </c>
      <c r="C75" s="270"/>
      <c r="D75" s="260"/>
      <c r="E75" s="260">
        <v>36</v>
      </c>
      <c r="F75" s="260"/>
      <c r="G75" s="272">
        <v>2</v>
      </c>
      <c r="H75" s="260"/>
      <c r="I75" s="260"/>
      <c r="J75" s="260"/>
      <c r="K75" s="260"/>
      <c r="L75" s="260"/>
      <c r="M75" s="263"/>
      <c r="N75" s="263"/>
      <c r="O75" s="264"/>
      <c r="P75" s="264"/>
      <c r="Q75" s="264"/>
      <c r="R75" s="273">
        <v>2</v>
      </c>
      <c r="S75" s="176">
        <f t="shared" si="7"/>
        <v>2</v>
      </c>
      <c r="V75">
        <f t="shared" si="8"/>
        <v>2</v>
      </c>
    </row>
    <row r="76" spans="1:23" x14ac:dyDescent="0.25">
      <c r="A76" s="274"/>
      <c r="B76" s="275" t="s">
        <v>349</v>
      </c>
      <c r="C76" s="275"/>
      <c r="D76" s="276"/>
      <c r="E76" s="277">
        <f>E69+E72+E71</f>
        <v>4428</v>
      </c>
      <c r="F76" s="260"/>
      <c r="G76" s="272"/>
      <c r="H76" s="260"/>
      <c r="I76" s="260"/>
      <c r="J76" s="260"/>
      <c r="K76" s="260"/>
      <c r="L76" s="260"/>
      <c r="M76" s="263"/>
      <c r="N76" s="263"/>
      <c r="O76" s="264"/>
      <c r="P76" s="264"/>
      <c r="Q76" s="264"/>
      <c r="R76" s="273"/>
      <c r="S76" s="176">
        <f t="shared" si="7"/>
        <v>0</v>
      </c>
      <c r="V76">
        <f t="shared" si="8"/>
        <v>0</v>
      </c>
    </row>
    <row r="77" spans="1:23" ht="18" customHeight="1" x14ac:dyDescent="0.25">
      <c r="A77" s="404"/>
      <c r="B77" s="405"/>
      <c r="C77" s="405"/>
      <c r="D77" s="405"/>
      <c r="E77" s="405"/>
      <c r="F77" s="405"/>
      <c r="G77" s="406"/>
      <c r="H77" s="407" t="s">
        <v>245</v>
      </c>
      <c r="I77" s="407"/>
      <c r="J77" s="278"/>
      <c r="K77" s="278"/>
      <c r="L77" s="278"/>
      <c r="M77" s="278"/>
      <c r="N77" s="278"/>
      <c r="O77" s="279"/>
      <c r="P77" s="264">
        <v>72</v>
      </c>
      <c r="Q77" s="264"/>
      <c r="R77" s="264">
        <v>72</v>
      </c>
      <c r="S77" s="176">
        <f t="shared" si="7"/>
        <v>144</v>
      </c>
      <c r="V77">
        <f t="shared" si="8"/>
        <v>144</v>
      </c>
    </row>
    <row r="78" spans="1:23" x14ac:dyDescent="0.25">
      <c r="A78" s="404"/>
      <c r="B78" s="405"/>
      <c r="C78" s="405"/>
      <c r="D78" s="405"/>
      <c r="E78" s="405"/>
      <c r="F78" s="405"/>
      <c r="G78" s="406"/>
      <c r="H78" s="407"/>
      <c r="I78" s="407"/>
      <c r="J78" s="278"/>
      <c r="K78" s="278"/>
      <c r="L78" s="278"/>
      <c r="M78" s="278"/>
      <c r="N78" s="278"/>
      <c r="O78" s="279"/>
      <c r="P78" s="264"/>
      <c r="Q78" s="264">
        <v>72</v>
      </c>
      <c r="R78" s="264">
        <v>72</v>
      </c>
      <c r="S78" s="176">
        <f t="shared" si="7"/>
        <v>144</v>
      </c>
      <c r="V78">
        <f t="shared" si="8"/>
        <v>144</v>
      </c>
    </row>
    <row r="79" spans="1:23" ht="24" x14ac:dyDescent="0.25">
      <c r="A79" s="404"/>
      <c r="B79" s="405"/>
      <c r="C79" s="405"/>
      <c r="D79" s="405"/>
      <c r="E79" s="405"/>
      <c r="F79" s="405"/>
      <c r="G79" s="406"/>
      <c r="H79" s="407" t="s">
        <v>246</v>
      </c>
      <c r="I79" s="407"/>
      <c r="J79" s="280"/>
      <c r="K79" s="280"/>
      <c r="L79" s="280"/>
      <c r="M79" s="281">
        <v>1</v>
      </c>
      <c r="N79" s="281">
        <v>5</v>
      </c>
      <c r="O79" s="264"/>
      <c r="P79" s="282">
        <v>7</v>
      </c>
      <c r="Q79" s="282" t="s">
        <v>251</v>
      </c>
      <c r="R79" s="282" t="s">
        <v>250</v>
      </c>
      <c r="S79" s="176">
        <f t="shared" si="7"/>
        <v>13</v>
      </c>
      <c r="V79">
        <f t="shared" si="8"/>
        <v>7</v>
      </c>
    </row>
    <row r="80" spans="1:23" x14ac:dyDescent="0.25">
      <c r="A80" s="404"/>
      <c r="B80" s="405"/>
      <c r="C80" s="405"/>
      <c r="D80" s="405"/>
      <c r="E80" s="405"/>
      <c r="F80" s="405"/>
      <c r="G80" s="406"/>
      <c r="H80" s="407" t="s">
        <v>247</v>
      </c>
      <c r="I80" s="407"/>
      <c r="J80" s="280"/>
      <c r="K80" s="280"/>
      <c r="L80" s="280"/>
      <c r="M80" s="281">
        <v>2</v>
      </c>
      <c r="N80" s="283">
        <v>8</v>
      </c>
      <c r="O80" s="264">
        <v>6</v>
      </c>
      <c r="P80" s="264">
        <v>4</v>
      </c>
      <c r="Q80" s="264">
        <v>2</v>
      </c>
      <c r="R80" s="264">
        <v>5</v>
      </c>
      <c r="S80" s="176">
        <f t="shared" si="7"/>
        <v>27</v>
      </c>
      <c r="V80">
        <f t="shared" si="8"/>
        <v>17</v>
      </c>
    </row>
    <row r="83" spans="5:5" x14ac:dyDescent="0.25">
      <c r="E83" s="170">
        <f>4428-E72-E69</f>
        <v>72</v>
      </c>
    </row>
  </sheetData>
  <mergeCells count="26">
    <mergeCell ref="A1:A3"/>
    <mergeCell ref="B1:B3"/>
    <mergeCell ref="E1:J1"/>
    <mergeCell ref="M1:R1"/>
    <mergeCell ref="E2:E3"/>
    <mergeCell ref="F2:F3"/>
    <mergeCell ref="G2:J2"/>
    <mergeCell ref="M2:N2"/>
    <mergeCell ref="O2:P2"/>
    <mergeCell ref="Q2:R2"/>
    <mergeCell ref="H3:J3"/>
    <mergeCell ref="K1:K5"/>
    <mergeCell ref="L1:L5"/>
    <mergeCell ref="C1:D3"/>
    <mergeCell ref="B4:J4"/>
    <mergeCell ref="M4:R4"/>
    <mergeCell ref="X16:X17"/>
    <mergeCell ref="X18:X19"/>
    <mergeCell ref="X20:X21"/>
    <mergeCell ref="A11:B11"/>
    <mergeCell ref="A77:A80"/>
    <mergeCell ref="B77:F80"/>
    <mergeCell ref="G77:G80"/>
    <mergeCell ref="H77:I78"/>
    <mergeCell ref="H79:I79"/>
    <mergeCell ref="H80:I80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"/>
  <sheetViews>
    <sheetView workbookViewId="0">
      <selection activeCell="H20" sqref="H20"/>
    </sheetView>
  </sheetViews>
  <sheetFormatPr defaultRowHeight="15" x14ac:dyDescent="0.25"/>
  <cols>
    <col min="2" max="2" width="28.85546875" customWidth="1"/>
  </cols>
  <sheetData>
    <row r="3" spans="1:9" ht="64.5" customHeight="1" x14ac:dyDescent="0.25">
      <c r="B3" s="420" t="s">
        <v>358</v>
      </c>
      <c r="C3" s="421"/>
      <c r="D3" s="421"/>
      <c r="E3" s="421"/>
      <c r="F3" s="421"/>
      <c r="G3" s="422"/>
      <c r="H3" s="422"/>
    </row>
    <row r="4" spans="1:9" x14ac:dyDescent="0.25">
      <c r="B4" s="27"/>
    </row>
    <row r="5" spans="1:9" ht="30" customHeight="1" x14ac:dyDescent="0.25">
      <c r="A5" s="178" t="s">
        <v>351</v>
      </c>
      <c r="B5" s="179" t="s">
        <v>352</v>
      </c>
      <c r="C5" s="423" t="s">
        <v>353</v>
      </c>
      <c r="D5" s="424"/>
      <c r="E5" s="423" t="s">
        <v>354</v>
      </c>
      <c r="F5" s="424"/>
      <c r="G5" s="423" t="s">
        <v>355</v>
      </c>
      <c r="H5" s="424"/>
    </row>
    <row r="6" spans="1:9" x14ac:dyDescent="0.25">
      <c r="A6" s="178"/>
      <c r="B6" s="178"/>
      <c r="C6" s="178" t="s">
        <v>356</v>
      </c>
      <c r="D6" s="178" t="s">
        <v>357</v>
      </c>
      <c r="E6" s="178" t="s">
        <v>356</v>
      </c>
      <c r="F6" s="178" t="s">
        <v>357</v>
      </c>
      <c r="G6" s="178" t="s">
        <v>356</v>
      </c>
      <c r="H6" s="178" t="s">
        <v>357</v>
      </c>
    </row>
    <row r="7" spans="1:9" ht="24" x14ac:dyDescent="0.25">
      <c r="A7" s="182" t="s">
        <v>312</v>
      </c>
      <c r="B7" s="183" t="s">
        <v>313</v>
      </c>
      <c r="C7" s="178">
        <v>36</v>
      </c>
      <c r="D7" s="181"/>
      <c r="E7" s="186">
        <v>36</v>
      </c>
      <c r="F7" s="178"/>
      <c r="G7" s="178"/>
      <c r="H7" s="187"/>
    </row>
    <row r="8" spans="1:9" ht="24" x14ac:dyDescent="0.25">
      <c r="A8" s="182" t="s">
        <v>314</v>
      </c>
      <c r="B8" s="183" t="s">
        <v>315</v>
      </c>
      <c r="C8" s="178"/>
      <c r="D8" s="178"/>
      <c r="E8" s="178">
        <v>72</v>
      </c>
      <c r="F8" s="178"/>
      <c r="G8" s="178"/>
      <c r="H8" s="178">
        <v>72</v>
      </c>
    </row>
    <row r="9" spans="1:9" ht="48.75" x14ac:dyDescent="0.25">
      <c r="A9" s="155" t="s">
        <v>316</v>
      </c>
      <c r="B9" s="184" t="s">
        <v>326</v>
      </c>
      <c r="C9" s="178">
        <v>72</v>
      </c>
      <c r="D9" s="178"/>
      <c r="E9" s="178"/>
      <c r="F9" s="178">
        <v>144</v>
      </c>
      <c r="G9" s="178"/>
      <c r="H9" s="178"/>
    </row>
    <row r="10" spans="1:9" ht="24.75" x14ac:dyDescent="0.25">
      <c r="A10" s="155" t="s">
        <v>325</v>
      </c>
      <c r="B10" s="185" t="s">
        <v>324</v>
      </c>
      <c r="C10" s="178"/>
      <c r="D10" s="178"/>
      <c r="E10" s="178"/>
      <c r="F10" s="178"/>
      <c r="G10" s="178">
        <v>36</v>
      </c>
      <c r="H10" s="178">
        <v>108</v>
      </c>
    </row>
    <row r="11" spans="1:9" x14ac:dyDescent="0.25">
      <c r="A11" s="198"/>
      <c r="B11" s="199" t="s">
        <v>370</v>
      </c>
      <c r="C11" s="178"/>
      <c r="D11" s="178"/>
      <c r="E11" s="178"/>
      <c r="F11" s="178"/>
      <c r="G11" s="178"/>
      <c r="H11" s="178">
        <v>72</v>
      </c>
    </row>
    <row r="12" spans="1:9" x14ac:dyDescent="0.25">
      <c r="A12" s="180"/>
      <c r="B12" s="180" t="s">
        <v>11</v>
      </c>
      <c r="C12" s="180">
        <f>SUM(C7:C11)</f>
        <v>108</v>
      </c>
      <c r="D12" s="180">
        <f t="shared" ref="D12:H12" si="0">SUM(D7:D11)</f>
        <v>0</v>
      </c>
      <c r="E12" s="180">
        <f t="shared" si="0"/>
        <v>108</v>
      </c>
      <c r="F12" s="180">
        <f t="shared" si="0"/>
        <v>144</v>
      </c>
      <c r="G12" s="180">
        <f t="shared" si="0"/>
        <v>36</v>
      </c>
      <c r="H12" s="180">
        <f t="shared" si="0"/>
        <v>252</v>
      </c>
      <c r="I12" s="188">
        <f>SUM(C12:H12)</f>
        <v>648</v>
      </c>
    </row>
  </sheetData>
  <mergeCells count="4">
    <mergeCell ref="B3:H3"/>
    <mergeCell ref="C5:D5"/>
    <mergeCell ref="E5:F5"/>
    <mergeCell ref="G5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Титул_лист</vt:lpstr>
      <vt:lpstr>Календарный график </vt:lpstr>
      <vt:lpstr>Сводные данные по бюджету време</vt:lpstr>
      <vt:lpstr>Учебный план</vt:lpstr>
      <vt:lpstr>практики </vt:lpstr>
    </vt:vector>
  </TitlesOfParts>
  <Company>khpk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zdir</dc:creator>
  <cp:lastModifiedBy>Елена Александровна</cp:lastModifiedBy>
  <cp:lastPrinted>2024-01-17T02:01:39Z</cp:lastPrinted>
  <dcterms:created xsi:type="dcterms:W3CDTF">2012-03-26T00:51:53Z</dcterms:created>
  <dcterms:modified xsi:type="dcterms:W3CDTF">2024-05-27T09:24:33Z</dcterms:modified>
</cp:coreProperties>
</file>