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6605" windowHeight="8040" activeTab="1"/>
  </bookViews>
  <sheets>
    <sheet name="Календарный учебный график" sheetId="13" r:id="rId1"/>
    <sheet name="Учебный план" sheetId="10" r:id="rId2"/>
    <sheet name="Практика" sheetId="12" r:id="rId3"/>
  </sheets>
  <calcPr calcId="162913"/>
</workbook>
</file>

<file path=xl/calcChain.xml><?xml version="1.0" encoding="utf-8"?>
<calcChain xmlns="http://schemas.openxmlformats.org/spreadsheetml/2006/main">
  <c r="V14" i="10" l="1"/>
  <c r="V15" i="10"/>
  <c r="V16" i="10"/>
  <c r="V17" i="10"/>
  <c r="V18" i="10"/>
  <c r="V19" i="10"/>
  <c r="V20" i="10"/>
  <c r="V21" i="10"/>
  <c r="V22" i="10"/>
  <c r="V23" i="10"/>
  <c r="V24" i="10"/>
  <c r="V25" i="10"/>
  <c r="V26" i="10"/>
  <c r="V28" i="10"/>
  <c r="V29" i="10"/>
  <c r="V30" i="10"/>
  <c r="V31" i="10"/>
  <c r="V32" i="10"/>
  <c r="V33" i="10"/>
  <c r="V34" i="10"/>
  <c r="V35" i="10"/>
  <c r="V36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2" i="10"/>
  <c r="V54" i="10"/>
  <c r="V56" i="10"/>
  <c r="V57" i="10"/>
  <c r="V58" i="10"/>
  <c r="V59" i="10"/>
  <c r="V60" i="10"/>
  <c r="V61" i="10"/>
  <c r="V62" i="10"/>
  <c r="V63" i="10"/>
  <c r="V64" i="10"/>
  <c r="V65" i="10"/>
  <c r="V66" i="10"/>
  <c r="V67" i="10"/>
  <c r="V68" i="10"/>
  <c r="V69" i="10"/>
  <c r="V70" i="10"/>
  <c r="V71" i="10"/>
  <c r="V13" i="10"/>
  <c r="E31" i="10"/>
  <c r="E16" i="12"/>
  <c r="F16" i="12"/>
  <c r="G16" i="12"/>
  <c r="H16" i="12"/>
  <c r="I16" i="12"/>
  <c r="J16" i="12"/>
  <c r="K16" i="12"/>
  <c r="L16" i="12"/>
  <c r="F38" i="10" l="1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F33" i="10"/>
  <c r="G33" i="10"/>
  <c r="H33" i="10"/>
  <c r="I33" i="10"/>
  <c r="J33" i="10"/>
  <c r="K33" i="10"/>
  <c r="L33" i="10"/>
  <c r="M33" i="10"/>
  <c r="N33" i="10"/>
  <c r="F27" i="10" l="1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F12" i="10"/>
  <c r="F85" i="10" s="1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E12" i="10"/>
  <c r="G26" i="10"/>
  <c r="G25" i="10"/>
  <c r="G24" i="10"/>
  <c r="G23" i="10"/>
  <c r="G22" i="10"/>
  <c r="G21" i="10"/>
  <c r="G20" i="10"/>
  <c r="G18" i="10"/>
  <c r="G17" i="10"/>
  <c r="G16" i="10"/>
  <c r="G15" i="10"/>
  <c r="G14" i="10"/>
  <c r="G13" i="10"/>
  <c r="V27" i="10" l="1"/>
  <c r="K85" i="10"/>
  <c r="L85" i="10"/>
  <c r="G12" i="10"/>
  <c r="M85" i="10"/>
  <c r="J85" i="10"/>
  <c r="Q80" i="10"/>
  <c r="O80" i="10"/>
  <c r="P80" i="10"/>
  <c r="R80" i="10"/>
  <c r="S80" i="10"/>
  <c r="T80" i="10"/>
  <c r="U80" i="10"/>
  <c r="N80" i="10"/>
  <c r="O73" i="10"/>
  <c r="P73" i="10"/>
  <c r="Q73" i="10"/>
  <c r="R73" i="10"/>
  <c r="S73" i="10"/>
  <c r="T73" i="10"/>
  <c r="U73" i="10"/>
  <c r="N73" i="10"/>
  <c r="O68" i="10"/>
  <c r="P68" i="10"/>
  <c r="Q68" i="10"/>
  <c r="R68" i="10"/>
  <c r="S68" i="10"/>
  <c r="T68" i="10"/>
  <c r="U68" i="10"/>
  <c r="N68" i="10"/>
  <c r="O62" i="10"/>
  <c r="P62" i="10"/>
  <c r="Q62" i="10"/>
  <c r="R62" i="10"/>
  <c r="S62" i="10"/>
  <c r="T62" i="10"/>
  <c r="U62" i="10"/>
  <c r="N62" i="10"/>
  <c r="O55" i="10"/>
  <c r="P55" i="10"/>
  <c r="Q55" i="10"/>
  <c r="R55" i="10"/>
  <c r="S55" i="10"/>
  <c r="T55" i="10"/>
  <c r="U55" i="10"/>
  <c r="N55" i="10"/>
  <c r="U38" i="10"/>
  <c r="V38" i="10" s="1"/>
  <c r="O33" i="10"/>
  <c r="P33" i="10"/>
  <c r="Q33" i="10"/>
  <c r="R33" i="10"/>
  <c r="S33" i="10"/>
  <c r="T33" i="10"/>
  <c r="U33" i="10"/>
  <c r="O8" i="10"/>
  <c r="P8" i="10"/>
  <c r="P11" i="10" s="1"/>
  <c r="Q8" i="10"/>
  <c r="Q11" i="10" s="1"/>
  <c r="R8" i="10"/>
  <c r="S8" i="10"/>
  <c r="S11" i="10" s="1"/>
  <c r="T8" i="10"/>
  <c r="U8" i="10"/>
  <c r="N8" i="10"/>
  <c r="N10" i="10" s="1"/>
  <c r="R53" i="10" l="1"/>
  <c r="V55" i="10"/>
  <c r="O53" i="10"/>
  <c r="O37" i="10" s="1"/>
  <c r="O85" i="10" s="1"/>
  <c r="S53" i="10"/>
  <c r="S37" i="10" s="1"/>
  <c r="S85" i="10" s="1"/>
  <c r="Q53" i="10"/>
  <c r="P53" i="10"/>
  <c r="P37" i="10" s="1"/>
  <c r="P9" i="10" s="1"/>
  <c r="V8" i="10"/>
  <c r="N53" i="10"/>
  <c r="N37" i="10" s="1"/>
  <c r="N85" i="10" s="1"/>
  <c r="T53" i="10"/>
  <c r="T37" i="10" s="1"/>
  <c r="T85" i="10" s="1"/>
  <c r="U53" i="10"/>
  <c r="U37" i="10" s="1"/>
  <c r="U9" i="10" s="1"/>
  <c r="U11" i="10" s="1"/>
  <c r="Q37" i="10"/>
  <c r="Q9" i="10" s="1"/>
  <c r="R37" i="10" l="1"/>
  <c r="V53" i="10"/>
  <c r="P85" i="10"/>
  <c r="S9" i="10"/>
  <c r="T9" i="10"/>
  <c r="T11" i="10" s="1"/>
  <c r="U85" i="10"/>
  <c r="N9" i="10"/>
  <c r="Q85" i="10"/>
  <c r="O9" i="10"/>
  <c r="O11" i="10" s="1"/>
  <c r="V37" i="10" l="1"/>
  <c r="R85" i="10"/>
  <c r="R93" i="10" s="1"/>
  <c r="R9" i="10"/>
  <c r="R11" i="10" s="1"/>
  <c r="N11" i="10"/>
  <c r="V95" i="10"/>
  <c r="V94" i="10"/>
  <c r="U93" i="10"/>
  <c r="T93" i="10"/>
  <c r="S93" i="10"/>
  <c r="Q93" i="10"/>
  <c r="P93" i="10"/>
  <c r="O93" i="10"/>
  <c r="N93" i="10"/>
  <c r="I55" i="10"/>
  <c r="H55" i="10"/>
  <c r="I62" i="10"/>
  <c r="H62" i="10"/>
  <c r="I68" i="10"/>
  <c r="H68" i="10"/>
  <c r="I73" i="10"/>
  <c r="H73" i="10"/>
  <c r="I80" i="10"/>
  <c r="H80" i="10"/>
  <c r="C16" i="12"/>
  <c r="D16" i="12"/>
  <c r="V9" i="10" l="1"/>
  <c r="V11" i="10" s="1"/>
  <c r="M16" i="12"/>
  <c r="V96" i="10"/>
  <c r="V93" i="10"/>
  <c r="H53" i="10"/>
  <c r="I53" i="10"/>
  <c r="I85" i="10"/>
  <c r="H85" i="10"/>
  <c r="E65" i="10"/>
  <c r="G68" i="10"/>
  <c r="G80" i="10"/>
  <c r="E83" i="10"/>
  <c r="E82" i="10"/>
  <c r="G73" i="10"/>
  <c r="E78" i="10"/>
  <c r="E77" i="10"/>
  <c r="E71" i="10"/>
  <c r="E70" i="10"/>
  <c r="G62" i="10"/>
  <c r="G55" i="10"/>
  <c r="E59" i="10"/>
  <c r="E55" i="10" s="1"/>
  <c r="E49" i="10"/>
  <c r="E47" i="10"/>
  <c r="E40" i="10"/>
  <c r="E38" i="10" l="1"/>
  <c r="E73" i="10"/>
  <c r="E68" i="10"/>
  <c r="E80" i="10"/>
  <c r="G53" i="10"/>
  <c r="G37" i="10" s="1"/>
  <c r="G85" i="10" s="1"/>
  <c r="V85" i="10"/>
  <c r="E62" i="10"/>
  <c r="E32" i="10"/>
  <c r="E33" i="10" l="1"/>
  <c r="E27" i="10"/>
  <c r="E53" i="10"/>
  <c r="E37" i="10" s="1"/>
  <c r="E85" i="10" l="1"/>
  <c r="E92" i="10" s="1"/>
</calcChain>
</file>

<file path=xl/sharedStrings.xml><?xml version="1.0" encoding="utf-8"?>
<sst xmlns="http://schemas.openxmlformats.org/spreadsheetml/2006/main" count="486" uniqueCount="333">
  <si>
    <t>Наименование циклов, дисциплин, профессиональных модулей, МДК, практик</t>
  </si>
  <si>
    <t>обязательная аудиторная</t>
  </si>
  <si>
    <t>в т.ч.</t>
  </si>
  <si>
    <t>лекций, уроков</t>
  </si>
  <si>
    <t>1 курс</t>
  </si>
  <si>
    <t>2 курс</t>
  </si>
  <si>
    <t>3 курс</t>
  </si>
  <si>
    <t>Распределение  обязательной нагрузки по курсам и семестрам</t>
  </si>
  <si>
    <t>История</t>
  </si>
  <si>
    <t>ОП.00</t>
  </si>
  <si>
    <t>ОП.01</t>
  </si>
  <si>
    <t>ОП.02</t>
  </si>
  <si>
    <t>ОП.03</t>
  </si>
  <si>
    <t>ОП.04</t>
  </si>
  <si>
    <t>ОП.05</t>
  </si>
  <si>
    <t>ОП.06</t>
  </si>
  <si>
    <t>Безопасность жизнедеятельности</t>
  </si>
  <si>
    <t>П.00</t>
  </si>
  <si>
    <t>ПМ.00</t>
  </si>
  <si>
    <t>Профессиональные модули</t>
  </si>
  <si>
    <t>ПМ.01</t>
  </si>
  <si>
    <t>ПМ.02</t>
  </si>
  <si>
    <t>ПМ.03</t>
  </si>
  <si>
    <t>МДК.01.01</t>
  </si>
  <si>
    <t>МДК.01.02</t>
  </si>
  <si>
    <t>МДК.02.01</t>
  </si>
  <si>
    <t>МДК.02.02</t>
  </si>
  <si>
    <t>МДК.03.01</t>
  </si>
  <si>
    <t>Всего</t>
  </si>
  <si>
    <t>дисциплин и МДК</t>
  </si>
  <si>
    <t>экзаменов</t>
  </si>
  <si>
    <t>ОГСЭ.00</t>
  </si>
  <si>
    <t>Основы философии</t>
  </si>
  <si>
    <t>ЕН.00</t>
  </si>
  <si>
    <t>Общепрофессинальные дисциплины</t>
  </si>
  <si>
    <t>Техническая механика</t>
  </si>
  <si>
    <t>Информационные технологии в профессиональной деятельности</t>
  </si>
  <si>
    <t>ПМ.04</t>
  </si>
  <si>
    <t>4 курс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</si>
  <si>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</si>
  <si>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</si>
  <si>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</si>
  <si>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</si>
  <si>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</si>
  <si>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</si>
  <si>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</si>
  <si>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</si>
  <si>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ПМ.05</t>
  </si>
  <si>
    <t>ОП.07</t>
  </si>
  <si>
    <t>Учебная практика, производственная практика</t>
  </si>
  <si>
    <t>УП.00 , ПП.00</t>
  </si>
  <si>
    <t>ПДП.00</t>
  </si>
  <si>
    <t>Производственная практика(преддипломная)</t>
  </si>
  <si>
    <t>ПА.00</t>
  </si>
  <si>
    <t>Промежуточная аттестация</t>
  </si>
  <si>
    <t>Государственная (итоговая) аттестация</t>
  </si>
  <si>
    <t>ГИА.00</t>
  </si>
  <si>
    <t>ГИА.01</t>
  </si>
  <si>
    <t>ГИА.02</t>
  </si>
  <si>
    <t>Подготовка выпускной квалификационной работы</t>
  </si>
  <si>
    <t>Защита выпускной квалификационной работы</t>
  </si>
  <si>
    <t>Всего обучения по циклам ОПОП</t>
  </si>
  <si>
    <t>Информатика</t>
  </si>
  <si>
    <t>Основы электротехники</t>
  </si>
  <si>
    <t>Основы геодезии</t>
  </si>
  <si>
    <t>Экономика организации</t>
  </si>
  <si>
    <t>Участие в проектировании зданий и сооружений</t>
  </si>
  <si>
    <t>Проектирование зданий и сооружений</t>
  </si>
  <si>
    <t>Проект производства работ</t>
  </si>
  <si>
    <t>Выполнение технологических процессов при строительстве, эксплуатации и реконструкции строительных объектов</t>
  </si>
  <si>
    <t>Организация   технологических процессов при строительстве, эксплуатации и реконструкции строительных объектов</t>
  </si>
  <si>
    <t>Организация деятельности структурных подразделений при выполнении строительно-монтажных работ, эксплуатации и реконструкции зданий и сооружений</t>
  </si>
  <si>
    <t>Управление  деятельностью структурных подразделений при выполнении строительно-монтажных работ, эксплуатации и реконструкции зданий и сооружений</t>
  </si>
  <si>
    <t>Организация видов работ при эксплуатации и реконструкции строительных объектов</t>
  </si>
  <si>
    <t>МДК.04.01</t>
  </si>
  <si>
    <t>Эксплуатация зданий</t>
  </si>
  <si>
    <t>Реконструкция зданий</t>
  </si>
  <si>
    <t>МДК.04.02</t>
  </si>
  <si>
    <t xml:space="preserve">                                     </t>
  </si>
  <si>
    <t>количество недель</t>
  </si>
  <si>
    <t>Учёт и контроль технологических процессов</t>
  </si>
  <si>
    <t>Выполнение работ по одной или нескольким профессиям рабочих, должностям служащих</t>
  </si>
  <si>
    <t xml:space="preserve">   </t>
  </si>
  <si>
    <t>Математический и общий естественнонаучный учебный  цикл</t>
  </si>
  <si>
    <t>Профессиональный учебный  цикл</t>
  </si>
  <si>
    <t>08.02.01 Строительство и эксплуатация зданий и сооружений</t>
  </si>
  <si>
    <t xml:space="preserve">Физическая культура </t>
  </si>
  <si>
    <t>ОГСЭ.01.</t>
  </si>
  <si>
    <t>ОГСЭ.02.</t>
  </si>
  <si>
    <t>ОГСЭ.03.</t>
  </si>
  <si>
    <t>Психология общения</t>
  </si>
  <si>
    <t>ОГСЭ.04.</t>
  </si>
  <si>
    <t>Иностранный язык в профессиональной деятельности</t>
  </si>
  <si>
    <t>ОГСЭ.05.</t>
  </si>
  <si>
    <t>ЕН.02.</t>
  </si>
  <si>
    <t>ЕН.03.</t>
  </si>
  <si>
    <t>ЕН.04.</t>
  </si>
  <si>
    <t>ОП.08</t>
  </si>
  <si>
    <t>Правовое обеспечение профессиональной деятельности (В)</t>
  </si>
  <si>
    <t>Охрана труда (В)</t>
  </si>
  <si>
    <t>ОП.13</t>
  </si>
  <si>
    <t>ПП.01</t>
  </si>
  <si>
    <t>УП. 01</t>
  </si>
  <si>
    <t>КЭ</t>
  </si>
  <si>
    <t>Учебная практика</t>
  </si>
  <si>
    <t>Производственная практика</t>
  </si>
  <si>
    <t>Квалификационный экзамен</t>
  </si>
  <si>
    <t>УП. 02</t>
  </si>
  <si>
    <t>ПП.02</t>
  </si>
  <si>
    <t>УП. 03</t>
  </si>
  <si>
    <t>ПП.03</t>
  </si>
  <si>
    <t>УП. 04</t>
  </si>
  <si>
    <t>ПП.04</t>
  </si>
  <si>
    <t>Формы промежуточной аттестации</t>
  </si>
  <si>
    <t>Экзамен</t>
  </si>
  <si>
    <t>Дифференцированный зачет</t>
  </si>
  <si>
    <t>Объем образовательной программы, часах</t>
  </si>
  <si>
    <t>Объем образовательной нагрузки</t>
  </si>
  <si>
    <t>Работа обучающихся во взаимодействии с преподавателем</t>
  </si>
  <si>
    <t>Практика</t>
  </si>
  <si>
    <t>Консультации</t>
  </si>
  <si>
    <t>Самостоятельная работа</t>
  </si>
  <si>
    <t>Всего занятий</t>
  </si>
  <si>
    <t xml:space="preserve">курсовых работ </t>
  </si>
  <si>
    <t>*</t>
  </si>
  <si>
    <t>МДК.05.01</t>
  </si>
  <si>
    <t xml:space="preserve">Промежуточная аттестация </t>
  </si>
  <si>
    <t>дифф. зачётов</t>
  </si>
  <si>
    <t>учебная практика</t>
  </si>
  <si>
    <t>производственная практика</t>
  </si>
  <si>
    <t>08.02.01  «Строительство и эксплуатация зданий и сооружений»</t>
  </si>
  <si>
    <t>Количество часов на освоение программы учебной / производственной практик:</t>
  </si>
  <si>
    <t>Наименование циклов, модулей, разделов</t>
  </si>
  <si>
    <t>6 сем.</t>
  </si>
  <si>
    <t>8 сем.</t>
  </si>
  <si>
    <t>Учебн.</t>
  </si>
  <si>
    <t>Произв.</t>
  </si>
  <si>
    <t>Учебная</t>
  </si>
  <si>
    <t>Произв</t>
  </si>
  <si>
    <t>ПМ .01Участие в проектировании зданий и сооружений</t>
  </si>
  <si>
    <t>ПМ. 02 Выполнение технологических процессов при строительстве, эксплуатации и реконструкции строительных объектов</t>
  </si>
  <si>
    <t>ПМ.03 Организация деятельности структурных подразделений при выполнении строительно- монтажных работ, эксплуатации и реконструкции зданий и сооружений</t>
  </si>
  <si>
    <t>ПМ. 04 Организация видов работ при эксплуатации и реконструкции строительных объектов</t>
  </si>
  <si>
    <t>Итого</t>
  </si>
  <si>
    <t>Итого недель</t>
  </si>
  <si>
    <t>УП. 05</t>
  </si>
  <si>
    <t>ПП.05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</si>
  <si>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</si>
  <si>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</si>
  <si>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</si>
  <si>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</si>
  <si>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</si>
  <si>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</si>
  <si>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</si>
  <si>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Литература</t>
  </si>
  <si>
    <t xml:space="preserve">Русский язык </t>
  </si>
  <si>
    <t>ОП.09</t>
  </si>
  <si>
    <t>ОП.10</t>
  </si>
  <si>
    <t>Строительные материалы (В)</t>
  </si>
  <si>
    <t>ОП. 12</t>
  </si>
  <si>
    <t>Проектно- сметное дело (В)</t>
  </si>
  <si>
    <t>7 сем.</t>
  </si>
  <si>
    <t>УД.01</t>
  </si>
  <si>
    <t>лаб. и практич. работ</t>
  </si>
  <si>
    <t>Инженерная графика</t>
  </si>
  <si>
    <t>преддипломная практика</t>
  </si>
  <si>
    <r>
      <t>Всего 1008</t>
    </r>
    <r>
      <rPr>
        <b/>
        <i/>
        <sz val="14"/>
        <color theme="1"/>
        <rFont val="Times New Roman"/>
        <family val="1"/>
        <charset val="204"/>
      </rPr>
      <t xml:space="preserve">  </t>
    </r>
    <r>
      <rPr>
        <b/>
        <sz val="14"/>
        <color theme="1"/>
        <rFont val="Times New Roman"/>
        <family val="1"/>
        <charset val="204"/>
      </rPr>
      <t>часа, в том числе</t>
    </r>
  </si>
  <si>
    <t>1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</si>
  <si>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</si>
  <si>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</si>
  <si>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</si>
  <si>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</si>
  <si>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</si>
  <si>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</si>
  <si>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</si>
  <si>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</si>
  <si>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</si>
  <si>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</si>
  <si>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</si>
  <si>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</si>
  <si>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</si>
  <si>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</si>
  <si>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</si>
  <si>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</si>
  <si>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</si>
  <si>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</si>
  <si>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</si>
  <si>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</si>
  <si>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</si>
  <si>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</si>
  <si>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</si>
  <si>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</si>
  <si>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</si>
  <si>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</si>
  <si>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</si>
  <si>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</si>
  <si>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</si>
  <si>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</si>
  <si>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</si>
  <si>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</si>
  <si>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</si>
  <si>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</si>
  <si>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</si>
  <si>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</si>
  <si>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</si>
  <si>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</si>
  <si>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</si>
  <si>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</si>
  <si>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</si>
  <si>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</si>
  <si>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</si>
  <si>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</si>
  <si>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</si>
  <si>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</si>
  <si>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</si>
  <si>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</si>
  <si>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</si>
  <si>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</si>
  <si>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</si>
  <si>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</si>
  <si>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</si>
  <si>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</si>
  <si>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</si>
  <si>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</si>
  <si>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</si>
  <si>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</si>
  <si>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</si>
  <si>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</si>
  <si>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</si>
  <si>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</si>
  <si>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</si>
  <si>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</si>
  <si>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</si>
  <si>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</si>
  <si>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</si>
  <si>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</si>
  <si>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</si>
  <si>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</si>
  <si>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</si>
  <si>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</si>
  <si>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</si>
  <si>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</si>
  <si>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</si>
  <si>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</si>
  <si>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</si>
  <si>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</si>
  <si>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</si>
  <si>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</si>
  <si>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</si>
  <si>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</si>
  <si>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</si>
  <si>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</si>
  <si>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</si>
  <si>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</si>
  <si>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</si>
  <si>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</si>
  <si>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</si>
  <si>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</si>
  <si>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</si>
  <si>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</si>
  <si>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</si>
  <si>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</si>
  <si>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</si>
  <si>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</si>
  <si>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</si>
  <si>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</si>
  <si>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::</t>
  </si>
  <si>
    <t>=</t>
  </si>
  <si>
    <t>II</t>
  </si>
  <si>
    <t>III</t>
  </si>
  <si>
    <t>IV</t>
  </si>
  <si>
    <t>X</t>
  </si>
  <si>
    <t>∆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</si>
  <si>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</si>
  <si>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</si>
  <si>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</si>
  <si>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</si>
  <si>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</si>
  <si>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ГИА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</si>
  <si>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</si>
  <si>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</si>
  <si>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ГИА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</si>
  <si>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</si>
  <si>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</si>
  <si>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</si>
  <si>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Государственная итоговая аттестация в форме демонстрационного экзамена и защиты впускной квалификационной работы (дипломного проекта)</t>
  </si>
  <si>
    <t>ОУД.01</t>
  </si>
  <si>
    <t>ОУД.02</t>
  </si>
  <si>
    <t>ОУД.11</t>
  </si>
  <si>
    <t>ОУД.12</t>
  </si>
  <si>
    <t>Общеобразовательные  учебные дисциплины</t>
  </si>
  <si>
    <t>Э</t>
  </si>
  <si>
    <t>ДЗ</t>
  </si>
  <si>
    <t>ОУД.03</t>
  </si>
  <si>
    <t>География</t>
  </si>
  <si>
    <t>Иностранный язык</t>
  </si>
  <si>
    <t xml:space="preserve">Информатика </t>
  </si>
  <si>
    <t>Физическая культура</t>
  </si>
  <si>
    <t>дз,дз</t>
  </si>
  <si>
    <t>Химия</t>
  </si>
  <si>
    <t>ОУД.13</t>
  </si>
  <si>
    <t>Биология</t>
  </si>
  <si>
    <t>Проектная деятельность</t>
  </si>
  <si>
    <t>Общий гуманитарный и социально экономический цикл</t>
  </si>
  <si>
    <t>план</t>
  </si>
  <si>
    <t>факт</t>
  </si>
  <si>
    <t>разница</t>
  </si>
  <si>
    <t>ОП14</t>
  </si>
  <si>
    <t>Ввведение в специалнсть</t>
  </si>
  <si>
    <t>Математика (У)</t>
  </si>
  <si>
    <t>Физика (У)</t>
  </si>
  <si>
    <t>Э, Э</t>
  </si>
  <si>
    <t>ДЗ,ДЗ</t>
  </si>
  <si>
    <t>ДЗ,ДЗ,ДЗ</t>
  </si>
  <si>
    <t>ДЗ, ДЗ</t>
  </si>
  <si>
    <t>Э.Э</t>
  </si>
  <si>
    <t>5 сем.</t>
  </si>
  <si>
    <t>дз</t>
  </si>
  <si>
    <t>5 ( 1 ЭК)</t>
  </si>
  <si>
    <t>1 (1 ЭК)</t>
  </si>
  <si>
    <t xml:space="preserve">курсовой в 6 семестре </t>
  </si>
  <si>
    <t xml:space="preserve">Обществознание </t>
  </si>
  <si>
    <t xml:space="preserve">Основы строительного черчения </t>
  </si>
  <si>
    <t xml:space="preserve">Экологические основы природопользования </t>
  </si>
  <si>
    <t>Основы предпринимательской деятельности и трудоустройства</t>
  </si>
  <si>
    <t>ПМ.05 Выполнение работ по одной или нескольким профессиям рабочих, должностям служащих (технология плиточных работ)</t>
  </si>
  <si>
    <t>Э,Э</t>
  </si>
  <si>
    <t>Группа                24 СС</t>
  </si>
  <si>
    <t>курсовой в 7 семестре</t>
  </si>
  <si>
    <t>3(2 ЭК)</t>
  </si>
  <si>
    <t>1(1 ЭК)</t>
  </si>
  <si>
    <t>Основы безопасности и защиты Родины</t>
  </si>
  <si>
    <t>Технология малярных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</si>
</sst>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7" tint="0.59999389629810485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1"/>
      <name val="Arial"/>
      <family val="2"/>
      <charset val="204"/>
    </font>
    <font>
      <sz val="8"/>
      <name val="Tahoma"/>
      <family val="2"/>
      <charset val="204"/>
    </font>
    <font>
      <sz val="8"/>
      <color rgb="FFFF0000"/>
      <name val="Tahoma"/>
      <family val="2"/>
      <charset val="204"/>
    </font>
    <font>
      <b/>
      <sz val="8"/>
      <name val="Tahoma"/>
      <family val="2"/>
      <charset val="204"/>
    </font>
    <font>
      <sz val="10"/>
      <name val="Tahoma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Tahoma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8"/>
      <name val="Symbol"/>
      <family val="1"/>
      <charset val="2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0" fontId="34" fillId="0" borderId="0"/>
  </cellStyleXfs>
  <cellXfs count="308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0" borderId="0" xfId="0" applyFill="1"/>
    <xf numFmtId="0" fontId="11" fillId="10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wrapText="1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wrapText="1"/>
    </xf>
    <xf numFmtId="0" fontId="7" fillId="12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1" xfId="0" applyBorder="1"/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/>
    <xf numFmtId="0" fontId="16" fillId="0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top" wrapText="1"/>
    </xf>
    <xf numFmtId="0" fontId="5" fillId="13" borderId="1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24" fillId="1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7" xfId="0" applyFill="1" applyBorder="1"/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5" fillId="14" borderId="1" xfId="0" applyFont="1" applyFill="1" applyBorder="1" applyAlignment="1">
      <alignment horizontal="center"/>
    </xf>
    <xf numFmtId="0" fontId="36" fillId="0" borderId="9" xfId="1" applyNumberFormat="1" applyFont="1" applyFill="1" applyBorder="1" applyAlignment="1" applyProtection="1">
      <alignment horizontal="center" vertical="center"/>
      <protection locked="0"/>
    </xf>
    <xf numFmtId="0" fontId="39" fillId="4" borderId="1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Alignment="1" applyProtection="1">
      <alignment horizontal="center" vertical="center"/>
      <protection locked="0"/>
    </xf>
    <xf numFmtId="0" fontId="36" fillId="0" borderId="0" xfId="1" applyFont="1" applyFill="1" applyAlignment="1" applyProtection="1">
      <alignment horizontal="left" vertical="center"/>
      <protection locked="0"/>
    </xf>
    <xf numFmtId="0" fontId="34" fillId="0" borderId="0" xfId="1" applyFont="1" applyFill="1" applyAlignment="1" applyProtection="1">
      <alignment horizontal="center" vertical="center"/>
      <protection locked="0"/>
    </xf>
    <xf numFmtId="0" fontId="34" fillId="0" borderId="0" xfId="1" applyFont="1" applyFill="1" applyAlignment="1" applyProtection="1">
      <alignment horizontal="left" vertical="center"/>
      <protection locked="0"/>
    </xf>
    <xf numFmtId="0" fontId="45" fillId="0" borderId="0" xfId="0" applyFont="1"/>
    <xf numFmtId="0" fontId="0" fillId="0" borderId="15" xfId="0" applyBorder="1"/>
    <xf numFmtId="0" fontId="0" fillId="4" borderId="0" xfId="0" applyFill="1"/>
    <xf numFmtId="0" fontId="36" fillId="4" borderId="0" xfId="1" applyFont="1" applyFill="1"/>
    <xf numFmtId="0" fontId="37" fillId="4" borderId="0" xfId="1" applyFont="1" applyFill="1"/>
    <xf numFmtId="0" fontId="36" fillId="4" borderId="9" xfId="1" applyNumberFormat="1" applyFont="1" applyFill="1" applyBorder="1" applyAlignment="1" applyProtection="1">
      <alignment horizontal="center" vertical="center"/>
      <protection locked="0"/>
    </xf>
    <xf numFmtId="0" fontId="36" fillId="4" borderId="9" xfId="1" applyNumberFormat="1" applyFont="1" applyFill="1" applyBorder="1" applyAlignment="1" applyProtection="1">
      <alignment horizontal="center" vertical="center" textRotation="90"/>
      <protection locked="0"/>
    </xf>
    <xf numFmtId="0" fontId="36" fillId="4" borderId="0" xfId="1" applyNumberFormat="1" applyFont="1" applyFill="1" applyBorder="1" applyAlignment="1" applyProtection="1">
      <alignment horizontal="center" vertical="center"/>
      <protection locked="0"/>
    </xf>
    <xf numFmtId="0" fontId="36" fillId="4" borderId="10" xfId="1" applyNumberFormat="1" applyFont="1" applyFill="1" applyBorder="1" applyAlignment="1" applyProtection="1">
      <alignment horizontal="center" vertical="center"/>
      <protection locked="0"/>
    </xf>
    <xf numFmtId="0" fontId="36" fillId="4" borderId="11" xfId="1" applyNumberFormat="1" applyFont="1" applyFill="1" applyBorder="1" applyAlignment="1" applyProtection="1">
      <alignment horizontal="center" vertical="center"/>
      <protection locked="0"/>
    </xf>
    <xf numFmtId="0" fontId="36" fillId="4" borderId="12" xfId="1" applyNumberFormat="1" applyFont="1" applyFill="1" applyBorder="1" applyAlignment="1" applyProtection="1">
      <alignment horizontal="center" vertical="center"/>
      <protection locked="0"/>
    </xf>
    <xf numFmtId="0" fontId="37" fillId="4" borderId="0" xfId="1" applyFont="1" applyFill="1" applyAlignment="1" applyProtection="1">
      <alignment horizontal="left" vertical="center"/>
      <protection locked="0"/>
    </xf>
    <xf numFmtId="0" fontId="37" fillId="4" borderId="0" xfId="1" applyFont="1" applyFill="1" applyAlignment="1" applyProtection="1">
      <alignment horizontal="center" vertical="center"/>
      <protection locked="0"/>
    </xf>
    <xf numFmtId="0" fontId="41" fillId="4" borderId="1" xfId="1" applyNumberFormat="1" applyFont="1" applyFill="1" applyBorder="1" applyAlignment="1" applyProtection="1">
      <alignment horizontal="center" vertical="center"/>
      <protection locked="0"/>
    </xf>
    <xf numFmtId="0" fontId="40" fillId="4" borderId="1" xfId="0" applyFont="1" applyFill="1" applyBorder="1" applyAlignment="1">
      <alignment horizontal="center" vertical="center"/>
    </xf>
    <xf numFmtId="0" fontId="37" fillId="4" borderId="12" xfId="1" applyNumberFormat="1" applyFont="1" applyFill="1" applyBorder="1" applyAlignment="1" applyProtection="1">
      <alignment horizontal="center" vertical="center"/>
      <protection locked="0"/>
    </xf>
    <xf numFmtId="0" fontId="42" fillId="4" borderId="1" xfId="1" applyNumberFormat="1" applyFont="1" applyFill="1" applyBorder="1" applyAlignment="1" applyProtection="1">
      <alignment horizontal="center" vertical="center"/>
      <protection locked="0"/>
    </xf>
    <xf numFmtId="0" fontId="36" fillId="4" borderId="1" xfId="1" applyNumberFormat="1" applyFont="1" applyFill="1" applyBorder="1" applyAlignment="1" applyProtection="1">
      <alignment horizontal="center" vertical="center"/>
      <protection locked="0"/>
    </xf>
    <xf numFmtId="0" fontId="36" fillId="4" borderId="0" xfId="1" applyFont="1" applyFill="1" applyAlignment="1" applyProtection="1">
      <alignment horizontal="center" vertical="center"/>
      <protection locked="0"/>
    </xf>
    <xf numFmtId="0" fontId="36" fillId="4" borderId="0" xfId="1" applyFont="1" applyFill="1" applyAlignment="1" applyProtection="1">
      <alignment horizontal="left" vertical="top" wrapText="1"/>
      <protection locked="0"/>
    </xf>
    <xf numFmtId="0" fontId="44" fillId="4" borderId="9" xfId="1" applyNumberFormat="1" applyFont="1" applyFill="1" applyBorder="1" applyAlignment="1" applyProtection="1">
      <alignment horizontal="center" vertical="center"/>
      <protection locked="0"/>
    </xf>
    <xf numFmtId="0" fontId="36" fillId="4" borderId="0" xfId="1" applyFont="1" applyFill="1" applyAlignment="1" applyProtection="1">
      <alignment horizontal="left" vertical="center"/>
      <protection locked="0"/>
    </xf>
    <xf numFmtId="0" fontId="37" fillId="4" borderId="0" xfId="1" applyFont="1" applyFill="1" applyBorder="1" applyAlignment="1" applyProtection="1">
      <alignment horizontal="left" vertical="center"/>
      <protection locked="0"/>
    </xf>
    <xf numFmtId="0" fontId="38" fillId="4" borderId="4" xfId="1" applyNumberFormat="1" applyFont="1" applyFill="1" applyBorder="1" applyAlignment="1" applyProtection="1">
      <alignment horizontal="center" vertical="center"/>
      <protection locked="0"/>
    </xf>
    <xf numFmtId="0" fontId="38" fillId="4" borderId="8" xfId="1" applyNumberFormat="1" applyFont="1" applyFill="1" applyBorder="1" applyAlignment="1" applyProtection="1">
      <alignment horizontal="center" vertical="center"/>
      <protection locked="0"/>
    </xf>
    <xf numFmtId="0" fontId="39" fillId="4" borderId="17" xfId="1" applyNumberFormat="1" applyFont="1" applyFill="1" applyBorder="1" applyAlignment="1" applyProtection="1">
      <alignment horizontal="center" vertical="center"/>
      <protection locked="0"/>
    </xf>
    <xf numFmtId="0" fontId="39" fillId="4" borderId="13" xfId="1" applyNumberFormat="1" applyFont="1" applyFill="1" applyBorder="1" applyAlignment="1" applyProtection="1">
      <alignment horizontal="center" vertical="center"/>
      <protection locked="0"/>
    </xf>
    <xf numFmtId="0" fontId="39" fillId="4" borderId="18" xfId="1" applyNumberFormat="1" applyFont="1" applyFill="1" applyBorder="1" applyAlignment="1" applyProtection="1">
      <alignment horizontal="center" vertical="center"/>
      <protection locked="0"/>
    </xf>
    <xf numFmtId="0" fontId="40" fillId="4" borderId="1" xfId="0" applyFont="1" applyFill="1" applyBorder="1" applyAlignment="1"/>
    <xf numFmtId="0" fontId="37" fillId="4" borderId="14" xfId="1" applyNumberFormat="1" applyFont="1" applyFill="1" applyBorder="1" applyAlignment="1" applyProtection="1">
      <alignment horizontal="center" vertical="center"/>
      <protection locked="0"/>
    </xf>
    <xf numFmtId="0" fontId="36" fillId="4" borderId="21" xfId="1" applyNumberFormat="1" applyFont="1" applyFill="1" applyBorder="1" applyAlignment="1" applyProtection="1">
      <alignment horizontal="center" vertical="center"/>
      <protection locked="0"/>
    </xf>
    <xf numFmtId="0" fontId="36" fillId="4" borderId="23" xfId="1" applyNumberFormat="1" applyFont="1" applyFill="1" applyBorder="1" applyAlignment="1" applyProtection="1">
      <alignment horizontal="center" vertical="center" textRotation="90"/>
      <protection locked="0"/>
    </xf>
    <xf numFmtId="0" fontId="36" fillId="4" borderId="24" xfId="1" applyNumberFormat="1" applyFont="1" applyFill="1" applyBorder="1" applyAlignment="1" applyProtection="1">
      <alignment horizontal="left" vertical="center" textRotation="90"/>
      <protection locked="0"/>
    </xf>
    <xf numFmtId="0" fontId="36" fillId="4" borderId="23" xfId="1" applyNumberFormat="1" applyFont="1" applyFill="1" applyBorder="1" applyAlignment="1" applyProtection="1">
      <alignment horizontal="center" vertical="center"/>
      <protection locked="0"/>
    </xf>
    <xf numFmtId="0" fontId="36" fillId="4" borderId="24" xfId="1" applyNumberFormat="1" applyFont="1" applyFill="1" applyBorder="1" applyAlignment="1" applyProtection="1">
      <alignment horizontal="left" vertical="center"/>
      <protection locked="0"/>
    </xf>
    <xf numFmtId="0" fontId="36" fillId="4" borderId="15" xfId="1" applyNumberFormat="1" applyFont="1" applyFill="1" applyBorder="1" applyAlignment="1" applyProtection="1">
      <alignment horizontal="center" vertical="center"/>
      <protection locked="0"/>
    </xf>
    <xf numFmtId="0" fontId="36" fillId="4" borderId="25" xfId="1" applyNumberFormat="1" applyFont="1" applyFill="1" applyBorder="1" applyAlignment="1" applyProtection="1">
      <alignment horizontal="left" vertical="center"/>
      <protection locked="0"/>
    </xf>
    <xf numFmtId="0" fontId="2" fillId="14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22" fillId="14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 wrapText="1"/>
    </xf>
    <xf numFmtId="0" fontId="27" fillId="4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28" fillId="0" borderId="2" xfId="0" applyFont="1" applyBorder="1" applyAlignment="1">
      <alignment horizontal="center" vertical="center" textRotation="90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wrapText="1"/>
    </xf>
    <xf numFmtId="0" fontId="5" fillId="15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0" fillId="15" borderId="1" xfId="0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/>
    </xf>
    <xf numFmtId="0" fontId="33" fillId="14" borderId="1" xfId="0" applyFont="1" applyFill="1" applyBorder="1" applyAlignment="1">
      <alignment horizontal="center" wrapText="1"/>
    </xf>
    <xf numFmtId="0" fontId="4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0" fontId="27" fillId="16" borderId="1" xfId="0" applyFont="1" applyFill="1" applyBorder="1" applyAlignment="1">
      <alignment horizontal="center"/>
    </xf>
    <xf numFmtId="0" fontId="27" fillId="17" borderId="1" xfId="0" applyFont="1" applyFill="1" applyBorder="1" applyAlignment="1">
      <alignment horizontal="center"/>
    </xf>
    <xf numFmtId="0" fontId="40" fillId="11" borderId="1" xfId="0" applyFont="1" applyFill="1" applyBorder="1" applyAlignment="1">
      <alignment horizontal="center"/>
    </xf>
    <xf numFmtId="0" fontId="40" fillId="11" borderId="1" xfId="0" applyFont="1" applyFill="1" applyBorder="1"/>
    <xf numFmtId="0" fontId="27" fillId="18" borderId="1" xfId="0" applyFont="1" applyFill="1" applyBorder="1" applyAlignment="1">
      <alignment horizontal="center"/>
    </xf>
    <xf numFmtId="49" fontId="27" fillId="0" borderId="1" xfId="0" applyNumberFormat="1" applyFont="1" applyFill="1" applyBorder="1" applyAlignment="1">
      <alignment horizontal="center"/>
    </xf>
    <xf numFmtId="49" fontId="27" fillId="18" borderId="1" xfId="0" applyNumberFormat="1" applyFont="1" applyFill="1" applyBorder="1" applyAlignment="1">
      <alignment horizontal="center"/>
    </xf>
    <xf numFmtId="0" fontId="40" fillId="18" borderId="0" xfId="0" applyFont="1" applyFill="1"/>
    <xf numFmtId="0" fontId="47" fillId="0" borderId="1" xfId="0" applyFont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/>
    </xf>
    <xf numFmtId="49" fontId="27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1" fillId="19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3" borderId="0" xfId="0" applyFill="1"/>
    <xf numFmtId="0" fontId="27" fillId="20" borderId="1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0" fontId="14" fillId="20" borderId="1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/>
    </xf>
    <xf numFmtId="0" fontId="9" fillId="20" borderId="1" xfId="0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0" fillId="20" borderId="0" xfId="0" applyFill="1"/>
    <xf numFmtId="0" fontId="0" fillId="2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20" fillId="0" borderId="1" xfId="0" applyFont="1" applyBorder="1" applyAlignment="1"/>
    <xf numFmtId="0" fontId="9" fillId="0" borderId="1" xfId="0" applyFont="1" applyBorder="1" applyAlignment="1"/>
    <xf numFmtId="0" fontId="49" fillId="14" borderId="1" xfId="0" applyFont="1" applyFill="1" applyBorder="1" applyAlignment="1">
      <alignment horizontal="center" wrapText="1"/>
    </xf>
    <xf numFmtId="0" fontId="0" fillId="13" borderId="0" xfId="0" applyFill="1"/>
    <xf numFmtId="0" fontId="11" fillId="13" borderId="1" xfId="0" applyFont="1" applyFill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19" borderId="1" xfId="0" applyFont="1" applyFill="1" applyBorder="1" applyAlignment="1">
      <alignment horizontal="center"/>
    </xf>
    <xf numFmtId="0" fontId="0" fillId="19" borderId="1" xfId="0" applyFont="1" applyFill="1" applyBorder="1" applyAlignment="1">
      <alignment horizontal="center"/>
    </xf>
    <xf numFmtId="0" fontId="0" fillId="2" borderId="0" xfId="0" applyFill="1"/>
    <xf numFmtId="0" fontId="36" fillId="0" borderId="0" xfId="1" applyFont="1" applyFill="1" applyBorder="1" applyAlignment="1" applyProtection="1">
      <alignment horizontal="left" vertical="center"/>
      <protection locked="0"/>
    </xf>
    <xf numFmtId="0" fontId="35" fillId="4" borderId="0" xfId="1" applyFont="1" applyFill="1" applyBorder="1" applyAlignment="1" applyProtection="1">
      <alignment horizontal="left" vertical="center"/>
      <protection locked="0"/>
    </xf>
    <xf numFmtId="0" fontId="38" fillId="4" borderId="19" xfId="1" applyNumberFormat="1" applyFont="1" applyFill="1" applyBorder="1" applyAlignment="1" applyProtection="1">
      <alignment horizontal="center" vertical="center"/>
      <protection locked="0"/>
    </xf>
    <xf numFmtId="0" fontId="36" fillId="4" borderId="20" xfId="1" applyNumberFormat="1" applyFont="1" applyFill="1" applyBorder="1" applyAlignment="1" applyProtection="1">
      <alignment horizontal="center" vertical="center"/>
      <protection locked="0"/>
    </xf>
    <xf numFmtId="0" fontId="36" fillId="4" borderId="21" xfId="1" applyNumberFormat="1" applyFont="1" applyFill="1" applyBorder="1" applyAlignment="1" applyProtection="1">
      <alignment horizontal="center" vertical="center"/>
      <protection locked="0"/>
    </xf>
    <xf numFmtId="0" fontId="36" fillId="4" borderId="21" xfId="1" applyNumberFormat="1" applyFont="1" applyFill="1" applyBorder="1" applyAlignment="1" applyProtection="1">
      <alignment horizontal="center" vertical="center" textRotation="90"/>
      <protection locked="0"/>
    </xf>
    <xf numFmtId="0" fontId="36" fillId="4" borderId="9" xfId="1" applyNumberFormat="1" applyFont="1" applyFill="1" applyBorder="1" applyAlignment="1" applyProtection="1">
      <alignment horizontal="center" vertical="center" textRotation="90"/>
      <protection locked="0"/>
    </xf>
    <xf numFmtId="0" fontId="37" fillId="4" borderId="15" xfId="1" applyFont="1" applyFill="1" applyBorder="1" applyAlignment="1" applyProtection="1">
      <alignment horizontal="center" vertical="center"/>
      <protection locked="0"/>
    </xf>
    <xf numFmtId="0" fontId="37" fillId="4" borderId="0" xfId="1" applyFont="1" applyFill="1" applyBorder="1" applyAlignment="1" applyProtection="1">
      <alignment horizontal="center" vertical="center"/>
      <protection locked="0"/>
    </xf>
    <xf numFmtId="0" fontId="37" fillId="4" borderId="16" xfId="1" applyFont="1" applyFill="1" applyBorder="1" applyAlignment="1" applyProtection="1">
      <alignment horizontal="center" vertical="center"/>
      <protection locked="0"/>
    </xf>
    <xf numFmtId="0" fontId="36" fillId="4" borderId="22" xfId="1" applyNumberFormat="1" applyFont="1" applyFill="1" applyBorder="1" applyAlignment="1" applyProtection="1">
      <alignment horizontal="center" vertical="center"/>
      <protection locked="0"/>
    </xf>
    <xf numFmtId="0" fontId="37" fillId="4" borderId="4" xfId="1" applyFont="1" applyFill="1" applyBorder="1" applyAlignment="1" applyProtection="1">
      <alignment horizontal="center" vertical="center"/>
      <protection locked="0"/>
    </xf>
    <xf numFmtId="0" fontId="37" fillId="4" borderId="5" xfId="1" applyFont="1" applyFill="1" applyBorder="1" applyAlignment="1" applyProtection="1">
      <alignment horizontal="center" vertical="center"/>
      <protection locked="0"/>
    </xf>
    <xf numFmtId="0" fontId="37" fillId="4" borderId="6" xfId="1" applyFont="1" applyFill="1" applyBorder="1" applyAlignment="1" applyProtection="1">
      <alignment horizontal="center" vertical="center"/>
      <protection locked="0"/>
    </xf>
    <xf numFmtId="0" fontId="43" fillId="4" borderId="0" xfId="1" applyFont="1" applyFill="1" applyBorder="1" applyAlignment="1" applyProtection="1">
      <alignment horizontal="left" vertical="top"/>
      <protection locked="0"/>
    </xf>
    <xf numFmtId="0" fontId="36" fillId="4" borderId="0" xfId="1" applyFont="1" applyFill="1" applyBorder="1" applyAlignment="1" applyProtection="1">
      <alignment horizontal="left" vertical="center"/>
      <protection locked="0"/>
    </xf>
    <xf numFmtId="0" fontId="36" fillId="4" borderId="0" xfId="1" applyFont="1" applyFill="1" applyBorder="1" applyAlignment="1" applyProtection="1">
      <alignment horizontal="left" vertical="top" wrapText="1"/>
      <protection locked="0"/>
    </xf>
    <xf numFmtId="0" fontId="36" fillId="0" borderId="0" xfId="1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2" fillId="0" borderId="1" xfId="0" applyFont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9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8" fillId="0" borderId="1" xfId="0" applyFont="1" applyBorder="1" applyAlignment="1"/>
    <xf numFmtId="0" fontId="23" fillId="0" borderId="1" xfId="0" applyFont="1" applyBorder="1" applyAlignment="1">
      <alignment horizontal="left" vertical="top" textRotation="90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textRotation="90"/>
    </xf>
    <xf numFmtId="0" fontId="2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28" fillId="3" borderId="1" xfId="0" applyFont="1" applyFill="1" applyBorder="1" applyAlignment="1">
      <alignment textRotation="90" wrapText="1"/>
    </xf>
    <xf numFmtId="0" fontId="28" fillId="3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vertical="center" textRotation="90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wrapText="1"/>
    </xf>
    <xf numFmtId="0" fontId="26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23" fillId="0" borderId="6" xfId="0" applyFont="1" applyBorder="1"/>
    <xf numFmtId="0" fontId="23" fillId="0" borderId="6" xfId="0" applyFont="1" applyBorder="1" applyAlignment="1">
      <alignment horizontal="center" wrapText="1"/>
    </xf>
    <xf numFmtId="0" fontId="12" fillId="14" borderId="1" xfId="0" applyFont="1" applyFill="1" applyBorder="1" applyAlignment="1">
      <alignment horizontal="center" wrapText="1"/>
    </xf>
    <xf numFmtId="0" fontId="23" fillId="14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32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23"/>
  <sheetViews>
    <sheetView zoomScaleNormal="100" workbookViewId="0">
      <pane ySplit="1" topLeftCell="A2" activePane="bottomLeft" state="frozen"/>
      <selection pane="bottomLeft" activeCell="BP17" sqref="BP17"/>
    </sheetView>
  </sheetViews>
  <sheetFormatPr defaultRowHeight="15" x14ac:dyDescent="0.25"/>
  <cols>
    <col min="1" max="1" width="4.85546875" customWidth="1"/>
    <col min="2" max="15" width="2.5703125" customWidth="1"/>
    <col min="16" max="16" width="2.5703125" style="11" customWidth="1"/>
    <col min="17" max="53" width="2.5703125" customWidth="1"/>
    <col min="54" max="54" width="0.140625" customWidth="1"/>
    <col min="55" max="64" width="9.140625" hidden="1" customWidth="1"/>
  </cols>
  <sheetData>
    <row r="2" spans="1:64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64" x14ac:dyDescent="0.25">
      <c r="A3" s="234" t="s">
        <v>167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</row>
    <row r="4" spans="1:64" x14ac:dyDescent="0.25">
      <c r="A4" s="235" t="s">
        <v>168</v>
      </c>
      <c r="B4" s="236" t="s">
        <v>169</v>
      </c>
      <c r="C4" s="237"/>
      <c r="D4" s="237"/>
      <c r="E4" s="237"/>
      <c r="F4" s="238" t="s">
        <v>170</v>
      </c>
      <c r="G4" s="237" t="s">
        <v>171</v>
      </c>
      <c r="H4" s="237"/>
      <c r="I4" s="237"/>
      <c r="J4" s="238" t="s">
        <v>172</v>
      </c>
      <c r="K4" s="237" t="s">
        <v>173</v>
      </c>
      <c r="L4" s="237"/>
      <c r="M4" s="237"/>
      <c r="N4" s="140"/>
      <c r="O4" s="237" t="s">
        <v>174</v>
      </c>
      <c r="P4" s="237"/>
      <c r="Q4" s="237"/>
      <c r="R4" s="237"/>
      <c r="S4" s="238" t="s">
        <v>175</v>
      </c>
      <c r="T4" s="237" t="s">
        <v>176</v>
      </c>
      <c r="U4" s="237"/>
      <c r="V4" s="237"/>
      <c r="W4" s="238" t="s">
        <v>177</v>
      </c>
      <c r="X4" s="237" t="s">
        <v>178</v>
      </c>
      <c r="Y4" s="237"/>
      <c r="Z4" s="237"/>
      <c r="AA4" s="238" t="s">
        <v>179</v>
      </c>
      <c r="AB4" s="237" t="s">
        <v>180</v>
      </c>
      <c r="AC4" s="237"/>
      <c r="AD4" s="237"/>
      <c r="AE4" s="237"/>
      <c r="AF4" s="238" t="s">
        <v>181</v>
      </c>
      <c r="AG4" s="237" t="s">
        <v>182</v>
      </c>
      <c r="AH4" s="237"/>
      <c r="AI4" s="237"/>
      <c r="AJ4" s="238" t="s">
        <v>183</v>
      </c>
      <c r="AK4" s="237" t="s">
        <v>184</v>
      </c>
      <c r="AL4" s="237"/>
      <c r="AM4" s="237"/>
      <c r="AN4" s="237"/>
      <c r="AO4" s="237" t="s">
        <v>185</v>
      </c>
      <c r="AP4" s="237"/>
      <c r="AQ4" s="237"/>
      <c r="AR4" s="237"/>
      <c r="AS4" s="238" t="s">
        <v>186</v>
      </c>
      <c r="AT4" s="237" t="s">
        <v>187</v>
      </c>
      <c r="AU4" s="237"/>
      <c r="AV4" s="237"/>
      <c r="AW4" s="238" t="s">
        <v>188</v>
      </c>
      <c r="AX4" s="237" t="s">
        <v>189</v>
      </c>
      <c r="AY4" s="237"/>
      <c r="AZ4" s="237"/>
      <c r="BA4" s="243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64" ht="52.5" customHeight="1" x14ac:dyDescent="0.25">
      <c r="A5" s="235"/>
      <c r="B5" s="141" t="s">
        <v>190</v>
      </c>
      <c r="C5" s="116" t="s">
        <v>191</v>
      </c>
      <c r="D5" s="116" t="s">
        <v>192</v>
      </c>
      <c r="E5" s="116" t="s">
        <v>193</v>
      </c>
      <c r="F5" s="239"/>
      <c r="G5" s="116" t="s">
        <v>194</v>
      </c>
      <c r="H5" s="116" t="s">
        <v>195</v>
      </c>
      <c r="I5" s="116" t="s">
        <v>196</v>
      </c>
      <c r="J5" s="239"/>
      <c r="K5" s="116" t="s">
        <v>197</v>
      </c>
      <c r="L5" s="116" t="s">
        <v>198</v>
      </c>
      <c r="M5" s="116" t="s">
        <v>199</v>
      </c>
      <c r="N5" s="116" t="s">
        <v>200</v>
      </c>
      <c r="O5" s="116" t="s">
        <v>190</v>
      </c>
      <c r="P5" s="116" t="s">
        <v>191</v>
      </c>
      <c r="Q5" s="116" t="s">
        <v>192</v>
      </c>
      <c r="R5" s="116" t="s">
        <v>193</v>
      </c>
      <c r="S5" s="239"/>
      <c r="T5" s="116" t="s">
        <v>201</v>
      </c>
      <c r="U5" s="116" t="s">
        <v>202</v>
      </c>
      <c r="V5" s="116" t="s">
        <v>203</v>
      </c>
      <c r="W5" s="239"/>
      <c r="X5" s="116" t="s">
        <v>204</v>
      </c>
      <c r="Y5" s="116" t="s">
        <v>205</v>
      </c>
      <c r="Z5" s="116" t="s">
        <v>206</v>
      </c>
      <c r="AA5" s="239"/>
      <c r="AB5" s="116" t="s">
        <v>204</v>
      </c>
      <c r="AC5" s="116" t="s">
        <v>205</v>
      </c>
      <c r="AD5" s="116" t="s">
        <v>206</v>
      </c>
      <c r="AE5" s="116" t="s">
        <v>207</v>
      </c>
      <c r="AF5" s="239"/>
      <c r="AG5" s="116" t="s">
        <v>194</v>
      </c>
      <c r="AH5" s="116" t="s">
        <v>195</v>
      </c>
      <c r="AI5" s="116" t="s">
        <v>196</v>
      </c>
      <c r="AJ5" s="239"/>
      <c r="AK5" s="116" t="s">
        <v>208</v>
      </c>
      <c r="AL5" s="116" t="s">
        <v>209</v>
      </c>
      <c r="AM5" s="116" t="s">
        <v>210</v>
      </c>
      <c r="AN5" s="116" t="s">
        <v>211</v>
      </c>
      <c r="AO5" s="116" t="s">
        <v>190</v>
      </c>
      <c r="AP5" s="116" t="s">
        <v>191</v>
      </c>
      <c r="AQ5" s="116" t="s">
        <v>192</v>
      </c>
      <c r="AR5" s="116" t="s">
        <v>193</v>
      </c>
      <c r="AS5" s="239"/>
      <c r="AT5" s="116" t="s">
        <v>194</v>
      </c>
      <c r="AU5" s="116" t="s">
        <v>195</v>
      </c>
      <c r="AV5" s="116" t="s">
        <v>196</v>
      </c>
      <c r="AW5" s="239"/>
      <c r="AX5" s="116" t="s">
        <v>197</v>
      </c>
      <c r="AY5" s="116" t="s">
        <v>198</v>
      </c>
      <c r="AZ5" s="116" t="s">
        <v>199</v>
      </c>
      <c r="BA5" s="142" t="s">
        <v>212</v>
      </c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64" ht="14.45" customHeight="1" x14ac:dyDescent="0.25">
      <c r="A6" s="235"/>
      <c r="B6" s="143" t="s">
        <v>213</v>
      </c>
      <c r="C6" s="115" t="s">
        <v>214</v>
      </c>
      <c r="D6" s="115" t="s">
        <v>215</v>
      </c>
      <c r="E6" s="115" t="s">
        <v>216</v>
      </c>
      <c r="F6" s="115" t="s">
        <v>217</v>
      </c>
      <c r="G6" s="115" t="s">
        <v>218</v>
      </c>
      <c r="H6" s="115" t="s">
        <v>219</v>
      </c>
      <c r="I6" s="115" t="s">
        <v>220</v>
      </c>
      <c r="J6" s="115" t="s">
        <v>221</v>
      </c>
      <c r="K6" s="115" t="s">
        <v>222</v>
      </c>
      <c r="L6" s="115" t="s">
        <v>223</v>
      </c>
      <c r="M6" s="115" t="s">
        <v>224</v>
      </c>
      <c r="N6" s="115" t="s">
        <v>225</v>
      </c>
      <c r="O6" s="115" t="s">
        <v>226</v>
      </c>
      <c r="P6" s="115" t="s">
        <v>227</v>
      </c>
      <c r="Q6" s="115" t="s">
        <v>228</v>
      </c>
      <c r="R6" s="115" t="s">
        <v>229</v>
      </c>
      <c r="S6" s="115" t="s">
        <v>230</v>
      </c>
      <c r="T6" s="115" t="s">
        <v>231</v>
      </c>
      <c r="U6" s="115" t="s">
        <v>232</v>
      </c>
      <c r="V6" s="115" t="s">
        <v>233</v>
      </c>
      <c r="W6" s="115" t="s">
        <v>234</v>
      </c>
      <c r="X6" s="115" t="s">
        <v>235</v>
      </c>
      <c r="Y6" s="115" t="s">
        <v>236</v>
      </c>
      <c r="Z6" s="115" t="s">
        <v>237</v>
      </c>
      <c r="AA6" s="115" t="s">
        <v>238</v>
      </c>
      <c r="AB6" s="115" t="s">
        <v>239</v>
      </c>
      <c r="AC6" s="115" t="s">
        <v>240</v>
      </c>
      <c r="AD6" s="115" t="s">
        <v>241</v>
      </c>
      <c r="AE6" s="115" t="s">
        <v>242</v>
      </c>
      <c r="AF6" s="115" t="s">
        <v>243</v>
      </c>
      <c r="AG6" s="115" t="s">
        <v>244</v>
      </c>
      <c r="AH6" s="115" t="s">
        <v>245</v>
      </c>
      <c r="AI6" s="115" t="s">
        <v>246</v>
      </c>
      <c r="AJ6" s="115" t="s">
        <v>247</v>
      </c>
      <c r="AK6" s="115" t="s">
        <v>248</v>
      </c>
      <c r="AL6" s="115" t="s">
        <v>249</v>
      </c>
      <c r="AM6" s="115" t="s">
        <v>250</v>
      </c>
      <c r="AN6" s="115" t="s">
        <v>251</v>
      </c>
      <c r="AO6" s="115" t="s">
        <v>252</v>
      </c>
      <c r="AP6" s="115" t="s">
        <v>253</v>
      </c>
      <c r="AQ6" s="115" t="s">
        <v>254</v>
      </c>
      <c r="AR6" s="115" t="s">
        <v>255</v>
      </c>
      <c r="AS6" s="115" t="s">
        <v>256</v>
      </c>
      <c r="AT6" s="115" t="s">
        <v>257</v>
      </c>
      <c r="AU6" s="115" t="s">
        <v>258</v>
      </c>
      <c r="AV6" s="115" t="s">
        <v>259</v>
      </c>
      <c r="AW6" s="115" t="s">
        <v>260</v>
      </c>
      <c r="AX6" s="115" t="s">
        <v>261</v>
      </c>
      <c r="AY6" s="115" t="s">
        <v>262</v>
      </c>
      <c r="AZ6" s="115" t="s">
        <v>263</v>
      </c>
      <c r="BA6" s="144" t="s">
        <v>264</v>
      </c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64" ht="9" customHeight="1" x14ac:dyDescent="0.25">
      <c r="A7" s="117"/>
      <c r="B7" s="145"/>
      <c r="C7" s="118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20"/>
      <c r="U7" s="117"/>
      <c r="V7" s="118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20"/>
      <c r="AV7" s="118"/>
      <c r="AW7" s="119"/>
      <c r="AX7" s="119"/>
      <c r="AY7" s="119"/>
      <c r="AZ7" s="119"/>
      <c r="BA7" s="146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</row>
    <row r="8" spans="1:64" ht="20.45" customHeight="1" x14ac:dyDescent="0.25">
      <c r="A8" s="133" t="s">
        <v>265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 t="s">
        <v>267</v>
      </c>
      <c r="T8" s="105" t="s">
        <v>267</v>
      </c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 t="s">
        <v>267</v>
      </c>
      <c r="AT8" s="105" t="s">
        <v>267</v>
      </c>
      <c r="AU8" s="105" t="s">
        <v>267</v>
      </c>
      <c r="AV8" s="105" t="s">
        <v>267</v>
      </c>
      <c r="AW8" s="105" t="s">
        <v>267</v>
      </c>
      <c r="AX8" s="105" t="s">
        <v>267</v>
      </c>
      <c r="AY8" s="105" t="s">
        <v>267</v>
      </c>
      <c r="AZ8" s="105" t="s">
        <v>267</v>
      </c>
      <c r="BA8" s="105" t="s">
        <v>267</v>
      </c>
      <c r="BB8" s="132"/>
      <c r="BC8" s="122"/>
      <c r="BD8" s="121"/>
      <c r="BE8" s="121"/>
      <c r="BF8" s="122"/>
      <c r="BG8" s="121"/>
      <c r="BH8" s="121"/>
      <c r="BI8" s="122"/>
      <c r="BJ8" s="121"/>
      <c r="BK8" s="121"/>
      <c r="BL8" s="122"/>
    </row>
    <row r="9" spans="1:64" ht="9" customHeight="1" x14ac:dyDescent="0.25">
      <c r="A9" s="125"/>
      <c r="B9" s="240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2"/>
      <c r="BB9" s="132"/>
      <c r="BC9" s="122"/>
      <c r="BD9" s="121"/>
      <c r="BE9" s="121"/>
      <c r="BF9" s="122"/>
      <c r="BG9" s="121"/>
      <c r="BH9" s="121"/>
      <c r="BI9" s="122"/>
      <c r="BJ9" s="121"/>
      <c r="BK9" s="121"/>
      <c r="BL9" s="122"/>
    </row>
    <row r="10" spans="1:64" ht="20.45" customHeight="1" x14ac:dyDescent="0.25">
      <c r="A10" s="134" t="s">
        <v>268</v>
      </c>
      <c r="B10" s="105"/>
      <c r="C10" s="135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05"/>
      <c r="S10" s="136" t="s">
        <v>267</v>
      </c>
      <c r="T10" s="137" t="s">
        <v>267</v>
      </c>
      <c r="U10" s="105"/>
      <c r="V10" s="135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7"/>
      <c r="AI10" s="105"/>
      <c r="AJ10" s="105"/>
      <c r="AK10" s="105"/>
      <c r="AL10" s="105"/>
      <c r="AM10" s="138"/>
      <c r="AN10" s="135"/>
      <c r="AO10" s="136">
        <v>0</v>
      </c>
      <c r="AP10" s="136" t="s">
        <v>220</v>
      </c>
      <c r="AQ10" s="136" t="s">
        <v>220</v>
      </c>
      <c r="AR10" s="136" t="s">
        <v>103</v>
      </c>
      <c r="AS10" s="136" t="s">
        <v>267</v>
      </c>
      <c r="AT10" s="136" t="s">
        <v>267</v>
      </c>
      <c r="AU10" s="136" t="s">
        <v>267</v>
      </c>
      <c r="AV10" s="136" t="s">
        <v>267</v>
      </c>
      <c r="AW10" s="136" t="s">
        <v>267</v>
      </c>
      <c r="AX10" s="136" t="s">
        <v>267</v>
      </c>
      <c r="AY10" s="136" t="s">
        <v>267</v>
      </c>
      <c r="AZ10" s="136" t="s">
        <v>267</v>
      </c>
      <c r="BA10" s="137" t="s">
        <v>267</v>
      </c>
      <c r="BB10" s="132"/>
      <c r="BC10" s="122"/>
      <c r="BD10" s="121"/>
      <c r="BE10" s="121"/>
      <c r="BF10" s="122"/>
      <c r="BG10" s="121"/>
      <c r="BH10" s="121"/>
      <c r="BI10" s="122"/>
      <c r="BJ10" s="121"/>
      <c r="BK10" s="121"/>
      <c r="BL10" s="122"/>
    </row>
    <row r="11" spans="1:64" ht="7.5" customHeight="1" x14ac:dyDescent="0.25">
      <c r="A11" s="139"/>
      <c r="B11" s="244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6"/>
      <c r="BB11" s="121"/>
      <c r="BC11" s="122"/>
      <c r="BD11" s="121"/>
      <c r="BE11" s="121"/>
      <c r="BF11" s="122"/>
      <c r="BG11" s="121"/>
      <c r="BH11" s="121"/>
      <c r="BI11" s="122"/>
      <c r="BJ11" s="121"/>
      <c r="BK11" s="121"/>
      <c r="BL11" s="122"/>
    </row>
    <row r="12" spans="1:64" ht="21.95" customHeight="1" x14ac:dyDescent="0.25">
      <c r="A12" s="133" t="s">
        <v>269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>
        <v>0</v>
      </c>
      <c r="P12" s="105">
        <v>0</v>
      </c>
      <c r="Q12" s="105">
        <v>0</v>
      </c>
      <c r="R12" s="105" t="s">
        <v>220</v>
      </c>
      <c r="S12" s="105" t="s">
        <v>267</v>
      </c>
      <c r="T12" s="105" t="s">
        <v>267</v>
      </c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05"/>
      <c r="AJ12" s="105"/>
      <c r="AK12" s="105"/>
      <c r="AL12" s="105"/>
      <c r="AM12" s="124" t="s">
        <v>220</v>
      </c>
      <c r="AN12" s="124" t="s">
        <v>220</v>
      </c>
      <c r="AO12" s="124" t="s">
        <v>220</v>
      </c>
      <c r="AP12" s="124" t="s">
        <v>220</v>
      </c>
      <c r="AQ12" s="124" t="s">
        <v>103</v>
      </c>
      <c r="AR12" s="136">
        <v>0</v>
      </c>
      <c r="AS12" s="105" t="s">
        <v>220</v>
      </c>
      <c r="AT12" s="105" t="s">
        <v>267</v>
      </c>
      <c r="AU12" s="105" t="s">
        <v>267</v>
      </c>
      <c r="AV12" s="105" t="s">
        <v>267</v>
      </c>
      <c r="AW12" s="105" t="s">
        <v>267</v>
      </c>
      <c r="AX12" s="105" t="s">
        <v>267</v>
      </c>
      <c r="AY12" s="105" t="s">
        <v>267</v>
      </c>
      <c r="AZ12" s="105" t="s">
        <v>267</v>
      </c>
      <c r="BA12" s="105" t="s">
        <v>267</v>
      </c>
      <c r="BB12" s="121"/>
      <c r="BC12" s="122"/>
      <c r="BD12" s="121"/>
      <c r="BE12" s="121"/>
      <c r="BF12" s="122"/>
      <c r="BG12" s="121"/>
      <c r="BH12" s="121"/>
      <c r="BI12" s="122"/>
      <c r="BJ12" s="121"/>
      <c r="BK12" s="121"/>
      <c r="BL12" s="122"/>
    </row>
    <row r="13" spans="1:64" ht="7.5" customHeight="1" x14ac:dyDescent="0.25">
      <c r="A13" s="125"/>
      <c r="B13" s="240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2"/>
      <c r="BB13" s="121"/>
      <c r="BC13" s="122"/>
      <c r="BD13" s="121"/>
      <c r="BE13" s="121"/>
      <c r="BF13" s="122"/>
      <c r="BG13" s="121"/>
      <c r="BH13" s="121"/>
      <c r="BI13" s="122"/>
      <c r="BJ13" s="121"/>
      <c r="BK13" s="121"/>
      <c r="BL13" s="122"/>
    </row>
    <row r="14" spans="1:64" ht="24" customHeight="1" x14ac:dyDescent="0.25">
      <c r="A14" s="133" t="s">
        <v>270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 t="s">
        <v>267</v>
      </c>
      <c r="T14" s="105" t="s">
        <v>267</v>
      </c>
      <c r="U14" s="105"/>
      <c r="V14" s="105"/>
      <c r="W14" s="105"/>
      <c r="X14" s="105"/>
      <c r="Y14" s="105"/>
      <c r="Z14" s="105"/>
      <c r="AA14" s="105"/>
      <c r="AB14" s="105"/>
      <c r="AC14" s="105">
        <v>0</v>
      </c>
      <c r="AD14" s="105">
        <v>0</v>
      </c>
      <c r="AE14" s="105" t="s">
        <v>220</v>
      </c>
      <c r="AF14" s="105" t="s">
        <v>220</v>
      </c>
      <c r="AG14" s="105" t="s">
        <v>220</v>
      </c>
      <c r="AH14" s="123" t="s">
        <v>103</v>
      </c>
      <c r="AI14" s="105" t="s">
        <v>271</v>
      </c>
      <c r="AJ14" s="105" t="s">
        <v>271</v>
      </c>
      <c r="AK14" s="105" t="s">
        <v>271</v>
      </c>
      <c r="AL14" s="105" t="s">
        <v>271</v>
      </c>
      <c r="AM14" s="126" t="s">
        <v>272</v>
      </c>
      <c r="AN14" s="126" t="s">
        <v>272</v>
      </c>
      <c r="AO14" s="126" t="s">
        <v>272</v>
      </c>
      <c r="AP14" s="126" t="s">
        <v>272</v>
      </c>
      <c r="AQ14" s="105" t="s">
        <v>269</v>
      </c>
      <c r="AR14" s="105" t="s">
        <v>269</v>
      </c>
      <c r="AS14" s="127" t="s">
        <v>124</v>
      </c>
      <c r="AT14" s="127" t="s">
        <v>124</v>
      </c>
      <c r="AU14" s="127" t="s">
        <v>124</v>
      </c>
      <c r="AV14" s="127" t="s">
        <v>124</v>
      </c>
      <c r="AW14" s="127" t="s">
        <v>124</v>
      </c>
      <c r="AX14" s="127" t="s">
        <v>124</v>
      </c>
      <c r="AY14" s="127" t="s">
        <v>124</v>
      </c>
      <c r="AZ14" s="127" t="s">
        <v>124</v>
      </c>
      <c r="BA14" s="127" t="s">
        <v>124</v>
      </c>
      <c r="BB14" s="121"/>
      <c r="BC14" s="122"/>
      <c r="BD14" s="121"/>
      <c r="BE14" s="121"/>
      <c r="BF14" s="122"/>
      <c r="BG14" s="121"/>
      <c r="BH14" s="121"/>
      <c r="BI14" s="122"/>
      <c r="BJ14" s="121"/>
      <c r="BK14" s="121"/>
      <c r="BL14" s="122"/>
    </row>
    <row r="15" spans="1:64" x14ac:dyDescent="0.25">
      <c r="A15" s="122"/>
      <c r="B15" s="122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21"/>
      <c r="BC15" s="122"/>
      <c r="BD15" s="121"/>
      <c r="BE15" s="121"/>
      <c r="BF15" s="122"/>
      <c r="BG15" s="121"/>
      <c r="BH15" s="121"/>
      <c r="BI15" s="122"/>
      <c r="BJ15" s="121"/>
      <c r="BK15" s="121"/>
      <c r="BL15" s="122"/>
    </row>
    <row r="16" spans="1:64" x14ac:dyDescent="0.25">
      <c r="A16" s="247" t="s">
        <v>273</v>
      </c>
      <c r="B16" s="247"/>
      <c r="C16" s="247"/>
      <c r="D16" s="247"/>
      <c r="E16" s="247"/>
      <c r="F16" s="247"/>
      <c r="G16" s="115"/>
      <c r="H16" s="248" t="s">
        <v>274</v>
      </c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128"/>
      <c r="Y16" s="115" t="s">
        <v>275</v>
      </c>
      <c r="Z16" s="249" t="s">
        <v>276</v>
      </c>
      <c r="AA16" s="249"/>
      <c r="AB16" s="249"/>
      <c r="AC16" s="249"/>
      <c r="AD16" s="249"/>
      <c r="AE16" s="249"/>
      <c r="AF16" s="249"/>
      <c r="AG16" s="128"/>
      <c r="AH16" s="128"/>
      <c r="AI16" s="128"/>
      <c r="AJ16" s="128"/>
      <c r="AK16" s="128"/>
      <c r="AL16" s="128"/>
      <c r="AM16" s="128"/>
      <c r="AN16" s="128"/>
      <c r="AO16" s="129"/>
      <c r="AP16" s="128"/>
      <c r="AQ16" s="128"/>
      <c r="AR16" s="130" t="s">
        <v>277</v>
      </c>
      <c r="AS16" s="249" t="s">
        <v>278</v>
      </c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</row>
    <row r="17" spans="1:64" x14ac:dyDescent="0.2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9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31"/>
      <c r="BB17" s="131"/>
      <c r="BC17" s="128"/>
      <c r="BD17" s="131"/>
      <c r="BE17" s="131"/>
      <c r="BF17" s="128"/>
      <c r="BG17" s="131"/>
      <c r="BH17" s="131"/>
      <c r="BI17" s="128"/>
      <c r="BJ17" s="131"/>
      <c r="BK17" s="131"/>
      <c r="BL17" s="128"/>
    </row>
    <row r="18" spans="1:64" ht="14.45" customHeight="1" x14ac:dyDescent="0.25">
      <c r="A18" s="106"/>
      <c r="B18" s="106"/>
      <c r="C18" s="106"/>
      <c r="D18" s="106"/>
      <c r="E18" s="106"/>
      <c r="F18" s="106"/>
      <c r="G18" s="104" t="s">
        <v>266</v>
      </c>
      <c r="H18" s="233" t="s">
        <v>279</v>
      </c>
      <c r="I18" s="233"/>
      <c r="J18" s="233"/>
      <c r="K18" s="233"/>
      <c r="L18" s="233"/>
      <c r="M18" s="233"/>
      <c r="N18" s="233"/>
      <c r="O18" s="233"/>
      <c r="P18" s="233"/>
      <c r="Q18" s="233"/>
      <c r="R18" s="106"/>
      <c r="S18" s="106"/>
      <c r="T18" s="106"/>
      <c r="U18" s="107"/>
      <c r="V18" s="106"/>
      <c r="W18" s="106"/>
      <c r="X18" s="106"/>
      <c r="Y18" s="104" t="s">
        <v>220</v>
      </c>
      <c r="Z18" s="233" t="s">
        <v>280</v>
      </c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106"/>
      <c r="AR18" s="104" t="s">
        <v>269</v>
      </c>
      <c r="AS18" s="250" t="s">
        <v>281</v>
      </c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107"/>
      <c r="BH18" s="107"/>
      <c r="BI18" s="106"/>
      <c r="BJ18" s="107"/>
      <c r="BK18" s="107"/>
      <c r="BL18" s="106"/>
    </row>
    <row r="19" spans="1:64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7"/>
      <c r="BB19" s="107"/>
      <c r="BC19" s="106"/>
      <c r="BD19" s="107"/>
      <c r="BE19" s="107"/>
      <c r="BF19" s="106"/>
      <c r="BG19" s="107"/>
      <c r="BH19" s="107"/>
      <c r="BI19" s="106"/>
      <c r="BJ19" s="107"/>
      <c r="BK19" s="107"/>
      <c r="BL19" s="106"/>
    </row>
    <row r="20" spans="1:64" x14ac:dyDescent="0.25">
      <c r="A20" s="106"/>
      <c r="B20" s="106"/>
      <c r="C20" s="106"/>
      <c r="D20" s="106"/>
      <c r="E20" s="106"/>
      <c r="F20" s="106"/>
      <c r="G20" s="104" t="s">
        <v>267</v>
      </c>
      <c r="H20" s="233" t="s">
        <v>282</v>
      </c>
      <c r="I20" s="233"/>
      <c r="J20" s="233"/>
      <c r="K20" s="233"/>
      <c r="L20" s="233"/>
      <c r="M20" s="233"/>
      <c r="N20" s="233"/>
      <c r="O20" s="233"/>
      <c r="P20" s="233"/>
      <c r="Q20" s="233"/>
      <c r="R20" s="106"/>
      <c r="S20" s="106"/>
      <c r="T20" s="106"/>
      <c r="U20" s="107"/>
      <c r="V20" s="106"/>
      <c r="W20" s="106"/>
      <c r="X20" s="106"/>
      <c r="Y20" s="104" t="s">
        <v>271</v>
      </c>
      <c r="Z20" s="233" t="s">
        <v>283</v>
      </c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106"/>
      <c r="AR20" s="104" t="s">
        <v>124</v>
      </c>
      <c r="AS20" s="233" t="s">
        <v>284</v>
      </c>
      <c r="AT20" s="233"/>
      <c r="AU20" s="233"/>
      <c r="AV20" s="233"/>
      <c r="AW20" s="233"/>
      <c r="AX20" s="233"/>
      <c r="AY20" s="233"/>
      <c r="AZ20" s="233"/>
      <c r="BA20" s="233"/>
      <c r="BB20" s="233"/>
      <c r="BC20" s="106"/>
      <c r="BD20" s="107"/>
      <c r="BE20" s="107"/>
      <c r="BF20" s="106"/>
      <c r="BG20" s="107"/>
      <c r="BH20" s="107"/>
      <c r="BI20" s="106"/>
      <c r="BJ20" s="107"/>
      <c r="BK20" s="107"/>
      <c r="BL20" s="106"/>
    </row>
    <row r="21" spans="1:64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9"/>
      <c r="BB21" s="109"/>
      <c r="BC21" s="108"/>
      <c r="BD21" s="109"/>
      <c r="BE21" s="109"/>
      <c r="BF21" s="108"/>
      <c r="BG21" s="109"/>
      <c r="BH21" s="109"/>
      <c r="BI21" s="108"/>
      <c r="BJ21" s="109"/>
      <c r="BK21" s="109"/>
      <c r="BL21" s="108"/>
    </row>
    <row r="22" spans="1:64" ht="15.75" x14ac:dyDescent="0.25"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W22" s="111"/>
    </row>
    <row r="23" spans="1:64" ht="15.75" x14ac:dyDescent="0.25"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</row>
  </sheetData>
  <mergeCells count="36">
    <mergeCell ref="A16:F16"/>
    <mergeCell ref="H16:W16"/>
    <mergeCell ref="Z16:AF16"/>
    <mergeCell ref="AS16:BL16"/>
    <mergeCell ref="H18:Q18"/>
    <mergeCell ref="Z18:AP18"/>
    <mergeCell ref="AS18:BF18"/>
    <mergeCell ref="AT4:AV4"/>
    <mergeCell ref="AW4:AW5"/>
    <mergeCell ref="AX4:BA4"/>
    <mergeCell ref="B9:BA9"/>
    <mergeCell ref="B11:BA11"/>
    <mergeCell ref="AO4:AR4"/>
    <mergeCell ref="AS4:AS5"/>
    <mergeCell ref="S4:S5"/>
    <mergeCell ref="T4:V4"/>
    <mergeCell ref="W4:W5"/>
    <mergeCell ref="X4:Z4"/>
    <mergeCell ref="AA4:AA5"/>
    <mergeCell ref="AB4:AE4"/>
    <mergeCell ref="H20:Q20"/>
    <mergeCell ref="Z20:AP20"/>
    <mergeCell ref="AS20:BB20"/>
    <mergeCell ref="A3:Q3"/>
    <mergeCell ref="A4:A6"/>
    <mergeCell ref="B4:E4"/>
    <mergeCell ref="F4:F5"/>
    <mergeCell ref="G4:I4"/>
    <mergeCell ref="J4:J5"/>
    <mergeCell ref="K4:M4"/>
    <mergeCell ref="O4:R4"/>
    <mergeCell ref="B13:BA13"/>
    <mergeCell ref="AF4:AF5"/>
    <mergeCell ref="AG4:AI4"/>
    <mergeCell ref="AJ4:AJ5"/>
    <mergeCell ref="AK4:AN4"/>
  </mergeCells>
  <pageMargins left="0.39370078740157483" right="0.39370078740157483" top="0.15748031496062992" bottom="0.15748031496062992" header="0.11811023622047245" footer="0.11811023622047245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tabSelected="1" zoomScale="91" zoomScaleNormal="91" workbookViewId="0">
      <pane ySplit="5" topLeftCell="A71" activePane="bottomLeft" state="frozen"/>
      <selection pane="bottomLeft" activeCell="C88" sqref="C88"/>
    </sheetView>
  </sheetViews>
  <sheetFormatPr defaultRowHeight="15" x14ac:dyDescent="0.25"/>
  <cols>
    <col min="1" max="1" width="10.5703125" customWidth="1"/>
    <col min="2" max="2" width="28" customWidth="1"/>
    <col min="3" max="4" width="5.28515625" customWidth="1"/>
    <col min="5" max="5" width="5.28515625" style="211" customWidth="1"/>
    <col min="6" max="8" width="5.28515625" customWidth="1"/>
    <col min="9" max="9" width="6.28515625" customWidth="1"/>
    <col min="10" max="15" width="5.28515625" customWidth="1"/>
    <col min="16" max="16" width="5.28515625" style="11" customWidth="1"/>
    <col min="17" max="18" width="5.28515625" customWidth="1"/>
    <col min="19" max="19" width="5.5703125" customWidth="1"/>
    <col min="20" max="21" width="5.28515625" customWidth="1"/>
  </cols>
  <sheetData>
    <row r="1" spans="1:23" ht="30.75" customHeight="1" x14ac:dyDescent="0.25">
      <c r="A1" s="258" t="s">
        <v>78</v>
      </c>
      <c r="B1" s="251" t="s">
        <v>0</v>
      </c>
      <c r="C1" s="278" t="s">
        <v>113</v>
      </c>
      <c r="D1" s="278"/>
      <c r="E1" s="259" t="s">
        <v>116</v>
      </c>
      <c r="F1" s="260"/>
      <c r="G1" s="260"/>
      <c r="H1" s="260"/>
      <c r="I1" s="260"/>
      <c r="J1" s="260"/>
      <c r="K1" s="260"/>
      <c r="L1" s="260"/>
      <c r="M1" s="260"/>
      <c r="N1" s="251" t="s">
        <v>7</v>
      </c>
      <c r="O1" s="252"/>
      <c r="P1" s="252"/>
      <c r="Q1" s="252"/>
      <c r="R1" s="252"/>
      <c r="S1" s="252"/>
      <c r="T1" s="252"/>
      <c r="U1" s="252"/>
    </row>
    <row r="2" spans="1:23" ht="35.25" hidden="1" customHeight="1" x14ac:dyDescent="0.25">
      <c r="A2" s="252"/>
      <c r="B2" s="252"/>
      <c r="C2" s="253" t="s">
        <v>114</v>
      </c>
      <c r="D2" s="253" t="s">
        <v>115</v>
      </c>
      <c r="E2" s="260"/>
      <c r="F2" s="260"/>
      <c r="G2" s="260"/>
      <c r="H2" s="260"/>
      <c r="I2" s="260"/>
      <c r="J2" s="260"/>
      <c r="K2" s="260"/>
      <c r="L2" s="260"/>
      <c r="M2" s="260"/>
      <c r="N2" s="252"/>
      <c r="O2" s="252"/>
      <c r="P2" s="252"/>
      <c r="Q2" s="252"/>
      <c r="R2" s="252"/>
      <c r="S2" s="252"/>
      <c r="T2" s="252"/>
      <c r="U2" s="252"/>
    </row>
    <row r="3" spans="1:23" ht="23.1" customHeight="1" x14ac:dyDescent="0.25">
      <c r="A3" s="252"/>
      <c r="B3" s="252"/>
      <c r="C3" s="253"/>
      <c r="D3" s="253"/>
      <c r="E3" s="269" t="s">
        <v>117</v>
      </c>
      <c r="F3" s="256" t="s">
        <v>118</v>
      </c>
      <c r="G3" s="252"/>
      <c r="H3" s="252"/>
      <c r="I3" s="252"/>
      <c r="J3" s="252"/>
      <c r="K3" s="252"/>
      <c r="L3" s="261" t="s">
        <v>54</v>
      </c>
      <c r="M3" s="261" t="s">
        <v>120</v>
      </c>
      <c r="N3" s="94"/>
      <c r="O3" s="94"/>
      <c r="P3" s="94"/>
      <c r="Q3" s="94"/>
      <c r="R3" s="94"/>
      <c r="S3" s="94"/>
      <c r="T3" s="94"/>
      <c r="U3" s="94"/>
    </row>
    <row r="4" spans="1:23" ht="15.75" customHeight="1" x14ac:dyDescent="0.25">
      <c r="A4" s="252"/>
      <c r="B4" s="252"/>
      <c r="C4" s="274"/>
      <c r="D4" s="272"/>
      <c r="E4" s="270"/>
      <c r="F4" s="253" t="s">
        <v>121</v>
      </c>
      <c r="G4" s="265" t="s">
        <v>1</v>
      </c>
      <c r="H4" s="265"/>
      <c r="I4" s="265"/>
      <c r="J4" s="265"/>
      <c r="K4" s="265"/>
      <c r="L4" s="261"/>
      <c r="M4" s="261"/>
      <c r="N4" s="251" t="s">
        <v>4</v>
      </c>
      <c r="O4" s="251"/>
      <c r="P4" s="251" t="s">
        <v>5</v>
      </c>
      <c r="Q4" s="251"/>
      <c r="R4" s="251" t="s">
        <v>6</v>
      </c>
      <c r="S4" s="251"/>
      <c r="T4" s="257" t="s">
        <v>38</v>
      </c>
      <c r="U4" s="257"/>
    </row>
    <row r="5" spans="1:23" ht="24" customHeight="1" x14ac:dyDescent="0.25">
      <c r="A5" s="252"/>
      <c r="B5" s="252"/>
      <c r="C5" s="274"/>
      <c r="D5" s="272"/>
      <c r="E5" s="270"/>
      <c r="F5" s="252"/>
      <c r="G5" s="253" t="s">
        <v>122</v>
      </c>
      <c r="H5" s="277" t="s">
        <v>2</v>
      </c>
      <c r="I5" s="277"/>
      <c r="J5" s="277"/>
      <c r="K5" s="277"/>
      <c r="L5" s="261"/>
      <c r="M5" s="261"/>
      <c r="N5" s="91" t="s">
        <v>39</v>
      </c>
      <c r="O5" s="91" t="s">
        <v>40</v>
      </c>
      <c r="P5" s="10" t="s">
        <v>41</v>
      </c>
      <c r="Q5" s="91" t="s">
        <v>42</v>
      </c>
      <c r="R5" s="91" t="s">
        <v>43</v>
      </c>
      <c r="S5" s="91" t="s">
        <v>44</v>
      </c>
      <c r="T5" s="95" t="s">
        <v>45</v>
      </c>
      <c r="U5" s="96" t="s">
        <v>46</v>
      </c>
    </row>
    <row r="6" spans="1:23" x14ac:dyDescent="0.25">
      <c r="A6" s="268" t="s">
        <v>327</v>
      </c>
      <c r="B6" s="266" t="s">
        <v>85</v>
      </c>
      <c r="C6" s="275"/>
      <c r="D6" s="273"/>
      <c r="E6" s="271"/>
      <c r="F6" s="252"/>
      <c r="G6" s="276"/>
      <c r="H6" s="253" t="s">
        <v>3</v>
      </c>
      <c r="I6" s="253" t="s">
        <v>163</v>
      </c>
      <c r="J6" s="253" t="s">
        <v>123</v>
      </c>
      <c r="K6" s="263" t="s">
        <v>119</v>
      </c>
      <c r="L6" s="262"/>
      <c r="M6" s="262"/>
      <c r="N6" s="251" t="s">
        <v>79</v>
      </c>
      <c r="O6" s="255"/>
      <c r="P6" s="255"/>
      <c r="Q6" s="255"/>
      <c r="R6" s="255"/>
      <c r="S6" s="255"/>
      <c r="T6" s="255"/>
      <c r="U6" s="255"/>
    </row>
    <row r="7" spans="1:23" ht="45.75" customHeight="1" x14ac:dyDescent="0.25">
      <c r="A7" s="268"/>
      <c r="B7" s="267"/>
      <c r="C7" s="275"/>
      <c r="D7" s="273"/>
      <c r="E7" s="271"/>
      <c r="F7" s="252"/>
      <c r="G7" s="276"/>
      <c r="H7" s="254"/>
      <c r="I7" s="254"/>
      <c r="J7" s="254"/>
      <c r="K7" s="264"/>
      <c r="L7" s="262"/>
      <c r="M7" s="262"/>
      <c r="N7" s="91">
        <v>17</v>
      </c>
      <c r="O7" s="91">
        <v>24</v>
      </c>
      <c r="P7" s="10">
        <v>17</v>
      </c>
      <c r="Q7" s="91">
        <v>24</v>
      </c>
      <c r="R7" s="91">
        <v>17</v>
      </c>
      <c r="S7" s="91">
        <v>25</v>
      </c>
      <c r="T7" s="7">
        <v>17</v>
      </c>
      <c r="U7" s="7">
        <v>14</v>
      </c>
    </row>
    <row r="8" spans="1:23" ht="19.5" customHeight="1" x14ac:dyDescent="0.25">
      <c r="A8" s="160"/>
      <c r="B8" s="161"/>
      <c r="C8" s="162"/>
      <c r="D8" s="163"/>
      <c r="E8" s="205"/>
      <c r="F8" s="164"/>
      <c r="G8" s="165"/>
      <c r="H8" s="166"/>
      <c r="I8" s="166"/>
      <c r="J8" s="166"/>
      <c r="K8" s="167"/>
      <c r="L8" s="168"/>
      <c r="M8" s="168"/>
      <c r="N8" s="193">
        <f>N7*36</f>
        <v>612</v>
      </c>
      <c r="O8" s="193">
        <f t="shared" ref="O8:U8" si="0">O7*36</f>
        <v>864</v>
      </c>
      <c r="P8" s="193">
        <f t="shared" si="0"/>
        <v>612</v>
      </c>
      <c r="Q8" s="193">
        <f t="shared" si="0"/>
        <v>864</v>
      </c>
      <c r="R8" s="193">
        <f t="shared" si="0"/>
        <v>612</v>
      </c>
      <c r="S8" s="193">
        <f t="shared" si="0"/>
        <v>900</v>
      </c>
      <c r="T8" s="193">
        <f t="shared" si="0"/>
        <v>612</v>
      </c>
      <c r="U8" s="193">
        <f t="shared" si="0"/>
        <v>504</v>
      </c>
      <c r="V8" s="194">
        <f>SUM(N8:U8)</f>
        <v>5580</v>
      </c>
      <c r="W8" t="s">
        <v>304</v>
      </c>
    </row>
    <row r="9" spans="1:23" ht="21.95" customHeight="1" x14ac:dyDescent="0.25">
      <c r="A9" s="160"/>
      <c r="B9" s="161"/>
      <c r="C9" s="162"/>
      <c r="D9" s="163"/>
      <c r="E9" s="205"/>
      <c r="F9" s="164"/>
      <c r="G9" s="165"/>
      <c r="H9" s="166"/>
      <c r="I9" s="166"/>
      <c r="J9" s="166"/>
      <c r="K9" s="167"/>
      <c r="L9" s="168"/>
      <c r="M9" s="168"/>
      <c r="N9" s="192">
        <f t="shared" ref="N9:U9" si="1">N12+N27+N33+N37</f>
        <v>612</v>
      </c>
      <c r="O9" s="192">
        <f t="shared" si="1"/>
        <v>864</v>
      </c>
      <c r="P9" s="192">
        <f t="shared" si="1"/>
        <v>612</v>
      </c>
      <c r="Q9" s="192">
        <f t="shared" si="1"/>
        <v>864</v>
      </c>
      <c r="R9" s="192">
        <f t="shared" si="1"/>
        <v>612</v>
      </c>
      <c r="S9" s="192">
        <f t="shared" si="1"/>
        <v>900</v>
      </c>
      <c r="T9" s="192">
        <f t="shared" si="1"/>
        <v>612</v>
      </c>
      <c r="U9" s="192">
        <f t="shared" si="1"/>
        <v>504</v>
      </c>
      <c r="V9" s="195">
        <f>SUM(N9:U9)</f>
        <v>5580</v>
      </c>
      <c r="W9" t="s">
        <v>305</v>
      </c>
    </row>
    <row r="10" spans="1:23" ht="21.95" customHeight="1" x14ac:dyDescent="0.25">
      <c r="A10" s="160"/>
      <c r="B10" s="161"/>
      <c r="C10" s="162"/>
      <c r="D10" s="163"/>
      <c r="E10" s="205"/>
      <c r="F10" s="164"/>
      <c r="G10" s="165"/>
      <c r="H10" s="166"/>
      <c r="I10" s="166"/>
      <c r="J10" s="166"/>
      <c r="K10" s="167"/>
      <c r="L10" s="168"/>
      <c r="M10" s="168"/>
      <c r="N10" s="192">
        <f>N8-N9</f>
        <v>0</v>
      </c>
      <c r="O10" s="192"/>
      <c r="P10" s="192"/>
      <c r="Q10" s="192"/>
      <c r="R10" s="192"/>
      <c r="S10" s="192"/>
      <c r="T10" s="192"/>
      <c r="U10" s="192"/>
      <c r="V10" s="195"/>
    </row>
    <row r="11" spans="1:23" x14ac:dyDescent="0.25">
      <c r="A11" s="93">
        <v>1</v>
      </c>
      <c r="B11" s="93">
        <v>2</v>
      </c>
      <c r="C11" s="93"/>
      <c r="D11" s="93">
        <v>3</v>
      </c>
      <c r="E11" s="206">
        <v>4</v>
      </c>
      <c r="F11" s="93">
        <v>5</v>
      </c>
      <c r="G11" s="93">
        <v>6</v>
      </c>
      <c r="H11" s="93">
        <v>7</v>
      </c>
      <c r="I11" s="93">
        <v>8</v>
      </c>
      <c r="J11" s="93"/>
      <c r="K11" s="93"/>
      <c r="L11" s="93"/>
      <c r="M11" s="93"/>
      <c r="N11" s="93">
        <f>N8-N9</f>
        <v>0</v>
      </c>
      <c r="O11" s="93">
        <f t="shared" ref="O11:V11" si="2">O8-O9</f>
        <v>0</v>
      </c>
      <c r="P11" s="93">
        <f t="shared" si="2"/>
        <v>0</v>
      </c>
      <c r="Q11" s="93">
        <f t="shared" si="2"/>
        <v>0</v>
      </c>
      <c r="R11" s="93">
        <f t="shared" si="2"/>
        <v>0</v>
      </c>
      <c r="S11" s="93">
        <f t="shared" si="2"/>
        <v>0</v>
      </c>
      <c r="T11" s="93">
        <f t="shared" si="2"/>
        <v>0</v>
      </c>
      <c r="U11" s="93">
        <f t="shared" si="2"/>
        <v>0</v>
      </c>
      <c r="V11" s="93">
        <f t="shared" si="2"/>
        <v>0</v>
      </c>
      <c r="W11" t="s">
        <v>306</v>
      </c>
    </row>
    <row r="12" spans="1:23" ht="29.25" customHeight="1" x14ac:dyDescent="0.25">
      <c r="A12" s="281" t="s">
        <v>290</v>
      </c>
      <c r="B12" s="282"/>
      <c r="C12" s="22"/>
      <c r="D12" s="33"/>
      <c r="E12" s="59">
        <f>SUM(E13:E26)</f>
        <v>1476</v>
      </c>
      <c r="F12" s="9">
        <f t="shared" ref="F12:U12" si="3">SUM(F13:F26)</f>
        <v>0</v>
      </c>
      <c r="G12" s="9">
        <f t="shared" si="3"/>
        <v>1474</v>
      </c>
      <c r="H12" s="9">
        <f t="shared" si="3"/>
        <v>678</v>
      </c>
      <c r="I12" s="9">
        <f t="shared" si="3"/>
        <v>724</v>
      </c>
      <c r="J12" s="9">
        <f t="shared" si="3"/>
        <v>0</v>
      </c>
      <c r="K12" s="9">
        <f t="shared" si="3"/>
        <v>0</v>
      </c>
      <c r="L12" s="9">
        <f t="shared" si="3"/>
        <v>54</v>
      </c>
      <c r="M12" s="9">
        <f t="shared" si="3"/>
        <v>18</v>
      </c>
      <c r="N12" s="9">
        <f t="shared" si="3"/>
        <v>576</v>
      </c>
      <c r="O12" s="9">
        <f t="shared" si="3"/>
        <v>756</v>
      </c>
      <c r="P12" s="9">
        <f t="shared" si="3"/>
        <v>72</v>
      </c>
      <c r="Q12" s="9">
        <f t="shared" si="3"/>
        <v>72</v>
      </c>
      <c r="R12" s="9">
        <f t="shared" si="3"/>
        <v>0</v>
      </c>
      <c r="S12" s="9">
        <f t="shared" si="3"/>
        <v>0</v>
      </c>
      <c r="T12" s="9">
        <f t="shared" si="3"/>
        <v>0</v>
      </c>
      <c r="U12" s="9">
        <f t="shared" si="3"/>
        <v>0</v>
      </c>
    </row>
    <row r="13" spans="1:23" ht="14.25" customHeight="1" x14ac:dyDescent="0.25">
      <c r="A13" s="84" t="s">
        <v>286</v>
      </c>
      <c r="B13" s="174" t="s">
        <v>155</v>
      </c>
      <c r="C13" s="175" t="s">
        <v>291</v>
      </c>
      <c r="D13" s="175"/>
      <c r="E13" s="207">
        <v>72</v>
      </c>
      <c r="F13" s="175"/>
      <c r="G13" s="175">
        <f>SUM(H13:M13)</f>
        <v>72</v>
      </c>
      <c r="H13" s="175">
        <v>32</v>
      </c>
      <c r="I13" s="175">
        <v>32</v>
      </c>
      <c r="J13" s="89"/>
      <c r="K13" s="89"/>
      <c r="L13" s="89">
        <v>6</v>
      </c>
      <c r="M13" s="89">
        <v>2</v>
      </c>
      <c r="N13" s="176">
        <v>30</v>
      </c>
      <c r="O13" s="159">
        <v>42</v>
      </c>
      <c r="P13" s="177"/>
      <c r="Q13" s="177"/>
      <c r="R13" s="178"/>
      <c r="S13" s="178"/>
      <c r="T13" s="179"/>
      <c r="U13" s="180"/>
      <c r="V13">
        <f>SUM(N13:U13)</f>
        <v>72</v>
      </c>
    </row>
    <row r="14" spans="1:23" ht="14.25" customHeight="1" x14ac:dyDescent="0.25">
      <c r="A14" s="84" t="s">
        <v>287</v>
      </c>
      <c r="B14" s="174" t="s">
        <v>154</v>
      </c>
      <c r="C14" s="175"/>
      <c r="D14" s="181" t="s">
        <v>292</v>
      </c>
      <c r="E14" s="207">
        <v>108</v>
      </c>
      <c r="F14" s="175"/>
      <c r="G14" s="175">
        <f t="shared" ref="G14:G26" si="4">SUM(H14:M14)</f>
        <v>108</v>
      </c>
      <c r="H14" s="175">
        <v>56</v>
      </c>
      <c r="I14" s="175">
        <v>52</v>
      </c>
      <c r="J14" s="89"/>
      <c r="K14" s="89"/>
      <c r="L14" s="89"/>
      <c r="M14" s="89"/>
      <c r="N14" s="176">
        <v>48</v>
      </c>
      <c r="O14" s="181">
        <v>60</v>
      </c>
      <c r="P14" s="177"/>
      <c r="Q14" s="177"/>
      <c r="R14" s="178"/>
      <c r="S14" s="178"/>
      <c r="T14" s="179"/>
      <c r="U14" s="180"/>
      <c r="V14">
        <f t="shared" ref="V14:V71" si="5">SUM(N14:U14)</f>
        <v>108</v>
      </c>
    </row>
    <row r="15" spans="1:23" ht="14.25" customHeight="1" x14ac:dyDescent="0.25">
      <c r="A15" s="84" t="s">
        <v>293</v>
      </c>
      <c r="B15" s="174" t="s">
        <v>8</v>
      </c>
      <c r="C15" s="182" t="s">
        <v>291</v>
      </c>
      <c r="D15" s="182"/>
      <c r="E15" s="207">
        <v>136</v>
      </c>
      <c r="F15" s="175"/>
      <c r="G15" s="175">
        <f t="shared" si="4"/>
        <v>136</v>
      </c>
      <c r="H15" s="175">
        <v>82</v>
      </c>
      <c r="I15" s="175">
        <v>46</v>
      </c>
      <c r="J15" s="89"/>
      <c r="K15" s="89"/>
      <c r="L15" s="89">
        <v>6</v>
      </c>
      <c r="M15" s="89">
        <v>2</v>
      </c>
      <c r="N15" s="176">
        <v>68</v>
      </c>
      <c r="O15" s="159">
        <v>68</v>
      </c>
      <c r="P15" s="177"/>
      <c r="Q15" s="177"/>
      <c r="R15" s="178"/>
      <c r="S15" s="178"/>
      <c r="T15" s="179"/>
      <c r="U15" s="180"/>
      <c r="V15">
        <f t="shared" si="5"/>
        <v>136</v>
      </c>
    </row>
    <row r="16" spans="1:23" x14ac:dyDescent="0.25">
      <c r="A16" s="84" t="s">
        <v>147</v>
      </c>
      <c r="B16" s="174" t="s">
        <v>321</v>
      </c>
      <c r="C16" s="182"/>
      <c r="D16" s="183" t="s">
        <v>292</v>
      </c>
      <c r="E16" s="207">
        <v>72</v>
      </c>
      <c r="F16" s="175"/>
      <c r="G16" s="175">
        <f t="shared" si="4"/>
        <v>70</v>
      </c>
      <c r="H16" s="175">
        <v>36</v>
      </c>
      <c r="I16" s="175">
        <v>34</v>
      </c>
      <c r="J16" s="89"/>
      <c r="K16" s="89"/>
      <c r="L16" s="158"/>
      <c r="M16" s="89"/>
      <c r="N16" s="176">
        <v>36</v>
      </c>
      <c r="O16" s="181">
        <v>36</v>
      </c>
      <c r="P16" s="177"/>
      <c r="Q16" s="177"/>
      <c r="R16" s="178"/>
      <c r="S16" s="178"/>
      <c r="T16" s="179"/>
      <c r="U16" s="180"/>
      <c r="V16">
        <f t="shared" si="5"/>
        <v>72</v>
      </c>
    </row>
    <row r="17" spans="1:22" x14ac:dyDescent="0.25">
      <c r="A17" s="84" t="s">
        <v>148</v>
      </c>
      <c r="B17" s="174" t="s">
        <v>294</v>
      </c>
      <c r="C17" s="175"/>
      <c r="D17" s="183" t="s">
        <v>292</v>
      </c>
      <c r="E17" s="207">
        <v>72</v>
      </c>
      <c r="F17" s="175"/>
      <c r="G17" s="175">
        <f t="shared" si="4"/>
        <v>70</v>
      </c>
      <c r="H17" s="175">
        <v>36</v>
      </c>
      <c r="I17" s="175">
        <v>34</v>
      </c>
      <c r="J17" s="89"/>
      <c r="K17" s="89"/>
      <c r="L17" s="89"/>
      <c r="M17" s="89"/>
      <c r="N17" s="176">
        <v>36</v>
      </c>
      <c r="O17" s="184">
        <v>36</v>
      </c>
      <c r="P17" s="177"/>
      <c r="Q17" s="177"/>
      <c r="R17" s="178"/>
      <c r="S17" s="178"/>
      <c r="T17" s="179"/>
      <c r="U17" s="180"/>
      <c r="V17">
        <f t="shared" si="5"/>
        <v>72</v>
      </c>
    </row>
    <row r="18" spans="1:22" x14ac:dyDescent="0.25">
      <c r="A18" s="84" t="s">
        <v>149</v>
      </c>
      <c r="B18" s="174" t="s">
        <v>295</v>
      </c>
      <c r="C18" s="182"/>
      <c r="D18" s="183" t="s">
        <v>292</v>
      </c>
      <c r="E18" s="207">
        <v>72</v>
      </c>
      <c r="F18" s="175"/>
      <c r="G18" s="175">
        <f t="shared" si="4"/>
        <v>70</v>
      </c>
      <c r="H18" s="175">
        <v>36</v>
      </c>
      <c r="I18" s="175">
        <v>34</v>
      </c>
      <c r="J18" s="89"/>
      <c r="K18" s="89"/>
      <c r="L18" s="89"/>
      <c r="M18" s="89"/>
      <c r="N18" s="176">
        <v>36</v>
      </c>
      <c r="O18" s="181">
        <v>36</v>
      </c>
      <c r="P18" s="177"/>
      <c r="Q18" s="177"/>
      <c r="R18" s="178"/>
      <c r="S18" s="178"/>
      <c r="T18" s="179"/>
      <c r="U18" s="180"/>
      <c r="V18">
        <f t="shared" si="5"/>
        <v>72</v>
      </c>
    </row>
    <row r="19" spans="1:22" x14ac:dyDescent="0.25">
      <c r="A19" s="84" t="s">
        <v>150</v>
      </c>
      <c r="B19" s="174" t="s">
        <v>309</v>
      </c>
      <c r="C19" s="175" t="s">
        <v>326</v>
      </c>
      <c r="D19" s="183" t="s">
        <v>317</v>
      </c>
      <c r="E19" s="207">
        <v>340</v>
      </c>
      <c r="F19" s="175"/>
      <c r="G19" s="175">
        <v>340</v>
      </c>
      <c r="H19" s="175">
        <v>162</v>
      </c>
      <c r="I19" s="175">
        <v>162</v>
      </c>
      <c r="J19" s="89"/>
      <c r="K19" s="89"/>
      <c r="L19" s="89">
        <v>12</v>
      </c>
      <c r="M19" s="89">
        <v>4</v>
      </c>
      <c r="N19" s="176">
        <v>78</v>
      </c>
      <c r="O19" s="159">
        <v>118</v>
      </c>
      <c r="P19" s="212">
        <v>72</v>
      </c>
      <c r="Q19" s="159">
        <v>72</v>
      </c>
      <c r="R19" s="178"/>
      <c r="S19" s="178"/>
      <c r="T19" s="179"/>
      <c r="U19" s="180"/>
      <c r="V19">
        <f t="shared" si="5"/>
        <v>340</v>
      </c>
    </row>
    <row r="20" spans="1:22" ht="13.5" customHeight="1" x14ac:dyDescent="0.25">
      <c r="A20" s="84" t="s">
        <v>151</v>
      </c>
      <c r="B20" s="174" t="s">
        <v>296</v>
      </c>
      <c r="C20" s="175" t="s">
        <v>291</v>
      </c>
      <c r="D20" s="175"/>
      <c r="E20" s="207">
        <v>108</v>
      </c>
      <c r="F20" s="175"/>
      <c r="G20" s="175">
        <f t="shared" si="4"/>
        <v>108</v>
      </c>
      <c r="H20" s="175">
        <v>50</v>
      </c>
      <c r="I20" s="175">
        <v>50</v>
      </c>
      <c r="J20" s="89"/>
      <c r="K20" s="89"/>
      <c r="L20" s="89">
        <v>6</v>
      </c>
      <c r="M20" s="89">
        <v>2</v>
      </c>
      <c r="N20" s="176">
        <v>54</v>
      </c>
      <c r="O20" s="159">
        <v>54</v>
      </c>
      <c r="P20" s="177"/>
      <c r="Q20" s="177"/>
      <c r="R20" s="178"/>
      <c r="S20" s="178"/>
      <c r="T20" s="179"/>
      <c r="U20" s="180"/>
      <c r="V20">
        <f t="shared" si="5"/>
        <v>108</v>
      </c>
    </row>
    <row r="21" spans="1:22" ht="25.5" customHeight="1" x14ac:dyDescent="0.25">
      <c r="A21" s="84" t="s">
        <v>152</v>
      </c>
      <c r="B21" s="174" t="s">
        <v>297</v>
      </c>
      <c r="C21" s="182"/>
      <c r="D21" s="183" t="s">
        <v>298</v>
      </c>
      <c r="E21" s="207">
        <v>72</v>
      </c>
      <c r="F21" s="175"/>
      <c r="G21" s="175">
        <f t="shared" si="4"/>
        <v>68</v>
      </c>
      <c r="H21" s="175"/>
      <c r="I21" s="175">
        <v>68</v>
      </c>
      <c r="J21" s="89"/>
      <c r="K21" s="89"/>
      <c r="L21" s="89"/>
      <c r="M21" s="89"/>
      <c r="N21" s="181">
        <v>36</v>
      </c>
      <c r="O21" s="181">
        <v>36</v>
      </c>
      <c r="P21" s="177"/>
      <c r="Q21" s="177"/>
      <c r="R21" s="178"/>
      <c r="S21" s="178"/>
      <c r="T21" s="179"/>
      <c r="U21" s="180"/>
      <c r="V21">
        <f t="shared" si="5"/>
        <v>72</v>
      </c>
    </row>
    <row r="22" spans="1:22" ht="23.25" x14ac:dyDescent="0.25">
      <c r="A22" s="84" t="s">
        <v>153</v>
      </c>
      <c r="B22" s="174" t="s">
        <v>331</v>
      </c>
      <c r="C22" s="182"/>
      <c r="D22" s="183" t="s">
        <v>292</v>
      </c>
      <c r="E22" s="207">
        <v>68</v>
      </c>
      <c r="F22" s="175"/>
      <c r="G22" s="175">
        <f t="shared" si="4"/>
        <v>66</v>
      </c>
      <c r="H22" s="175">
        <v>34</v>
      </c>
      <c r="I22" s="175">
        <v>32</v>
      </c>
      <c r="J22" s="89"/>
      <c r="K22" s="89"/>
      <c r="L22" s="89"/>
      <c r="M22" s="89"/>
      <c r="N22" s="176">
        <v>30</v>
      </c>
      <c r="O22" s="181">
        <v>38</v>
      </c>
      <c r="P22" s="177"/>
      <c r="Q22" s="177"/>
      <c r="R22" s="178"/>
      <c r="S22" s="178"/>
      <c r="T22" s="179"/>
      <c r="U22" s="180"/>
      <c r="V22">
        <f t="shared" si="5"/>
        <v>68</v>
      </c>
    </row>
    <row r="23" spans="1:22" x14ac:dyDescent="0.25">
      <c r="A23" s="84" t="s">
        <v>288</v>
      </c>
      <c r="B23" s="174" t="s">
        <v>310</v>
      </c>
      <c r="C23" s="175" t="s">
        <v>311</v>
      </c>
      <c r="D23" s="181" t="s">
        <v>292</v>
      </c>
      <c r="E23" s="207">
        <v>180</v>
      </c>
      <c r="F23" s="175"/>
      <c r="G23" s="175">
        <f t="shared" si="4"/>
        <v>180</v>
      </c>
      <c r="H23" s="175">
        <v>82</v>
      </c>
      <c r="I23" s="175">
        <v>82</v>
      </c>
      <c r="J23" s="89"/>
      <c r="K23" s="89"/>
      <c r="L23" s="89">
        <v>12</v>
      </c>
      <c r="M23" s="89">
        <v>4</v>
      </c>
      <c r="N23" s="159">
        <v>64</v>
      </c>
      <c r="O23" s="159">
        <v>116</v>
      </c>
      <c r="P23" s="177"/>
      <c r="Q23" s="177"/>
      <c r="R23" s="178"/>
      <c r="S23" s="178"/>
      <c r="T23" s="179"/>
      <c r="U23" s="180"/>
      <c r="V23">
        <f t="shared" si="5"/>
        <v>180</v>
      </c>
    </row>
    <row r="24" spans="1:22" x14ac:dyDescent="0.25">
      <c r="A24" s="84" t="s">
        <v>289</v>
      </c>
      <c r="B24" s="174" t="s">
        <v>299</v>
      </c>
      <c r="C24" s="182" t="s">
        <v>291</v>
      </c>
      <c r="D24" s="182" t="s">
        <v>292</v>
      </c>
      <c r="E24" s="207">
        <v>72</v>
      </c>
      <c r="F24" s="175"/>
      <c r="G24" s="175">
        <f t="shared" si="4"/>
        <v>78</v>
      </c>
      <c r="H24" s="175">
        <v>36</v>
      </c>
      <c r="I24" s="175">
        <v>34</v>
      </c>
      <c r="J24" s="89"/>
      <c r="K24" s="89"/>
      <c r="L24" s="89">
        <v>6</v>
      </c>
      <c r="M24" s="89">
        <v>2</v>
      </c>
      <c r="N24" s="176">
        <v>30</v>
      </c>
      <c r="O24" s="159">
        <v>42</v>
      </c>
      <c r="P24" s="177"/>
      <c r="Q24" s="177"/>
      <c r="R24" s="178"/>
      <c r="S24" s="178"/>
      <c r="T24" s="179"/>
      <c r="U24" s="180"/>
      <c r="V24">
        <f t="shared" si="5"/>
        <v>72</v>
      </c>
    </row>
    <row r="25" spans="1:22" ht="15.75" customHeight="1" x14ac:dyDescent="0.25">
      <c r="A25" s="84" t="s">
        <v>300</v>
      </c>
      <c r="B25" s="174" t="s">
        <v>301</v>
      </c>
      <c r="C25" s="182" t="s">
        <v>291</v>
      </c>
      <c r="D25" s="182" t="s">
        <v>292</v>
      </c>
      <c r="E25" s="207">
        <v>72</v>
      </c>
      <c r="F25" s="175"/>
      <c r="G25" s="175">
        <f t="shared" si="4"/>
        <v>78</v>
      </c>
      <c r="H25" s="175">
        <v>36</v>
      </c>
      <c r="I25" s="175">
        <v>34</v>
      </c>
      <c r="J25" s="89"/>
      <c r="K25" s="89"/>
      <c r="L25" s="89">
        <v>6</v>
      </c>
      <c r="M25" s="89">
        <v>2</v>
      </c>
      <c r="N25" s="176">
        <v>30</v>
      </c>
      <c r="O25" s="159">
        <v>42</v>
      </c>
      <c r="P25" s="177"/>
      <c r="Q25" s="177"/>
      <c r="R25" s="178"/>
      <c r="S25" s="178"/>
      <c r="T25" s="179"/>
      <c r="U25" s="180"/>
      <c r="V25">
        <f t="shared" si="5"/>
        <v>72</v>
      </c>
    </row>
    <row r="26" spans="1:22" ht="42.75" customHeight="1" x14ac:dyDescent="0.25">
      <c r="A26" s="185" t="s">
        <v>162</v>
      </c>
      <c r="B26" s="174" t="s">
        <v>302</v>
      </c>
      <c r="C26" s="175"/>
      <c r="D26" s="183" t="s">
        <v>292</v>
      </c>
      <c r="E26" s="207">
        <v>32</v>
      </c>
      <c r="F26" s="175"/>
      <c r="G26" s="175">
        <f t="shared" si="4"/>
        <v>30</v>
      </c>
      <c r="H26" s="175"/>
      <c r="I26" s="175">
        <v>30</v>
      </c>
      <c r="J26" s="89"/>
      <c r="K26" s="89"/>
      <c r="L26" s="89"/>
      <c r="M26" s="89"/>
      <c r="N26" s="176"/>
      <c r="O26" s="181">
        <v>32</v>
      </c>
      <c r="P26" s="177"/>
      <c r="Q26" s="177"/>
      <c r="R26" s="178"/>
      <c r="S26" s="178"/>
      <c r="T26" s="179"/>
      <c r="U26" s="180"/>
      <c r="V26">
        <f t="shared" si="5"/>
        <v>32</v>
      </c>
    </row>
    <row r="27" spans="1:22" ht="42.75" customHeight="1" x14ac:dyDescent="0.25">
      <c r="A27" s="186" t="s">
        <v>31</v>
      </c>
      <c r="B27" s="187" t="s">
        <v>303</v>
      </c>
      <c r="C27" s="188"/>
      <c r="D27" s="189"/>
      <c r="E27" s="207">
        <f>SUM(E28:E32)</f>
        <v>480</v>
      </c>
      <c r="F27" s="188">
        <f t="shared" ref="F27:U27" si="6">SUM(F28:F32)</f>
        <v>2</v>
      </c>
      <c r="G27" s="188">
        <f t="shared" si="6"/>
        <v>458</v>
      </c>
      <c r="H27" s="188">
        <f t="shared" si="6"/>
        <v>68</v>
      </c>
      <c r="I27" s="188">
        <f t="shared" si="6"/>
        <v>394</v>
      </c>
      <c r="J27" s="188">
        <f t="shared" si="6"/>
        <v>0</v>
      </c>
      <c r="K27" s="188">
        <f t="shared" si="6"/>
        <v>0</v>
      </c>
      <c r="L27" s="188">
        <f t="shared" si="6"/>
        <v>16</v>
      </c>
      <c r="M27" s="188">
        <f t="shared" si="6"/>
        <v>0</v>
      </c>
      <c r="N27" s="188">
        <f t="shared" si="6"/>
        <v>0</v>
      </c>
      <c r="O27" s="188">
        <f t="shared" si="6"/>
        <v>36</v>
      </c>
      <c r="P27" s="188">
        <f t="shared" si="6"/>
        <v>122</v>
      </c>
      <c r="Q27" s="188">
        <f t="shared" si="6"/>
        <v>92</v>
      </c>
      <c r="R27" s="188">
        <f t="shared" si="6"/>
        <v>64</v>
      </c>
      <c r="S27" s="188">
        <f t="shared" si="6"/>
        <v>91</v>
      </c>
      <c r="T27" s="188">
        <f t="shared" si="6"/>
        <v>75</v>
      </c>
      <c r="U27" s="188">
        <f t="shared" si="6"/>
        <v>0</v>
      </c>
      <c r="V27">
        <f t="shared" si="5"/>
        <v>480</v>
      </c>
    </row>
    <row r="28" spans="1:22" x14ac:dyDescent="0.25">
      <c r="A28" s="76" t="s">
        <v>87</v>
      </c>
      <c r="B28" s="196" t="s">
        <v>32</v>
      </c>
      <c r="C28" s="75"/>
      <c r="D28" s="8" t="s">
        <v>292</v>
      </c>
      <c r="E28" s="18">
        <v>48</v>
      </c>
      <c r="F28" s="8"/>
      <c r="G28" s="8">
        <v>48</v>
      </c>
      <c r="H28" s="8">
        <v>22</v>
      </c>
      <c r="I28" s="8">
        <v>24</v>
      </c>
      <c r="J28" s="8"/>
      <c r="K28" s="8"/>
      <c r="L28" s="8">
        <v>2</v>
      </c>
      <c r="M28" s="8"/>
      <c r="N28" s="44"/>
      <c r="O28" s="44"/>
      <c r="P28" s="46"/>
      <c r="Q28" s="46"/>
      <c r="R28" s="50"/>
      <c r="S28" s="48"/>
      <c r="T28" s="214">
        <v>48</v>
      </c>
      <c r="U28" s="55"/>
      <c r="V28">
        <f t="shared" si="5"/>
        <v>48</v>
      </c>
    </row>
    <row r="29" spans="1:22" x14ac:dyDescent="0.25">
      <c r="A29" s="76" t="s">
        <v>88</v>
      </c>
      <c r="B29" s="196" t="s">
        <v>8</v>
      </c>
      <c r="C29" s="75"/>
      <c r="D29" s="8" t="s">
        <v>292</v>
      </c>
      <c r="E29" s="18">
        <v>58</v>
      </c>
      <c r="F29" s="8"/>
      <c r="G29" s="8">
        <v>48</v>
      </c>
      <c r="H29" s="8">
        <v>28</v>
      </c>
      <c r="I29" s="8">
        <v>28</v>
      </c>
      <c r="J29" s="8"/>
      <c r="K29" s="8"/>
      <c r="L29" s="8">
        <v>2</v>
      </c>
      <c r="M29" s="8"/>
      <c r="N29" s="44"/>
      <c r="O29" s="44"/>
      <c r="P29" s="213">
        <v>58</v>
      </c>
      <c r="Q29" s="46"/>
      <c r="R29" s="48"/>
      <c r="S29" s="49"/>
      <c r="T29" s="55"/>
      <c r="U29" s="55"/>
      <c r="V29">
        <f t="shared" si="5"/>
        <v>58</v>
      </c>
    </row>
    <row r="30" spans="1:22" ht="15.75" customHeight="1" x14ac:dyDescent="0.25">
      <c r="A30" s="76" t="s">
        <v>89</v>
      </c>
      <c r="B30" s="196" t="s">
        <v>90</v>
      </c>
      <c r="C30" s="75"/>
      <c r="D30" s="14" t="s">
        <v>292</v>
      </c>
      <c r="E30" s="18">
        <v>36</v>
      </c>
      <c r="F30" s="8"/>
      <c r="G30" s="8">
        <v>36</v>
      </c>
      <c r="H30" s="8">
        <v>18</v>
      </c>
      <c r="I30" s="8">
        <v>16</v>
      </c>
      <c r="J30" s="8"/>
      <c r="K30" s="8"/>
      <c r="L30" s="8">
        <v>2</v>
      </c>
      <c r="M30" s="8"/>
      <c r="N30" s="44"/>
      <c r="O30" s="213">
        <v>36</v>
      </c>
      <c r="P30" s="47"/>
      <c r="Q30" s="46"/>
      <c r="R30" s="48"/>
      <c r="S30" s="48"/>
      <c r="T30" s="55"/>
      <c r="U30" s="55"/>
      <c r="V30">
        <f t="shared" si="5"/>
        <v>36</v>
      </c>
    </row>
    <row r="31" spans="1:22" ht="24.75" x14ac:dyDescent="0.25">
      <c r="A31" s="76" t="s">
        <v>91</v>
      </c>
      <c r="B31" s="197" t="s">
        <v>92</v>
      </c>
      <c r="C31" s="74"/>
      <c r="D31" s="14" t="s">
        <v>312</v>
      </c>
      <c r="E31" s="18">
        <f>F31+G31+L31+M31</f>
        <v>170</v>
      </c>
      <c r="F31" s="8">
        <v>2</v>
      </c>
      <c r="G31" s="8">
        <v>164</v>
      </c>
      <c r="H31" s="8"/>
      <c r="I31" s="8">
        <v>164</v>
      </c>
      <c r="J31" s="8"/>
      <c r="K31" s="8"/>
      <c r="L31" s="8">
        <v>4</v>
      </c>
      <c r="M31" s="8"/>
      <c r="N31" s="44"/>
      <c r="O31" s="44"/>
      <c r="P31" s="46">
        <v>32</v>
      </c>
      <c r="Q31" s="213">
        <v>46</v>
      </c>
      <c r="R31" s="48">
        <v>32</v>
      </c>
      <c r="S31" s="215">
        <v>60</v>
      </c>
      <c r="T31" s="66"/>
      <c r="U31" s="55"/>
      <c r="V31">
        <f t="shared" si="5"/>
        <v>170</v>
      </c>
    </row>
    <row r="32" spans="1:22" ht="23.25" x14ac:dyDescent="0.25">
      <c r="A32" s="76" t="s">
        <v>93</v>
      </c>
      <c r="B32" s="196" t="s">
        <v>86</v>
      </c>
      <c r="C32" s="75"/>
      <c r="D32" s="217" t="s">
        <v>313</v>
      </c>
      <c r="E32" s="18">
        <f>G32+L32+M32</f>
        <v>168</v>
      </c>
      <c r="F32" s="8"/>
      <c r="G32" s="8">
        <v>162</v>
      </c>
      <c r="H32" s="8"/>
      <c r="I32" s="8">
        <v>162</v>
      </c>
      <c r="J32" s="8"/>
      <c r="K32" s="8"/>
      <c r="L32" s="8">
        <v>6</v>
      </c>
      <c r="M32" s="8"/>
      <c r="N32" s="44"/>
      <c r="O32" s="44"/>
      <c r="P32" s="47">
        <v>32</v>
      </c>
      <c r="Q32" s="215">
        <v>46</v>
      </c>
      <c r="R32" s="51">
        <v>32</v>
      </c>
      <c r="S32" s="215">
        <v>31</v>
      </c>
      <c r="T32" s="216">
        <v>27</v>
      </c>
      <c r="U32" s="55"/>
      <c r="V32">
        <f t="shared" si="5"/>
        <v>168</v>
      </c>
    </row>
    <row r="33" spans="1:22" ht="39" x14ac:dyDescent="0.25">
      <c r="A33" s="190" t="s">
        <v>33</v>
      </c>
      <c r="B33" s="22" t="s">
        <v>83</v>
      </c>
      <c r="C33" s="191"/>
      <c r="D33" s="15"/>
      <c r="E33" s="60">
        <f>SUM(E34:E36)</f>
        <v>144</v>
      </c>
      <c r="F33" s="35">
        <f t="shared" ref="F33:N33" si="7">SUM(F34:F36)</f>
        <v>0</v>
      </c>
      <c r="G33" s="35">
        <f t="shared" si="7"/>
        <v>142</v>
      </c>
      <c r="H33" s="35">
        <f t="shared" si="7"/>
        <v>72</v>
      </c>
      <c r="I33" s="35">
        <f t="shared" si="7"/>
        <v>62</v>
      </c>
      <c r="J33" s="35">
        <f t="shared" si="7"/>
        <v>0</v>
      </c>
      <c r="K33" s="35">
        <f t="shared" si="7"/>
        <v>0</v>
      </c>
      <c r="L33" s="35">
        <f t="shared" si="7"/>
        <v>6</v>
      </c>
      <c r="M33" s="35">
        <f t="shared" si="7"/>
        <v>0</v>
      </c>
      <c r="N33" s="35">
        <f t="shared" si="7"/>
        <v>0</v>
      </c>
      <c r="O33" s="15">
        <f t="shared" ref="O33:U33" si="8">SUM(O34:O36)</f>
        <v>36</v>
      </c>
      <c r="P33" s="15">
        <f t="shared" si="8"/>
        <v>36</v>
      </c>
      <c r="Q33" s="15">
        <f t="shared" si="8"/>
        <v>36</v>
      </c>
      <c r="R33" s="15">
        <f t="shared" si="8"/>
        <v>36</v>
      </c>
      <c r="S33" s="15">
        <f t="shared" si="8"/>
        <v>0</v>
      </c>
      <c r="T33" s="15">
        <f t="shared" si="8"/>
        <v>0</v>
      </c>
      <c r="U33" s="15">
        <f t="shared" si="8"/>
        <v>0</v>
      </c>
      <c r="V33">
        <f t="shared" si="5"/>
        <v>144</v>
      </c>
    </row>
    <row r="34" spans="1:22" x14ac:dyDescent="0.25">
      <c r="A34" s="73" t="s">
        <v>94</v>
      </c>
      <c r="B34" s="75" t="s">
        <v>62</v>
      </c>
      <c r="C34" s="75"/>
      <c r="D34" s="8" t="s">
        <v>292</v>
      </c>
      <c r="E34" s="18">
        <v>72</v>
      </c>
      <c r="F34" s="8"/>
      <c r="G34" s="8">
        <v>70</v>
      </c>
      <c r="H34" s="8">
        <v>36</v>
      </c>
      <c r="I34" s="8">
        <v>34</v>
      </c>
      <c r="J34" s="8"/>
      <c r="K34" s="8"/>
      <c r="L34" s="8">
        <v>2</v>
      </c>
      <c r="M34" s="8"/>
      <c r="N34" s="44"/>
      <c r="O34" s="44"/>
      <c r="P34" s="46">
        <v>36</v>
      </c>
      <c r="Q34" s="215">
        <v>36</v>
      </c>
      <c r="R34" s="48"/>
      <c r="S34" s="49"/>
      <c r="T34" s="55"/>
      <c r="U34" s="55"/>
      <c r="V34">
        <f t="shared" si="5"/>
        <v>72</v>
      </c>
    </row>
    <row r="35" spans="1:22" ht="24.75" x14ac:dyDescent="0.25">
      <c r="A35" s="199" t="s">
        <v>95</v>
      </c>
      <c r="B35" s="200" t="s">
        <v>323</v>
      </c>
      <c r="C35" s="74"/>
      <c r="D35" s="8" t="s">
        <v>292</v>
      </c>
      <c r="E35" s="18">
        <v>36</v>
      </c>
      <c r="F35" s="8"/>
      <c r="G35" s="8">
        <v>36</v>
      </c>
      <c r="H35" s="8">
        <v>18</v>
      </c>
      <c r="I35" s="8">
        <v>16</v>
      </c>
      <c r="J35" s="8"/>
      <c r="K35" s="8"/>
      <c r="L35" s="8">
        <v>2</v>
      </c>
      <c r="M35" s="8"/>
      <c r="N35" s="44"/>
      <c r="O35" s="44"/>
      <c r="P35" s="46"/>
      <c r="Q35" s="46"/>
      <c r="R35" s="215">
        <v>36</v>
      </c>
      <c r="S35" s="48"/>
      <c r="T35" s="55"/>
      <c r="U35" s="55"/>
      <c r="V35">
        <f t="shared" si="5"/>
        <v>36</v>
      </c>
    </row>
    <row r="36" spans="1:22" ht="24.75" customHeight="1" x14ac:dyDescent="0.25">
      <c r="A36" s="199" t="s">
        <v>96</v>
      </c>
      <c r="B36" s="200" t="s">
        <v>322</v>
      </c>
      <c r="C36" s="74"/>
      <c r="D36" s="8" t="s">
        <v>292</v>
      </c>
      <c r="E36" s="18">
        <v>36</v>
      </c>
      <c r="F36" s="8"/>
      <c r="G36" s="8">
        <v>36</v>
      </c>
      <c r="H36" s="8">
        <v>18</v>
      </c>
      <c r="I36" s="8">
        <v>12</v>
      </c>
      <c r="J36" s="8"/>
      <c r="K36" s="8"/>
      <c r="L36" s="8">
        <v>2</v>
      </c>
      <c r="M36" s="8"/>
      <c r="N36" s="45"/>
      <c r="O36" s="218">
        <v>36</v>
      </c>
      <c r="P36" s="46"/>
      <c r="Q36" s="46"/>
      <c r="R36" s="48"/>
      <c r="S36" s="49"/>
      <c r="T36" s="55"/>
      <c r="U36" s="55"/>
      <c r="V36">
        <f t="shared" si="5"/>
        <v>36</v>
      </c>
    </row>
    <row r="37" spans="1:22" ht="25.5" x14ac:dyDescent="0.25">
      <c r="A37" s="58" t="s">
        <v>17</v>
      </c>
      <c r="B37" s="41" t="s">
        <v>84</v>
      </c>
      <c r="C37" s="41"/>
      <c r="D37" s="18"/>
      <c r="E37" s="60">
        <f>E38+E53</f>
        <v>3480</v>
      </c>
      <c r="F37" s="60"/>
      <c r="G37" s="60">
        <f>G38+G53</f>
        <v>3383</v>
      </c>
      <c r="H37" s="18"/>
      <c r="I37" s="18"/>
      <c r="J37" s="18"/>
      <c r="K37" s="18"/>
      <c r="L37" s="18"/>
      <c r="M37" s="18"/>
      <c r="N37" s="18">
        <f t="shared" ref="N37:U37" si="9">SUM(N38+N53)</f>
        <v>36</v>
      </c>
      <c r="O37" s="18">
        <f t="shared" si="9"/>
        <v>36</v>
      </c>
      <c r="P37" s="18">
        <f t="shared" si="9"/>
        <v>382</v>
      </c>
      <c r="Q37" s="18">
        <f t="shared" si="9"/>
        <v>664</v>
      </c>
      <c r="R37" s="18">
        <f t="shared" si="9"/>
        <v>512</v>
      </c>
      <c r="S37" s="18">
        <f t="shared" si="9"/>
        <v>809</v>
      </c>
      <c r="T37" s="18">
        <f t="shared" si="9"/>
        <v>537</v>
      </c>
      <c r="U37" s="18">
        <f t="shared" si="9"/>
        <v>504</v>
      </c>
      <c r="V37">
        <f t="shared" si="5"/>
        <v>3480</v>
      </c>
    </row>
    <row r="38" spans="1:22" ht="25.5" x14ac:dyDescent="0.25">
      <c r="A38" s="37" t="s">
        <v>9</v>
      </c>
      <c r="B38" s="38" t="s">
        <v>34</v>
      </c>
      <c r="C38" s="38"/>
      <c r="D38" s="15"/>
      <c r="E38" s="60">
        <f>SUM(E39:E52)</f>
        <v>856</v>
      </c>
      <c r="F38" s="35">
        <f t="shared" ref="F38:T38" si="10">SUM(F39:F52)</f>
        <v>4</v>
      </c>
      <c r="G38" s="35">
        <f t="shared" si="10"/>
        <v>874</v>
      </c>
      <c r="H38" s="35">
        <f t="shared" si="10"/>
        <v>426</v>
      </c>
      <c r="I38" s="35">
        <f t="shared" si="10"/>
        <v>438</v>
      </c>
      <c r="J38" s="35">
        <f t="shared" si="10"/>
        <v>20</v>
      </c>
      <c r="K38" s="35">
        <f t="shared" si="10"/>
        <v>0</v>
      </c>
      <c r="L38" s="35">
        <f t="shared" si="10"/>
        <v>42</v>
      </c>
      <c r="M38" s="35">
        <f t="shared" si="10"/>
        <v>18</v>
      </c>
      <c r="N38" s="35">
        <f t="shared" si="10"/>
        <v>36</v>
      </c>
      <c r="O38" s="35">
        <f t="shared" si="10"/>
        <v>36</v>
      </c>
      <c r="P38" s="35">
        <f t="shared" si="10"/>
        <v>222</v>
      </c>
      <c r="Q38" s="35">
        <f t="shared" si="10"/>
        <v>172</v>
      </c>
      <c r="R38" s="35">
        <f t="shared" si="10"/>
        <v>72</v>
      </c>
      <c r="S38" s="35">
        <f t="shared" si="10"/>
        <v>72</v>
      </c>
      <c r="T38" s="35">
        <f t="shared" si="10"/>
        <v>246</v>
      </c>
      <c r="U38" s="15">
        <f t="shared" ref="U38" si="11">SUM(U39:U51)</f>
        <v>0</v>
      </c>
      <c r="V38">
        <f t="shared" si="5"/>
        <v>856</v>
      </c>
    </row>
    <row r="39" spans="1:22" x14ac:dyDescent="0.25">
      <c r="A39" s="13" t="s">
        <v>10</v>
      </c>
      <c r="B39" s="74" t="s">
        <v>164</v>
      </c>
      <c r="C39" s="12"/>
      <c r="D39" s="32" t="s">
        <v>292</v>
      </c>
      <c r="E39" s="18">
        <v>72</v>
      </c>
      <c r="F39" s="8"/>
      <c r="G39" s="8">
        <v>72</v>
      </c>
      <c r="H39" s="8">
        <v>36</v>
      </c>
      <c r="I39" s="8">
        <v>34</v>
      </c>
      <c r="J39" s="8"/>
      <c r="K39" s="8"/>
      <c r="L39" s="8">
        <v>2</v>
      </c>
      <c r="M39" s="8"/>
      <c r="N39" s="44"/>
      <c r="O39" s="44"/>
      <c r="P39" s="46">
        <v>36</v>
      </c>
      <c r="Q39" s="215">
        <v>36</v>
      </c>
      <c r="R39" s="48"/>
      <c r="S39" s="49"/>
      <c r="T39" s="55"/>
      <c r="U39" s="55"/>
      <c r="V39">
        <f t="shared" si="5"/>
        <v>72</v>
      </c>
    </row>
    <row r="40" spans="1:22" x14ac:dyDescent="0.25">
      <c r="A40" s="201" t="s">
        <v>11</v>
      </c>
      <c r="B40" s="202" t="s">
        <v>35</v>
      </c>
      <c r="C40" s="12" t="s">
        <v>291</v>
      </c>
      <c r="D40" s="8"/>
      <c r="E40" s="18">
        <f t="shared" ref="E40" si="12">F40+G40+L40+M40</f>
        <v>142</v>
      </c>
      <c r="F40" s="8"/>
      <c r="G40" s="8">
        <v>132</v>
      </c>
      <c r="H40" s="8">
        <v>66</v>
      </c>
      <c r="I40" s="8">
        <v>66</v>
      </c>
      <c r="J40" s="8"/>
      <c r="K40" s="8"/>
      <c r="L40" s="8">
        <v>6</v>
      </c>
      <c r="M40" s="8">
        <v>4</v>
      </c>
      <c r="N40" s="44"/>
      <c r="O40" s="44"/>
      <c r="P40" s="46">
        <v>78</v>
      </c>
      <c r="Q40" s="85">
        <v>64</v>
      </c>
      <c r="R40" s="48"/>
      <c r="S40" s="49"/>
      <c r="T40" s="55"/>
      <c r="U40" s="55"/>
      <c r="V40">
        <f t="shared" si="5"/>
        <v>142</v>
      </c>
    </row>
    <row r="41" spans="1:22" x14ac:dyDescent="0.25">
      <c r="A41" s="13" t="s">
        <v>12</v>
      </c>
      <c r="B41" s="12" t="s">
        <v>63</v>
      </c>
      <c r="C41" s="12"/>
      <c r="D41" s="8" t="s">
        <v>292</v>
      </c>
      <c r="E41" s="18">
        <v>36</v>
      </c>
      <c r="F41" s="8"/>
      <c r="G41" s="8">
        <v>72</v>
      </c>
      <c r="H41" s="8">
        <v>34</v>
      </c>
      <c r="I41" s="8">
        <v>36</v>
      </c>
      <c r="J41" s="8"/>
      <c r="K41" s="8"/>
      <c r="L41" s="8">
        <v>2</v>
      </c>
      <c r="M41" s="8"/>
      <c r="N41" s="44"/>
      <c r="O41" s="218">
        <v>36</v>
      </c>
      <c r="P41" s="47"/>
      <c r="Q41" s="46"/>
      <c r="R41" s="48"/>
      <c r="S41" s="49"/>
      <c r="T41" s="55"/>
      <c r="U41" s="55"/>
      <c r="V41">
        <f t="shared" si="5"/>
        <v>36</v>
      </c>
    </row>
    <row r="42" spans="1:22" x14ac:dyDescent="0.25">
      <c r="A42" s="13" t="s">
        <v>13</v>
      </c>
      <c r="B42" s="12" t="s">
        <v>64</v>
      </c>
      <c r="C42" s="12" t="s">
        <v>291</v>
      </c>
      <c r="D42" s="8"/>
      <c r="E42" s="18">
        <v>72</v>
      </c>
      <c r="F42" s="8"/>
      <c r="G42" s="8">
        <v>62</v>
      </c>
      <c r="H42" s="89">
        <v>30</v>
      </c>
      <c r="I42" s="89">
        <v>32</v>
      </c>
      <c r="J42" s="8"/>
      <c r="K42" s="8"/>
      <c r="L42" s="8">
        <v>6</v>
      </c>
      <c r="M42" s="8">
        <v>4</v>
      </c>
      <c r="N42" s="44"/>
      <c r="O42" s="44"/>
      <c r="P42" s="46"/>
      <c r="Q42" s="85">
        <v>72</v>
      </c>
      <c r="R42" s="48"/>
      <c r="S42" s="49"/>
      <c r="T42" s="55"/>
      <c r="U42" s="55"/>
      <c r="V42">
        <f t="shared" si="5"/>
        <v>72</v>
      </c>
    </row>
    <row r="43" spans="1:22" ht="29.25" customHeight="1" x14ac:dyDescent="0.25">
      <c r="A43" s="13" t="s">
        <v>14</v>
      </c>
      <c r="B43" s="12" t="s">
        <v>36</v>
      </c>
      <c r="C43" s="12"/>
      <c r="D43" s="8" t="s">
        <v>314</v>
      </c>
      <c r="E43" s="18">
        <v>72</v>
      </c>
      <c r="F43" s="8">
        <v>2</v>
      </c>
      <c r="G43" s="8">
        <v>70</v>
      </c>
      <c r="H43" s="8">
        <v>32</v>
      </c>
      <c r="I43" s="8">
        <v>34</v>
      </c>
      <c r="J43" s="8"/>
      <c r="K43" s="8"/>
      <c r="L43" s="8">
        <v>4</v>
      </c>
      <c r="M43" s="8"/>
      <c r="N43" s="44"/>
      <c r="O43" s="44"/>
      <c r="P43" s="46"/>
      <c r="Q43" s="46"/>
      <c r="R43" s="48"/>
      <c r="S43" s="219">
        <v>36</v>
      </c>
      <c r="T43" s="216">
        <v>36</v>
      </c>
      <c r="U43" s="55"/>
      <c r="V43">
        <f t="shared" si="5"/>
        <v>72</v>
      </c>
    </row>
    <row r="44" spans="1:22" x14ac:dyDescent="0.25">
      <c r="A44" s="203" t="s">
        <v>15</v>
      </c>
      <c r="B44" s="204" t="s">
        <v>65</v>
      </c>
      <c r="C44" s="12" t="s">
        <v>291</v>
      </c>
      <c r="D44" s="8"/>
      <c r="E44" s="18">
        <v>72</v>
      </c>
      <c r="F44" s="8"/>
      <c r="G44" s="8">
        <v>62</v>
      </c>
      <c r="H44" s="8">
        <v>30</v>
      </c>
      <c r="I44" s="8">
        <v>32</v>
      </c>
      <c r="J44" s="159">
        <v>20</v>
      </c>
      <c r="K44" s="8"/>
      <c r="L44" s="8">
        <v>6</v>
      </c>
      <c r="M44" s="8">
        <v>4</v>
      </c>
      <c r="N44" s="44"/>
      <c r="O44" s="44"/>
      <c r="P44" s="46"/>
      <c r="Q44" s="46"/>
      <c r="R44" s="48"/>
      <c r="S44" s="49"/>
      <c r="T44" s="86">
        <v>72</v>
      </c>
      <c r="U44" s="55"/>
      <c r="V44">
        <f t="shared" si="5"/>
        <v>72</v>
      </c>
    </row>
    <row r="45" spans="1:22" ht="27" customHeight="1" x14ac:dyDescent="0.25">
      <c r="A45" s="99" t="s">
        <v>48</v>
      </c>
      <c r="B45" s="97" t="s">
        <v>16</v>
      </c>
      <c r="C45" s="12"/>
      <c r="D45" s="8" t="s">
        <v>292</v>
      </c>
      <c r="E45" s="18">
        <v>72</v>
      </c>
      <c r="F45" s="8"/>
      <c r="G45" s="8">
        <v>72</v>
      </c>
      <c r="H45" s="8">
        <v>34</v>
      </c>
      <c r="I45" s="8">
        <v>36</v>
      </c>
      <c r="J45" s="8"/>
      <c r="K45" s="8"/>
      <c r="L45" s="8">
        <v>2</v>
      </c>
      <c r="M45" s="8"/>
      <c r="N45" s="44"/>
      <c r="O45" s="44"/>
      <c r="P45" s="46"/>
      <c r="Q45" s="46"/>
      <c r="R45" s="48">
        <v>36</v>
      </c>
      <c r="S45" s="216">
        <v>36</v>
      </c>
      <c r="T45" s="55"/>
      <c r="U45" s="55"/>
      <c r="V45">
        <f t="shared" si="5"/>
        <v>72</v>
      </c>
    </row>
    <row r="46" spans="1:22" hidden="1" x14ac:dyDescent="0.25">
      <c r="A46" s="13"/>
      <c r="B46" s="12"/>
      <c r="C46" s="12"/>
      <c r="D46" s="8"/>
      <c r="E46" s="18"/>
      <c r="F46" s="8"/>
      <c r="G46" s="8"/>
      <c r="H46" s="8"/>
      <c r="I46" s="8"/>
      <c r="J46" s="8"/>
      <c r="K46" s="8"/>
      <c r="L46" s="8"/>
      <c r="M46" s="8"/>
      <c r="N46" s="44"/>
      <c r="O46" s="44"/>
      <c r="P46" s="46"/>
      <c r="Q46" s="46"/>
      <c r="R46" s="48"/>
      <c r="S46" s="49"/>
      <c r="T46" s="55"/>
      <c r="U46" s="55"/>
      <c r="V46">
        <f t="shared" si="5"/>
        <v>0</v>
      </c>
    </row>
    <row r="47" spans="1:22" ht="25.5" x14ac:dyDescent="0.25">
      <c r="A47" s="77" t="s">
        <v>97</v>
      </c>
      <c r="B47" s="97" t="s">
        <v>324</v>
      </c>
      <c r="C47" s="12" t="s">
        <v>292</v>
      </c>
      <c r="D47" s="8"/>
      <c r="E47" s="18">
        <f>F47+G47+L47+M47</f>
        <v>66</v>
      </c>
      <c r="F47" s="8">
        <v>2</v>
      </c>
      <c r="G47" s="8">
        <v>54</v>
      </c>
      <c r="H47" s="8">
        <v>26</v>
      </c>
      <c r="I47" s="8">
        <v>28</v>
      </c>
      <c r="J47" s="8"/>
      <c r="K47" s="8"/>
      <c r="L47" s="8">
        <v>6</v>
      </c>
      <c r="M47" s="8">
        <v>4</v>
      </c>
      <c r="N47" s="44"/>
      <c r="O47" s="16"/>
      <c r="P47" s="46"/>
      <c r="Q47" s="46"/>
      <c r="R47" s="48"/>
      <c r="S47" s="49"/>
      <c r="T47" s="219">
        <v>66</v>
      </c>
      <c r="U47" s="55"/>
      <c r="V47">
        <f t="shared" si="5"/>
        <v>66</v>
      </c>
    </row>
    <row r="48" spans="1:22" ht="26.25" customHeight="1" x14ac:dyDescent="0.25">
      <c r="A48" s="77" t="s">
        <v>156</v>
      </c>
      <c r="B48" s="78" t="s">
        <v>98</v>
      </c>
      <c r="C48" s="21"/>
      <c r="D48" s="8" t="s">
        <v>292</v>
      </c>
      <c r="E48" s="18">
        <v>36</v>
      </c>
      <c r="F48" s="8"/>
      <c r="G48" s="8">
        <v>34</v>
      </c>
      <c r="H48" s="8">
        <v>16</v>
      </c>
      <c r="I48" s="8">
        <v>18</v>
      </c>
      <c r="J48" s="8"/>
      <c r="K48" s="8"/>
      <c r="L48" s="8"/>
      <c r="M48" s="8">
        <v>2</v>
      </c>
      <c r="N48" s="44"/>
      <c r="O48" s="44"/>
      <c r="P48" s="47"/>
      <c r="Q48" s="47"/>
      <c r="R48" s="215">
        <v>36</v>
      </c>
      <c r="S48" s="53"/>
      <c r="T48" s="55"/>
      <c r="U48" s="231"/>
      <c r="V48">
        <f t="shared" si="5"/>
        <v>36</v>
      </c>
    </row>
    <row r="49" spans="1:25" x14ac:dyDescent="0.25">
      <c r="A49" s="77" t="s">
        <v>157</v>
      </c>
      <c r="B49" s="78" t="s">
        <v>99</v>
      </c>
      <c r="C49" s="21"/>
      <c r="D49" s="8" t="s">
        <v>292</v>
      </c>
      <c r="E49" s="18">
        <f>F49+G49+L49+M49</f>
        <v>36</v>
      </c>
      <c r="F49" s="8"/>
      <c r="G49" s="8">
        <v>34</v>
      </c>
      <c r="H49" s="8">
        <v>16</v>
      </c>
      <c r="I49" s="8">
        <v>18</v>
      </c>
      <c r="J49" s="8"/>
      <c r="K49" s="8"/>
      <c r="L49" s="8">
        <v>2</v>
      </c>
      <c r="M49" s="8"/>
      <c r="N49" s="44"/>
      <c r="O49" s="44"/>
      <c r="P49" s="215">
        <v>36</v>
      </c>
      <c r="Q49" s="47"/>
      <c r="R49" s="51"/>
      <c r="S49" s="53"/>
      <c r="T49" s="55"/>
      <c r="U49" s="231"/>
      <c r="V49">
        <f t="shared" si="5"/>
        <v>36</v>
      </c>
    </row>
    <row r="50" spans="1:25" ht="12" customHeight="1" x14ac:dyDescent="0.25">
      <c r="A50" s="98" t="s">
        <v>159</v>
      </c>
      <c r="B50" s="78" t="s">
        <v>160</v>
      </c>
      <c r="C50" s="12"/>
      <c r="D50" s="220" t="s">
        <v>292</v>
      </c>
      <c r="E50" s="18">
        <v>72</v>
      </c>
      <c r="F50" s="8"/>
      <c r="G50" s="8">
        <v>104</v>
      </c>
      <c r="H50" s="8">
        <v>52</v>
      </c>
      <c r="I50" s="8">
        <v>52</v>
      </c>
      <c r="J50" s="8"/>
      <c r="K50" s="8"/>
      <c r="L50" s="8">
        <v>4</v>
      </c>
      <c r="M50" s="8"/>
      <c r="N50" s="44"/>
      <c r="O50" s="44"/>
      <c r="P50" s="46"/>
      <c r="Q50" s="46"/>
      <c r="R50" s="48"/>
      <c r="S50" s="53"/>
      <c r="T50" s="216">
        <v>72</v>
      </c>
      <c r="U50" s="231"/>
      <c r="V50">
        <f t="shared" si="5"/>
        <v>72</v>
      </c>
    </row>
    <row r="51" spans="1:25" ht="12" customHeight="1" x14ac:dyDescent="0.25">
      <c r="A51" s="99" t="s">
        <v>100</v>
      </c>
      <c r="B51" s="78" t="s">
        <v>158</v>
      </c>
      <c r="C51" s="12"/>
      <c r="D51" s="8" t="s">
        <v>292</v>
      </c>
      <c r="E51" s="18">
        <v>72</v>
      </c>
      <c r="F51" s="8"/>
      <c r="G51" s="8">
        <v>72</v>
      </c>
      <c r="H51" s="8">
        <v>36</v>
      </c>
      <c r="I51" s="8">
        <v>36</v>
      </c>
      <c r="J51" s="8"/>
      <c r="K51" s="8"/>
      <c r="L51" s="8"/>
      <c r="M51" s="8"/>
      <c r="N51" s="44"/>
      <c r="O51" s="44"/>
      <c r="P51" s="215">
        <v>72</v>
      </c>
      <c r="Q51" s="46"/>
      <c r="R51" s="48"/>
      <c r="S51" s="49"/>
      <c r="T51" s="55"/>
      <c r="U51" s="231"/>
      <c r="V51">
        <f t="shared" si="5"/>
        <v>72</v>
      </c>
    </row>
    <row r="52" spans="1:25" ht="12" customHeight="1" x14ac:dyDescent="0.25">
      <c r="A52" s="99" t="s">
        <v>307</v>
      </c>
      <c r="B52" s="78" t="s">
        <v>308</v>
      </c>
      <c r="C52" s="12"/>
      <c r="D52" s="8" t="s">
        <v>292</v>
      </c>
      <c r="E52" s="18">
        <v>36</v>
      </c>
      <c r="F52" s="8"/>
      <c r="G52" s="8">
        <v>34</v>
      </c>
      <c r="H52" s="8">
        <v>18</v>
      </c>
      <c r="I52" s="8">
        <v>16</v>
      </c>
      <c r="J52" s="8"/>
      <c r="K52" s="8"/>
      <c r="L52" s="8">
        <v>2</v>
      </c>
      <c r="M52" s="8"/>
      <c r="N52" s="213">
        <v>36</v>
      </c>
      <c r="O52" s="44"/>
      <c r="P52" s="47"/>
      <c r="Q52" s="46"/>
      <c r="R52" s="48"/>
      <c r="S52" s="49"/>
      <c r="T52" s="55"/>
      <c r="U52" s="231"/>
      <c r="V52">
        <f t="shared" si="5"/>
        <v>36</v>
      </c>
    </row>
    <row r="53" spans="1:25" ht="18.75" customHeight="1" x14ac:dyDescent="0.25">
      <c r="A53" s="58" t="s">
        <v>18</v>
      </c>
      <c r="B53" s="61" t="s">
        <v>19</v>
      </c>
      <c r="C53" s="41"/>
      <c r="D53" s="18"/>
      <c r="E53" s="59">
        <f>E55+E62+E68+E73+E80</f>
        <v>2624</v>
      </c>
      <c r="F53" s="59"/>
      <c r="G53" s="59">
        <f>G55+G62+G68+G73+G80</f>
        <v>2509</v>
      </c>
      <c r="H53" s="60">
        <f>H55+H62+H68+H73+H80</f>
        <v>751</v>
      </c>
      <c r="I53" s="60">
        <f>I55+I62+I68+I73+I80</f>
        <v>705</v>
      </c>
      <c r="J53" s="60"/>
      <c r="K53" s="60"/>
      <c r="L53" s="60"/>
      <c r="M53" s="60"/>
      <c r="N53" s="18">
        <f>N55+N62+N68+N73+N80</f>
        <v>0</v>
      </c>
      <c r="O53" s="18">
        <f t="shared" ref="O53:U53" si="13">O55+O62+O68+O73+O80</f>
        <v>0</v>
      </c>
      <c r="P53" s="18">
        <f t="shared" si="13"/>
        <v>160</v>
      </c>
      <c r="Q53" s="18">
        <f t="shared" si="13"/>
        <v>492</v>
      </c>
      <c r="R53" s="18">
        <f t="shared" si="13"/>
        <v>440</v>
      </c>
      <c r="S53" s="18">
        <f t="shared" si="13"/>
        <v>737</v>
      </c>
      <c r="T53" s="18">
        <f t="shared" si="13"/>
        <v>291</v>
      </c>
      <c r="U53" s="18">
        <f t="shared" si="13"/>
        <v>504</v>
      </c>
      <c r="V53">
        <f t="shared" si="5"/>
        <v>2624</v>
      </c>
    </row>
    <row r="54" spans="1:25" hidden="1" x14ac:dyDescent="0.25">
      <c r="A54" s="279"/>
      <c r="B54" s="280"/>
      <c r="C54" s="39"/>
      <c r="D54" s="36"/>
      <c r="E54" s="18"/>
      <c r="F54" s="36"/>
      <c r="G54" s="36"/>
      <c r="H54" s="36"/>
      <c r="I54" s="36"/>
      <c r="J54" s="36"/>
      <c r="K54" s="36"/>
      <c r="L54" s="36"/>
      <c r="M54" s="36"/>
      <c r="N54" s="44"/>
      <c r="O54" s="44"/>
      <c r="P54" s="46"/>
      <c r="Q54" s="46"/>
      <c r="R54" s="48"/>
      <c r="S54" s="49"/>
      <c r="T54" s="55"/>
      <c r="U54" s="55"/>
      <c r="V54">
        <f t="shared" si="5"/>
        <v>0</v>
      </c>
    </row>
    <row r="55" spans="1:25" ht="26.25" x14ac:dyDescent="0.25">
      <c r="A55" s="63" t="s">
        <v>20</v>
      </c>
      <c r="B55" s="62" t="s">
        <v>66</v>
      </c>
      <c r="C55" s="62"/>
      <c r="D55" s="57"/>
      <c r="E55" s="60">
        <f>E56+E57+E58+E59+E60+E61</f>
        <v>981</v>
      </c>
      <c r="F55" s="80"/>
      <c r="G55" s="80">
        <f>G56+G57+G58+G59+G60+G61</f>
        <v>915</v>
      </c>
      <c r="H55" s="80">
        <f>H56+H57+H58</f>
        <v>292</v>
      </c>
      <c r="I55" s="80">
        <f>I56+I57+I58</f>
        <v>290</v>
      </c>
      <c r="J55" s="57"/>
      <c r="K55" s="57"/>
      <c r="L55" s="57"/>
      <c r="M55" s="57"/>
      <c r="N55" s="57">
        <f>SUM(N56:N61)</f>
        <v>0</v>
      </c>
      <c r="O55" s="57">
        <f t="shared" ref="O55:U55" si="14">SUM(O56:O61)</f>
        <v>0</v>
      </c>
      <c r="P55" s="57">
        <f t="shared" si="14"/>
        <v>66</v>
      </c>
      <c r="Q55" s="57">
        <f t="shared" si="14"/>
        <v>102</v>
      </c>
      <c r="R55" s="57">
        <f t="shared" si="14"/>
        <v>72</v>
      </c>
      <c r="S55" s="57">
        <f t="shared" si="14"/>
        <v>324</v>
      </c>
      <c r="T55" s="57">
        <f t="shared" si="14"/>
        <v>192</v>
      </c>
      <c r="U55" s="57">
        <f t="shared" si="14"/>
        <v>225</v>
      </c>
      <c r="V55">
        <f t="shared" si="5"/>
        <v>981</v>
      </c>
    </row>
    <row r="56" spans="1:25" ht="26.25" x14ac:dyDescent="0.25">
      <c r="A56" s="13" t="s">
        <v>23</v>
      </c>
      <c r="B56" s="4" t="s">
        <v>67</v>
      </c>
      <c r="C56" s="4" t="s">
        <v>315</v>
      </c>
      <c r="D56" s="8" t="s">
        <v>292</v>
      </c>
      <c r="E56" s="208">
        <v>468</v>
      </c>
      <c r="F56" s="19"/>
      <c r="G56" s="42">
        <v>412</v>
      </c>
      <c r="H56" s="8">
        <v>206</v>
      </c>
      <c r="I56" s="8">
        <v>206</v>
      </c>
      <c r="J56" s="227">
        <v>50</v>
      </c>
      <c r="K56" s="8"/>
      <c r="L56" s="8">
        <v>12</v>
      </c>
      <c r="M56" s="8">
        <v>8</v>
      </c>
      <c r="N56" s="44"/>
      <c r="O56" s="44"/>
      <c r="P56" s="46">
        <v>66</v>
      </c>
      <c r="Q56" s="213">
        <v>102</v>
      </c>
      <c r="R56" s="170">
        <v>72</v>
      </c>
      <c r="S56" s="86">
        <v>144</v>
      </c>
      <c r="T56" s="231">
        <v>48</v>
      </c>
      <c r="U56" s="86">
        <v>36</v>
      </c>
      <c r="V56">
        <f t="shared" si="5"/>
        <v>468</v>
      </c>
      <c r="W56" s="226" t="s">
        <v>320</v>
      </c>
      <c r="X56" s="226"/>
    </row>
    <row r="57" spans="1:25" x14ac:dyDescent="0.25">
      <c r="A57" s="13" t="s">
        <v>24</v>
      </c>
      <c r="B57" s="4" t="s">
        <v>68</v>
      </c>
      <c r="C57" s="4" t="s">
        <v>291</v>
      </c>
      <c r="D57" s="8" t="s">
        <v>292</v>
      </c>
      <c r="E57" s="208">
        <v>180</v>
      </c>
      <c r="F57" s="19"/>
      <c r="G57" s="42">
        <v>170</v>
      </c>
      <c r="H57" s="8">
        <v>86</v>
      </c>
      <c r="I57" s="8">
        <v>84</v>
      </c>
      <c r="J57" s="35">
        <v>50</v>
      </c>
      <c r="K57" s="8"/>
      <c r="L57" s="8">
        <v>6</v>
      </c>
      <c r="M57" s="8">
        <v>4</v>
      </c>
      <c r="N57" s="44"/>
      <c r="O57" s="44"/>
      <c r="P57" s="46"/>
      <c r="Q57" s="46"/>
      <c r="R57" s="48"/>
      <c r="S57" s="49"/>
      <c r="T57" s="221">
        <v>144</v>
      </c>
      <c r="U57" s="86">
        <v>36</v>
      </c>
      <c r="V57">
        <f t="shared" si="5"/>
        <v>180</v>
      </c>
      <c r="W57" s="232" t="s">
        <v>328</v>
      </c>
      <c r="X57" s="232"/>
      <c r="Y57" s="232"/>
    </row>
    <row r="58" spans="1:25" hidden="1" x14ac:dyDescent="0.25">
      <c r="A58" s="13"/>
      <c r="B58" s="4"/>
      <c r="C58" s="4"/>
      <c r="D58" s="8"/>
      <c r="E58" s="208"/>
      <c r="F58" s="19"/>
      <c r="G58" s="42"/>
      <c r="H58" s="8"/>
      <c r="I58" s="8"/>
      <c r="J58" s="8"/>
      <c r="K58" s="8"/>
      <c r="L58" s="8"/>
      <c r="M58" s="8"/>
      <c r="N58" s="44"/>
      <c r="O58" s="44"/>
      <c r="P58" s="46"/>
      <c r="Q58" s="85"/>
      <c r="R58" s="48"/>
      <c r="S58" s="49"/>
      <c r="T58" s="55"/>
      <c r="U58" s="55"/>
      <c r="V58">
        <f t="shared" si="5"/>
        <v>0</v>
      </c>
    </row>
    <row r="59" spans="1:25" x14ac:dyDescent="0.25">
      <c r="A59" s="23" t="s">
        <v>102</v>
      </c>
      <c r="B59" s="24" t="s">
        <v>104</v>
      </c>
      <c r="C59" s="24"/>
      <c r="D59" s="26"/>
      <c r="E59" s="18">
        <f>G59</f>
        <v>108</v>
      </c>
      <c r="F59" s="26"/>
      <c r="G59" s="82">
        <v>108</v>
      </c>
      <c r="H59" s="26"/>
      <c r="I59" s="26"/>
      <c r="J59" s="26"/>
      <c r="K59" s="82">
        <v>108</v>
      </c>
      <c r="L59" s="26"/>
      <c r="M59" s="26"/>
      <c r="N59" s="169"/>
      <c r="O59" s="169"/>
      <c r="P59" s="169"/>
      <c r="Q59" s="169"/>
      <c r="R59" s="169"/>
      <c r="S59" s="172">
        <v>72</v>
      </c>
      <c r="T59" s="172"/>
      <c r="U59" s="171">
        <v>36</v>
      </c>
      <c r="V59">
        <f t="shared" si="5"/>
        <v>108</v>
      </c>
    </row>
    <row r="60" spans="1:25" x14ac:dyDescent="0.25">
      <c r="A60" s="23" t="s">
        <v>101</v>
      </c>
      <c r="B60" s="24" t="s">
        <v>105</v>
      </c>
      <c r="C60" s="24"/>
      <c r="D60" s="26"/>
      <c r="E60" s="18">
        <v>216</v>
      </c>
      <c r="F60" s="26"/>
      <c r="G60" s="26">
        <v>216</v>
      </c>
      <c r="H60" s="26"/>
      <c r="I60" s="26"/>
      <c r="J60" s="26"/>
      <c r="K60" s="26">
        <v>216</v>
      </c>
      <c r="L60" s="26"/>
      <c r="M60" s="26"/>
      <c r="N60" s="169"/>
      <c r="O60" s="169"/>
      <c r="P60" s="169"/>
      <c r="Q60" s="169"/>
      <c r="R60" s="169"/>
      <c r="S60" s="172">
        <v>108</v>
      </c>
      <c r="T60" s="171"/>
      <c r="U60" s="172">
        <v>108</v>
      </c>
      <c r="V60">
        <f t="shared" si="5"/>
        <v>216</v>
      </c>
    </row>
    <row r="61" spans="1:25" x14ac:dyDescent="0.25">
      <c r="A61" s="27" t="s">
        <v>103</v>
      </c>
      <c r="B61" s="28" t="s">
        <v>106</v>
      </c>
      <c r="C61" s="28"/>
      <c r="D61" s="30"/>
      <c r="E61" s="18">
        <v>9</v>
      </c>
      <c r="F61" s="30"/>
      <c r="G61" s="30">
        <v>9</v>
      </c>
      <c r="H61" s="30"/>
      <c r="I61" s="30"/>
      <c r="J61" s="30"/>
      <c r="K61" s="30"/>
      <c r="L61" s="30">
        <v>6</v>
      </c>
      <c r="M61" s="30">
        <v>3</v>
      </c>
      <c r="N61" s="44"/>
      <c r="O61" s="44"/>
      <c r="P61" s="46"/>
      <c r="Q61" s="46"/>
      <c r="R61" s="48"/>
      <c r="S61" s="49"/>
      <c r="T61" s="55"/>
      <c r="U61" s="56">
        <v>9</v>
      </c>
      <c r="V61">
        <f t="shared" si="5"/>
        <v>9</v>
      </c>
    </row>
    <row r="62" spans="1:25" ht="51.75" x14ac:dyDescent="0.25">
      <c r="A62" s="63" t="s">
        <v>21</v>
      </c>
      <c r="B62" s="64" t="s">
        <v>69</v>
      </c>
      <c r="C62" s="64"/>
      <c r="D62" s="57"/>
      <c r="E62" s="60">
        <f>E63+E64+E65+E66+E67</f>
        <v>923</v>
      </c>
      <c r="F62" s="80"/>
      <c r="G62" s="80">
        <f>G63+G64+G65+G66+G67</f>
        <v>896</v>
      </c>
      <c r="H62" s="80">
        <f>H63+H64</f>
        <v>281</v>
      </c>
      <c r="I62" s="80">
        <f>I63+I64</f>
        <v>282</v>
      </c>
      <c r="J62" s="57"/>
      <c r="K62" s="65"/>
      <c r="L62" s="65"/>
      <c r="M62" s="65"/>
      <c r="N62" s="57">
        <f>SUM(N63:N67)</f>
        <v>0</v>
      </c>
      <c r="O62" s="57">
        <f t="shared" ref="O62:U62" si="15">SUM(O63:O67)</f>
        <v>0</v>
      </c>
      <c r="P62" s="57">
        <f t="shared" si="15"/>
        <v>94</v>
      </c>
      <c r="Q62" s="57">
        <f t="shared" si="15"/>
        <v>228</v>
      </c>
      <c r="R62" s="57">
        <f t="shared" si="15"/>
        <v>368</v>
      </c>
      <c r="S62" s="57">
        <f t="shared" si="15"/>
        <v>233</v>
      </c>
      <c r="T62" s="57">
        <f t="shared" si="15"/>
        <v>0</v>
      </c>
      <c r="U62" s="57">
        <f t="shared" si="15"/>
        <v>0</v>
      </c>
      <c r="V62">
        <f t="shared" si="5"/>
        <v>923</v>
      </c>
    </row>
    <row r="63" spans="1:25" ht="51.75" x14ac:dyDescent="0.25">
      <c r="A63" s="83" t="s">
        <v>25</v>
      </c>
      <c r="B63" s="4" t="s">
        <v>70</v>
      </c>
      <c r="C63" s="4" t="s">
        <v>315</v>
      </c>
      <c r="D63" s="220" t="s">
        <v>314</v>
      </c>
      <c r="E63" s="18">
        <v>482</v>
      </c>
      <c r="F63" s="8">
        <v>4</v>
      </c>
      <c r="G63" s="8">
        <v>468</v>
      </c>
      <c r="H63" s="8">
        <v>234</v>
      </c>
      <c r="I63" s="8">
        <v>234</v>
      </c>
      <c r="J63" s="8"/>
      <c r="K63" s="8"/>
      <c r="L63" s="8">
        <v>6</v>
      </c>
      <c r="M63" s="8">
        <v>4</v>
      </c>
      <c r="N63" s="44"/>
      <c r="O63" s="44"/>
      <c r="P63" s="213">
        <v>94</v>
      </c>
      <c r="Q63" s="85">
        <v>184</v>
      </c>
      <c r="R63" s="215">
        <v>160</v>
      </c>
      <c r="S63" s="222">
        <v>44</v>
      </c>
      <c r="T63" s="55"/>
      <c r="U63" s="55"/>
      <c r="V63">
        <f t="shared" si="5"/>
        <v>482</v>
      </c>
    </row>
    <row r="64" spans="1:25" ht="26.25" x14ac:dyDescent="0.25">
      <c r="A64" s="13" t="s">
        <v>26</v>
      </c>
      <c r="B64" s="4" t="s">
        <v>80</v>
      </c>
      <c r="C64" s="4" t="s">
        <v>291</v>
      </c>
      <c r="D64" s="17"/>
      <c r="E64" s="18">
        <v>108</v>
      </c>
      <c r="F64" s="8">
        <v>3</v>
      </c>
      <c r="G64" s="8">
        <v>95</v>
      </c>
      <c r="H64" s="8">
        <v>47</v>
      </c>
      <c r="I64" s="8">
        <v>48</v>
      </c>
      <c r="J64" s="8"/>
      <c r="K64" s="8"/>
      <c r="L64" s="8">
        <v>6</v>
      </c>
      <c r="M64" s="8">
        <v>4</v>
      </c>
      <c r="N64" s="44"/>
      <c r="O64" s="44"/>
      <c r="P64" s="46"/>
      <c r="Q64" s="47">
        <v>44</v>
      </c>
      <c r="R64" s="85">
        <v>64</v>
      </c>
      <c r="S64" s="88"/>
      <c r="T64" s="55"/>
      <c r="U64" s="55"/>
      <c r="V64">
        <f t="shared" si="5"/>
        <v>108</v>
      </c>
    </row>
    <row r="65" spans="1:27" x14ac:dyDescent="0.25">
      <c r="A65" s="23" t="s">
        <v>107</v>
      </c>
      <c r="B65" s="24" t="s">
        <v>104</v>
      </c>
      <c r="C65" s="24"/>
      <c r="D65" s="25"/>
      <c r="E65" s="18">
        <f>G65</f>
        <v>108</v>
      </c>
      <c r="F65" s="26"/>
      <c r="G65" s="26">
        <v>108</v>
      </c>
      <c r="H65" s="26"/>
      <c r="I65" s="26"/>
      <c r="J65" s="26"/>
      <c r="K65" s="26">
        <v>108</v>
      </c>
      <c r="L65" s="26"/>
      <c r="M65" s="26"/>
      <c r="N65" s="169"/>
      <c r="O65" s="169"/>
      <c r="P65" s="169"/>
      <c r="Q65" s="169"/>
      <c r="R65" s="169">
        <v>108</v>
      </c>
      <c r="S65" s="172"/>
      <c r="T65" s="171"/>
      <c r="U65" s="171"/>
      <c r="V65">
        <f t="shared" si="5"/>
        <v>108</v>
      </c>
    </row>
    <row r="66" spans="1:27" x14ac:dyDescent="0.25">
      <c r="A66" s="23" t="s">
        <v>108</v>
      </c>
      <c r="B66" s="24" t="s">
        <v>105</v>
      </c>
      <c r="C66" s="24"/>
      <c r="D66" s="25"/>
      <c r="E66" s="18">
        <v>216</v>
      </c>
      <c r="F66" s="26"/>
      <c r="G66" s="26">
        <v>216</v>
      </c>
      <c r="H66" s="26"/>
      <c r="I66" s="26"/>
      <c r="J66" s="26"/>
      <c r="K66" s="26">
        <v>216</v>
      </c>
      <c r="L66" s="26"/>
      <c r="M66" s="26"/>
      <c r="N66" s="169"/>
      <c r="O66" s="169"/>
      <c r="P66" s="169"/>
      <c r="Q66" s="169"/>
      <c r="R66" s="169">
        <v>36</v>
      </c>
      <c r="S66" s="172">
        <v>180</v>
      </c>
      <c r="T66" s="171"/>
      <c r="U66" s="172"/>
      <c r="V66">
        <f t="shared" si="5"/>
        <v>216</v>
      </c>
    </row>
    <row r="67" spans="1:27" x14ac:dyDescent="0.25">
      <c r="A67" s="27" t="s">
        <v>103</v>
      </c>
      <c r="B67" s="28" t="s">
        <v>106</v>
      </c>
      <c r="C67" s="28"/>
      <c r="D67" s="29"/>
      <c r="E67" s="18">
        <v>9</v>
      </c>
      <c r="F67" s="30"/>
      <c r="G67" s="30">
        <v>9</v>
      </c>
      <c r="H67" s="30"/>
      <c r="I67" s="30"/>
      <c r="J67" s="30"/>
      <c r="K67" s="30"/>
      <c r="L67" s="30">
        <v>6</v>
      </c>
      <c r="M67" s="30">
        <v>3</v>
      </c>
      <c r="N67" s="44"/>
      <c r="O67" s="44"/>
      <c r="P67" s="46"/>
      <c r="Q67" s="46"/>
      <c r="R67" s="48"/>
      <c r="S67" s="54">
        <v>9</v>
      </c>
      <c r="T67" s="55"/>
      <c r="U67" s="56"/>
      <c r="V67">
        <f t="shared" si="5"/>
        <v>9</v>
      </c>
    </row>
    <row r="68" spans="1:27" ht="77.25" x14ac:dyDescent="0.25">
      <c r="A68" s="63" t="s">
        <v>22</v>
      </c>
      <c r="B68" s="64" t="s">
        <v>71</v>
      </c>
      <c r="C68" s="64"/>
      <c r="D68" s="57"/>
      <c r="E68" s="60">
        <f>E69+E70+E71+E72</f>
        <v>189</v>
      </c>
      <c r="F68" s="80"/>
      <c r="G68" s="80">
        <f>G69+G70+G71+G72</f>
        <v>181</v>
      </c>
      <c r="H68" s="80">
        <f>H69</f>
        <v>50</v>
      </c>
      <c r="I68" s="80">
        <f>I69</f>
        <v>50</v>
      </c>
      <c r="J68" s="57"/>
      <c r="K68" s="65"/>
      <c r="L68" s="65"/>
      <c r="M68" s="65"/>
      <c r="N68" s="57">
        <f>SUM(N69:N72)</f>
        <v>0</v>
      </c>
      <c r="O68" s="57">
        <f t="shared" ref="O68:U68" si="16">SUM(O69:O72)</f>
        <v>0</v>
      </c>
      <c r="P68" s="57">
        <f t="shared" si="16"/>
        <v>0</v>
      </c>
      <c r="Q68" s="57">
        <f t="shared" si="16"/>
        <v>0</v>
      </c>
      <c r="R68" s="57">
        <f t="shared" si="16"/>
        <v>0</v>
      </c>
      <c r="S68" s="57">
        <f t="shared" si="16"/>
        <v>180</v>
      </c>
      <c r="T68" s="57">
        <f t="shared" si="16"/>
        <v>9</v>
      </c>
      <c r="U68" s="57">
        <f t="shared" si="16"/>
        <v>0</v>
      </c>
      <c r="V68">
        <f t="shared" si="5"/>
        <v>189</v>
      </c>
    </row>
    <row r="69" spans="1:27" ht="57" x14ac:dyDescent="0.25">
      <c r="A69" s="13" t="s">
        <v>27</v>
      </c>
      <c r="B69" s="40" t="s">
        <v>72</v>
      </c>
      <c r="C69" s="4"/>
      <c r="D69" s="17" t="s">
        <v>292</v>
      </c>
      <c r="E69" s="18">
        <v>108</v>
      </c>
      <c r="F69" s="8">
        <v>6</v>
      </c>
      <c r="G69" s="8">
        <v>100</v>
      </c>
      <c r="H69" s="8">
        <v>50</v>
      </c>
      <c r="I69" s="8">
        <v>50</v>
      </c>
      <c r="J69" s="8"/>
      <c r="K69" s="8"/>
      <c r="L69" s="8"/>
      <c r="M69" s="8">
        <v>2</v>
      </c>
      <c r="N69" s="44"/>
      <c r="O69" s="44"/>
      <c r="P69" s="46"/>
      <c r="Q69" s="46"/>
      <c r="R69" s="48"/>
      <c r="S69" s="216">
        <v>108</v>
      </c>
      <c r="T69" s="55"/>
      <c r="U69" s="55"/>
      <c r="V69">
        <f t="shared" si="5"/>
        <v>108</v>
      </c>
    </row>
    <row r="70" spans="1:27" x14ac:dyDescent="0.25">
      <c r="A70" s="23" t="s">
        <v>109</v>
      </c>
      <c r="B70" s="24" t="s">
        <v>104</v>
      </c>
      <c r="C70" s="24"/>
      <c r="D70" s="25"/>
      <c r="E70" s="18">
        <f>G70</f>
        <v>36</v>
      </c>
      <c r="F70" s="26"/>
      <c r="G70" s="26">
        <v>36</v>
      </c>
      <c r="H70" s="26"/>
      <c r="I70" s="26"/>
      <c r="J70" s="26"/>
      <c r="K70" s="26">
        <v>36</v>
      </c>
      <c r="L70" s="26"/>
      <c r="M70" s="26"/>
      <c r="N70" s="169"/>
      <c r="O70" s="169"/>
      <c r="P70" s="169"/>
      <c r="Q70" s="169"/>
      <c r="R70" s="169"/>
      <c r="S70" s="172">
        <v>36</v>
      </c>
      <c r="T70" s="171"/>
      <c r="U70" s="171"/>
      <c r="V70">
        <f t="shared" si="5"/>
        <v>36</v>
      </c>
    </row>
    <row r="71" spans="1:27" x14ac:dyDescent="0.25">
      <c r="A71" s="23" t="s">
        <v>110</v>
      </c>
      <c r="B71" s="24" t="s">
        <v>105</v>
      </c>
      <c r="C71" s="24"/>
      <c r="D71" s="25"/>
      <c r="E71" s="18">
        <f>G71</f>
        <v>36</v>
      </c>
      <c r="F71" s="26"/>
      <c r="G71" s="26">
        <v>36</v>
      </c>
      <c r="H71" s="26"/>
      <c r="I71" s="26"/>
      <c r="J71" s="26"/>
      <c r="K71" s="26">
        <v>36</v>
      </c>
      <c r="L71" s="26"/>
      <c r="M71" s="26"/>
      <c r="N71" s="169"/>
      <c r="O71" s="169"/>
      <c r="P71" s="169"/>
      <c r="Q71" s="169"/>
      <c r="R71" s="169"/>
      <c r="S71" s="172">
        <v>36</v>
      </c>
      <c r="T71" s="171"/>
      <c r="U71" s="171"/>
      <c r="V71">
        <f t="shared" si="5"/>
        <v>36</v>
      </c>
    </row>
    <row r="72" spans="1:27" ht="15" customHeight="1" x14ac:dyDescent="0.35">
      <c r="A72" s="27" t="s">
        <v>103</v>
      </c>
      <c r="B72" s="28" t="s">
        <v>106</v>
      </c>
      <c r="C72" s="28"/>
      <c r="D72" s="29"/>
      <c r="E72" s="18">
        <v>9</v>
      </c>
      <c r="F72" s="30"/>
      <c r="G72" s="30">
        <v>9</v>
      </c>
      <c r="H72" s="30"/>
      <c r="I72" s="30"/>
      <c r="J72" s="30"/>
      <c r="K72" s="30"/>
      <c r="L72" s="30">
        <v>6</v>
      </c>
      <c r="M72" s="30">
        <v>3</v>
      </c>
      <c r="N72" s="44"/>
      <c r="O72" s="44"/>
      <c r="P72" s="46"/>
      <c r="Q72" s="46"/>
      <c r="R72" s="48"/>
      <c r="S72" s="54"/>
      <c r="T72" s="56">
        <v>9</v>
      </c>
      <c r="U72" s="56"/>
      <c r="V72" s="223"/>
      <c r="W72" s="224"/>
      <c r="X72" s="224"/>
      <c r="Y72" s="224"/>
      <c r="Z72" s="224"/>
      <c r="AA72" s="224"/>
    </row>
    <row r="73" spans="1:27" ht="39" x14ac:dyDescent="0.25">
      <c r="A73" s="63" t="s">
        <v>37</v>
      </c>
      <c r="B73" s="64" t="s">
        <v>73</v>
      </c>
      <c r="C73" s="64"/>
      <c r="D73" s="57"/>
      <c r="E73" s="60">
        <f>E74+E75+E77+E78+E79</f>
        <v>369</v>
      </c>
      <c r="F73" s="80"/>
      <c r="G73" s="80">
        <f>G74+G75+G76+G77+G78+G79</f>
        <v>355</v>
      </c>
      <c r="H73" s="80">
        <f>H74+H75+H76</f>
        <v>83</v>
      </c>
      <c r="I73" s="80">
        <f>I74+I75+I76</f>
        <v>83</v>
      </c>
      <c r="J73" s="57"/>
      <c r="K73" s="65"/>
      <c r="L73" s="65"/>
      <c r="M73" s="65"/>
      <c r="N73" s="57">
        <f>SUM(N74:N79)</f>
        <v>0</v>
      </c>
      <c r="O73" s="57">
        <f t="shared" ref="O73:U73" si="17">SUM(O74:O79)</f>
        <v>0</v>
      </c>
      <c r="P73" s="57">
        <f t="shared" si="17"/>
        <v>0</v>
      </c>
      <c r="Q73" s="57">
        <f t="shared" si="17"/>
        <v>0</v>
      </c>
      <c r="R73" s="57">
        <f t="shared" si="17"/>
        <v>0</v>
      </c>
      <c r="S73" s="57">
        <f t="shared" si="17"/>
        <v>0</v>
      </c>
      <c r="T73" s="57">
        <f t="shared" si="17"/>
        <v>90</v>
      </c>
      <c r="U73" s="57">
        <f t="shared" si="17"/>
        <v>279</v>
      </c>
      <c r="V73" s="224"/>
      <c r="W73" s="224"/>
      <c r="X73" s="224"/>
      <c r="Y73" s="224"/>
      <c r="Z73" s="224"/>
      <c r="AA73" s="224"/>
    </row>
    <row r="74" spans="1:27" x14ac:dyDescent="0.25">
      <c r="A74" s="13" t="s">
        <v>74</v>
      </c>
      <c r="B74" s="4" t="s">
        <v>75</v>
      </c>
      <c r="C74" s="4" t="s">
        <v>291</v>
      </c>
      <c r="D74" s="8"/>
      <c r="E74" s="18">
        <v>108</v>
      </c>
      <c r="F74" s="8">
        <v>2</v>
      </c>
      <c r="G74" s="8">
        <v>96</v>
      </c>
      <c r="H74" s="8">
        <v>48</v>
      </c>
      <c r="I74" s="8">
        <v>48</v>
      </c>
      <c r="J74" s="8"/>
      <c r="K74" s="8"/>
      <c r="L74" s="8">
        <v>6</v>
      </c>
      <c r="M74" s="8">
        <v>4</v>
      </c>
      <c r="N74" s="44"/>
      <c r="O74" s="44"/>
      <c r="P74" s="46"/>
      <c r="Q74" s="46"/>
      <c r="R74" s="48"/>
      <c r="S74" s="49"/>
      <c r="T74" s="55">
        <v>54</v>
      </c>
      <c r="U74" s="86">
        <v>54</v>
      </c>
      <c r="V74" s="224"/>
      <c r="W74" s="224"/>
      <c r="X74" s="224"/>
      <c r="Y74" s="224"/>
      <c r="Z74" s="224"/>
      <c r="AA74" s="224"/>
    </row>
    <row r="75" spans="1:27" ht="14.25" customHeight="1" x14ac:dyDescent="0.25">
      <c r="A75" s="13" t="s">
        <v>77</v>
      </c>
      <c r="B75" s="1" t="s">
        <v>76</v>
      </c>
      <c r="C75" s="1"/>
      <c r="D75" s="8" t="s">
        <v>292</v>
      </c>
      <c r="E75" s="18">
        <v>72</v>
      </c>
      <c r="F75" s="8">
        <v>2</v>
      </c>
      <c r="G75" s="8">
        <v>70</v>
      </c>
      <c r="H75" s="8">
        <v>35</v>
      </c>
      <c r="I75" s="8">
        <v>35</v>
      </c>
      <c r="J75" s="8"/>
      <c r="K75" s="8"/>
      <c r="L75" s="8"/>
      <c r="M75" s="8"/>
      <c r="N75" s="44"/>
      <c r="O75" s="44"/>
      <c r="P75" s="46"/>
      <c r="Q75" s="46"/>
      <c r="R75" s="48"/>
      <c r="S75" s="49"/>
      <c r="T75" s="230">
        <v>36</v>
      </c>
      <c r="U75" s="219">
        <v>36</v>
      </c>
    </row>
    <row r="76" spans="1:27" hidden="1" x14ac:dyDescent="0.25">
      <c r="A76" s="13"/>
      <c r="B76" s="1"/>
      <c r="C76" s="1"/>
      <c r="D76" s="8"/>
      <c r="E76" s="18"/>
      <c r="F76" s="8"/>
      <c r="G76" s="8"/>
      <c r="H76" s="8"/>
      <c r="I76" s="8"/>
      <c r="J76" s="8"/>
      <c r="K76" s="8"/>
      <c r="L76" s="8"/>
      <c r="M76" s="8"/>
      <c r="N76" s="44"/>
      <c r="O76" s="44"/>
      <c r="P76" s="46"/>
      <c r="Q76" s="46"/>
      <c r="R76" s="48"/>
      <c r="S76" s="49"/>
      <c r="T76" s="55"/>
      <c r="U76" s="55"/>
    </row>
    <row r="77" spans="1:27" x14ac:dyDescent="0.25">
      <c r="A77" s="23" t="s">
        <v>111</v>
      </c>
      <c r="B77" s="24" t="s">
        <v>104</v>
      </c>
      <c r="C77" s="24"/>
      <c r="D77" s="25"/>
      <c r="E77" s="18">
        <f>G77</f>
        <v>72</v>
      </c>
      <c r="F77" s="26"/>
      <c r="G77" s="26">
        <v>72</v>
      </c>
      <c r="H77" s="26"/>
      <c r="I77" s="26"/>
      <c r="J77" s="26"/>
      <c r="K77" s="26">
        <v>72</v>
      </c>
      <c r="L77" s="26"/>
      <c r="M77" s="26"/>
      <c r="N77" s="169"/>
      <c r="O77" s="169"/>
      <c r="P77" s="169"/>
      <c r="Q77" s="169"/>
      <c r="R77" s="169"/>
      <c r="S77" s="172"/>
      <c r="T77" s="171"/>
      <c r="U77" s="172">
        <v>72</v>
      </c>
    </row>
    <row r="78" spans="1:27" x14ac:dyDescent="0.25">
      <c r="A78" s="23" t="s">
        <v>112</v>
      </c>
      <c r="B78" s="24" t="s">
        <v>105</v>
      </c>
      <c r="C78" s="24"/>
      <c r="D78" s="25"/>
      <c r="E78" s="18">
        <f>G78</f>
        <v>108</v>
      </c>
      <c r="F78" s="26"/>
      <c r="G78" s="26">
        <v>108</v>
      </c>
      <c r="H78" s="26"/>
      <c r="I78" s="26"/>
      <c r="J78" s="26"/>
      <c r="K78" s="26">
        <v>108</v>
      </c>
      <c r="L78" s="26"/>
      <c r="M78" s="26"/>
      <c r="N78" s="169"/>
      <c r="O78" s="169"/>
      <c r="P78" s="169"/>
      <c r="Q78" s="169"/>
      <c r="R78" s="169"/>
      <c r="S78" s="171"/>
      <c r="T78" s="171"/>
      <c r="U78" s="172">
        <v>108</v>
      </c>
    </row>
    <row r="79" spans="1:27" x14ac:dyDescent="0.25">
      <c r="A79" s="27" t="s">
        <v>103</v>
      </c>
      <c r="B79" s="28" t="s">
        <v>106</v>
      </c>
      <c r="C79" s="28"/>
      <c r="D79" s="29"/>
      <c r="E79" s="18">
        <v>9</v>
      </c>
      <c r="F79" s="30"/>
      <c r="G79" s="30">
        <v>9</v>
      </c>
      <c r="H79" s="30"/>
      <c r="I79" s="30"/>
      <c r="J79" s="30"/>
      <c r="K79" s="30"/>
      <c r="L79" s="30">
        <v>6</v>
      </c>
      <c r="M79" s="30">
        <v>3</v>
      </c>
      <c r="N79" s="44"/>
      <c r="O79" s="44"/>
      <c r="P79" s="46"/>
      <c r="Q79" s="46"/>
      <c r="R79" s="48"/>
      <c r="S79" s="49"/>
      <c r="T79" s="55"/>
      <c r="U79" s="56">
        <v>9</v>
      </c>
    </row>
    <row r="80" spans="1:27" ht="52.5" customHeight="1" x14ac:dyDescent="0.25">
      <c r="A80" s="63" t="s">
        <v>47</v>
      </c>
      <c r="B80" s="62" t="s">
        <v>81</v>
      </c>
      <c r="C80" s="62"/>
      <c r="D80" s="57"/>
      <c r="E80" s="60">
        <f>E81+E82+E83+E84</f>
        <v>162</v>
      </c>
      <c r="F80" s="80"/>
      <c r="G80" s="80">
        <f>G81+G82+G83+G84</f>
        <v>162</v>
      </c>
      <c r="H80" s="80">
        <f>H81</f>
        <v>45</v>
      </c>
      <c r="I80" s="80">
        <f>I81</f>
        <v>0</v>
      </c>
      <c r="J80" s="57"/>
      <c r="K80" s="57"/>
      <c r="L80" s="57"/>
      <c r="M80" s="57"/>
      <c r="N80" s="57">
        <f>SUM(N82:N84)</f>
        <v>0</v>
      </c>
      <c r="O80" s="57">
        <f t="shared" ref="O80:U80" si="18">SUM(O82:O84)</f>
        <v>0</v>
      </c>
      <c r="P80" s="57">
        <f t="shared" si="18"/>
        <v>0</v>
      </c>
      <c r="Q80" s="57">
        <f>SUM(Q81:Q84)</f>
        <v>162</v>
      </c>
      <c r="R80" s="57">
        <f t="shared" si="18"/>
        <v>0</v>
      </c>
      <c r="S80" s="57">
        <f t="shared" si="18"/>
        <v>0</v>
      </c>
      <c r="T80" s="57">
        <f t="shared" si="18"/>
        <v>0</v>
      </c>
      <c r="U80" s="57">
        <f t="shared" si="18"/>
        <v>0</v>
      </c>
    </row>
    <row r="81" spans="1:26" ht="13.5" customHeight="1" x14ac:dyDescent="0.25">
      <c r="A81" s="77" t="s">
        <v>125</v>
      </c>
      <c r="B81" s="101" t="s">
        <v>332</v>
      </c>
      <c r="C81" s="2"/>
      <c r="D81" s="8" t="s">
        <v>292</v>
      </c>
      <c r="E81" s="18">
        <v>45</v>
      </c>
      <c r="F81" s="8"/>
      <c r="G81" s="8">
        <v>45</v>
      </c>
      <c r="H81" s="8">
        <v>45</v>
      </c>
      <c r="I81" s="8"/>
      <c r="J81" s="8"/>
      <c r="K81" s="8"/>
      <c r="L81" s="8"/>
      <c r="M81" s="8"/>
      <c r="N81" s="44"/>
      <c r="O81" s="44"/>
      <c r="P81" s="46"/>
      <c r="Q81" s="215">
        <v>45</v>
      </c>
      <c r="R81" s="48"/>
      <c r="S81" s="49"/>
      <c r="T81" s="55"/>
      <c r="U81" s="55"/>
      <c r="V81" s="287"/>
      <c r="W81" s="288"/>
      <c r="X81" s="288"/>
      <c r="Y81" s="288"/>
      <c r="Z81" s="288"/>
    </row>
    <row r="82" spans="1:26" ht="18" customHeight="1" x14ac:dyDescent="0.25">
      <c r="A82" s="23" t="s">
        <v>145</v>
      </c>
      <c r="B82" s="24" t="s">
        <v>104</v>
      </c>
      <c r="C82" s="24"/>
      <c r="D82" s="25"/>
      <c r="E82" s="18">
        <f>G82</f>
        <v>36</v>
      </c>
      <c r="F82" s="26"/>
      <c r="G82" s="26">
        <v>36</v>
      </c>
      <c r="H82" s="26"/>
      <c r="I82" s="26"/>
      <c r="J82" s="26"/>
      <c r="K82" s="26">
        <v>36</v>
      </c>
      <c r="L82" s="26"/>
      <c r="M82" s="26"/>
      <c r="N82" s="169"/>
      <c r="O82" s="169"/>
      <c r="P82" s="169"/>
      <c r="Q82" s="170">
        <v>36</v>
      </c>
      <c r="R82" s="169"/>
      <c r="S82" s="171"/>
      <c r="T82" s="171"/>
      <c r="U82" s="171"/>
      <c r="V82" s="288"/>
      <c r="W82" s="288"/>
      <c r="X82" s="288"/>
      <c r="Y82" s="288"/>
      <c r="Z82" s="288"/>
    </row>
    <row r="83" spans="1:26" ht="18" customHeight="1" x14ac:dyDescent="0.25">
      <c r="A83" s="23" t="s">
        <v>146</v>
      </c>
      <c r="B83" s="24" t="s">
        <v>105</v>
      </c>
      <c r="C83" s="24"/>
      <c r="D83" s="25"/>
      <c r="E83" s="18">
        <f>G83</f>
        <v>72</v>
      </c>
      <c r="F83" s="26"/>
      <c r="G83" s="26">
        <v>72</v>
      </c>
      <c r="H83" s="26"/>
      <c r="I83" s="26"/>
      <c r="J83" s="26"/>
      <c r="K83" s="26">
        <v>72</v>
      </c>
      <c r="L83" s="26"/>
      <c r="M83" s="26"/>
      <c r="N83" s="169"/>
      <c r="O83" s="169"/>
      <c r="P83" s="169"/>
      <c r="Q83" s="170">
        <v>72</v>
      </c>
      <c r="R83" s="169"/>
      <c r="S83" s="171"/>
      <c r="T83" s="171"/>
      <c r="U83" s="171"/>
      <c r="V83" s="288"/>
      <c r="W83" s="288"/>
      <c r="X83" s="288"/>
      <c r="Y83" s="288"/>
      <c r="Z83" s="288"/>
    </row>
    <row r="84" spans="1:26" ht="16.5" customHeight="1" x14ac:dyDescent="0.25">
      <c r="A84" s="27" t="s">
        <v>103</v>
      </c>
      <c r="B84" s="28" t="s">
        <v>106</v>
      </c>
      <c r="C84" s="28">
        <v>4</v>
      </c>
      <c r="D84" s="29"/>
      <c r="E84" s="18">
        <v>9</v>
      </c>
      <c r="F84" s="30"/>
      <c r="G84" s="30">
        <v>9</v>
      </c>
      <c r="H84" s="30"/>
      <c r="I84" s="30"/>
      <c r="J84" s="30"/>
      <c r="K84" s="30"/>
      <c r="L84" s="30">
        <v>6</v>
      </c>
      <c r="M84" s="30">
        <v>3</v>
      </c>
      <c r="N84" s="30"/>
      <c r="O84" s="30"/>
      <c r="P84" s="30"/>
      <c r="Q84" s="52">
        <v>9</v>
      </c>
      <c r="R84" s="30"/>
      <c r="S84" s="31"/>
      <c r="T84" s="55"/>
      <c r="U84" s="55"/>
      <c r="V84" s="288"/>
      <c r="W84" s="288"/>
      <c r="X84" s="288"/>
      <c r="Y84" s="288"/>
      <c r="Z84" s="288"/>
    </row>
    <row r="85" spans="1:26" x14ac:dyDescent="0.25">
      <c r="A85" s="151"/>
      <c r="B85" s="1" t="s">
        <v>28</v>
      </c>
      <c r="C85" s="1"/>
      <c r="D85" s="8"/>
      <c r="E85" s="209">
        <f t="shared" ref="E85:U85" si="19">E12+E27+E33+E37</f>
        <v>5580</v>
      </c>
      <c r="F85" s="79">
        <f t="shared" si="19"/>
        <v>2</v>
      </c>
      <c r="G85" s="79">
        <f t="shared" si="19"/>
        <v>5457</v>
      </c>
      <c r="H85" s="79">
        <f t="shared" si="19"/>
        <v>818</v>
      </c>
      <c r="I85" s="79">
        <f t="shared" si="19"/>
        <v>1180</v>
      </c>
      <c r="J85" s="79">
        <f t="shared" si="19"/>
        <v>0</v>
      </c>
      <c r="K85" s="79">
        <f t="shared" si="19"/>
        <v>0</v>
      </c>
      <c r="L85" s="79">
        <f t="shared" si="19"/>
        <v>76</v>
      </c>
      <c r="M85" s="79">
        <f t="shared" si="19"/>
        <v>18</v>
      </c>
      <c r="N85" s="79">
        <f t="shared" si="19"/>
        <v>612</v>
      </c>
      <c r="O85" s="79">
        <f t="shared" si="19"/>
        <v>864</v>
      </c>
      <c r="P85" s="79">
        <f t="shared" si="19"/>
        <v>612</v>
      </c>
      <c r="Q85" s="79">
        <f t="shared" si="19"/>
        <v>864</v>
      </c>
      <c r="R85" s="79">
        <f t="shared" si="19"/>
        <v>612</v>
      </c>
      <c r="S85" s="79">
        <f t="shared" si="19"/>
        <v>900</v>
      </c>
      <c r="T85" s="79">
        <f t="shared" si="19"/>
        <v>612</v>
      </c>
      <c r="U85" s="79">
        <f t="shared" si="19"/>
        <v>504</v>
      </c>
      <c r="V85" s="34">
        <f>SUM(N85:U85)</f>
        <v>5580</v>
      </c>
    </row>
    <row r="86" spans="1:26" x14ac:dyDescent="0.25">
      <c r="A86" s="151" t="s">
        <v>53</v>
      </c>
      <c r="B86" s="1" t="s">
        <v>126</v>
      </c>
      <c r="C86" s="1"/>
      <c r="D86" s="8"/>
      <c r="E86" s="18">
        <v>216</v>
      </c>
      <c r="F86" s="8"/>
      <c r="G86" s="8"/>
      <c r="H86" s="8"/>
      <c r="I86" s="8"/>
      <c r="J86" s="8"/>
      <c r="K86" s="8"/>
      <c r="L86" s="43"/>
      <c r="M86" s="43"/>
      <c r="N86" s="81">
        <v>36</v>
      </c>
      <c r="O86" s="81">
        <v>36</v>
      </c>
      <c r="P86" s="100">
        <v>36</v>
      </c>
      <c r="Q86" s="43">
        <v>36</v>
      </c>
      <c r="R86" s="43">
        <v>36</v>
      </c>
      <c r="S86" s="43"/>
      <c r="T86" s="43">
        <v>36</v>
      </c>
      <c r="U86" s="8"/>
      <c r="V86" s="285"/>
      <c r="W86" s="286"/>
      <c r="X86" s="286"/>
      <c r="Y86" s="286"/>
      <c r="Z86" s="286"/>
    </row>
    <row r="87" spans="1:26" ht="26.25" x14ac:dyDescent="0.25">
      <c r="A87" s="151" t="s">
        <v>51</v>
      </c>
      <c r="B87" s="1" t="s">
        <v>52</v>
      </c>
      <c r="C87" s="1"/>
      <c r="D87" s="8"/>
      <c r="E87" s="210">
        <v>144</v>
      </c>
      <c r="F87" s="8"/>
      <c r="G87" s="8"/>
      <c r="H87" s="8"/>
      <c r="I87" s="8"/>
      <c r="J87" s="8"/>
      <c r="K87" s="8"/>
      <c r="L87" s="43"/>
      <c r="M87" s="43"/>
      <c r="N87" s="81"/>
      <c r="O87" s="81"/>
      <c r="P87" s="16"/>
      <c r="Q87" s="43"/>
      <c r="R87" s="43"/>
      <c r="S87" s="8"/>
      <c r="T87" s="8"/>
      <c r="U87" s="8">
        <v>144</v>
      </c>
      <c r="V87" s="286"/>
      <c r="W87" s="286"/>
      <c r="X87" s="286"/>
      <c r="Y87" s="286"/>
      <c r="Z87" s="286"/>
    </row>
    <row r="88" spans="1:26" ht="26.25" x14ac:dyDescent="0.25">
      <c r="A88" s="3" t="s">
        <v>56</v>
      </c>
      <c r="B88" s="5" t="s">
        <v>55</v>
      </c>
      <c r="C88" s="1"/>
      <c r="D88" s="8"/>
      <c r="E88" s="210">
        <v>216</v>
      </c>
      <c r="F88" s="8"/>
      <c r="G88" s="8"/>
      <c r="H88" s="8"/>
      <c r="I88" s="8"/>
      <c r="J88" s="8"/>
      <c r="K88" s="8"/>
      <c r="L88" s="8"/>
      <c r="M88" s="8"/>
      <c r="N88" s="8"/>
      <c r="O88" s="8"/>
      <c r="P88" s="16"/>
      <c r="Q88" s="8"/>
      <c r="R88" s="8"/>
      <c r="S88" s="8"/>
      <c r="T88" s="8"/>
      <c r="U88" s="8">
        <v>216</v>
      </c>
      <c r="V88" s="286"/>
      <c r="W88" s="286"/>
      <c r="X88" s="286"/>
      <c r="Y88" s="286"/>
      <c r="Z88" s="286"/>
    </row>
    <row r="89" spans="1:26" ht="26.25" x14ac:dyDescent="0.25">
      <c r="A89" s="151" t="s">
        <v>57</v>
      </c>
      <c r="B89" s="4" t="s">
        <v>59</v>
      </c>
      <c r="C89" s="1"/>
      <c r="D89" s="8"/>
      <c r="E89" s="18"/>
      <c r="F89" s="8"/>
      <c r="G89" s="8">
        <v>4</v>
      </c>
      <c r="H89" s="8"/>
      <c r="I89" s="8"/>
      <c r="J89" s="8"/>
      <c r="K89" s="8"/>
      <c r="L89" s="8"/>
      <c r="M89" s="8"/>
      <c r="N89" s="8"/>
      <c r="O89" s="8"/>
      <c r="P89" s="16"/>
      <c r="Q89" s="8"/>
      <c r="R89" s="8"/>
      <c r="S89" s="8"/>
      <c r="T89" s="8"/>
      <c r="U89" s="8">
        <v>4</v>
      </c>
    </row>
    <row r="90" spans="1:26" ht="26.25" x14ac:dyDescent="0.25">
      <c r="A90" s="151" t="s">
        <v>58</v>
      </c>
      <c r="B90" s="4" t="s">
        <v>60</v>
      </c>
      <c r="C90" s="1"/>
      <c r="D90" s="8"/>
      <c r="E90" s="18"/>
      <c r="F90" s="8"/>
      <c r="G90" s="8">
        <v>2</v>
      </c>
      <c r="H90" s="8"/>
      <c r="I90" s="8"/>
      <c r="J90" s="8"/>
      <c r="K90" s="8"/>
      <c r="L90" s="8"/>
      <c r="M90" s="8"/>
      <c r="N90" s="8"/>
      <c r="O90" s="8"/>
      <c r="P90" s="16"/>
      <c r="Q90" s="8"/>
      <c r="R90" s="8"/>
      <c r="S90" s="8"/>
      <c r="T90" s="8"/>
      <c r="U90" s="8">
        <v>2</v>
      </c>
    </row>
    <row r="91" spans="1:26" ht="26.25" x14ac:dyDescent="0.25">
      <c r="A91" s="150" t="s">
        <v>50</v>
      </c>
      <c r="B91" s="1" t="s">
        <v>49</v>
      </c>
      <c r="C91" s="1"/>
      <c r="D91" s="8"/>
      <c r="E91" s="18"/>
      <c r="F91" s="8"/>
      <c r="G91" s="43">
        <v>28</v>
      </c>
      <c r="H91" s="8"/>
      <c r="I91" s="8"/>
      <c r="J91" s="8"/>
      <c r="K91" s="8"/>
      <c r="L91" s="8"/>
      <c r="M91" s="8"/>
      <c r="N91" s="8"/>
      <c r="O91" s="8"/>
      <c r="P91" s="16"/>
      <c r="Q91" s="8"/>
      <c r="R91" s="8"/>
      <c r="S91" s="8"/>
      <c r="T91" s="8"/>
      <c r="U91" s="8"/>
    </row>
    <row r="92" spans="1:26" ht="25.5" x14ac:dyDescent="0.25">
      <c r="A92" s="151"/>
      <c r="B92" s="6" t="s">
        <v>61</v>
      </c>
      <c r="C92" s="6"/>
      <c r="D92" s="8"/>
      <c r="E92" s="209">
        <f>E85+E87+E88</f>
        <v>5940</v>
      </c>
      <c r="F92" s="8"/>
      <c r="G92" s="8">
        <v>165</v>
      </c>
      <c r="H92" s="8"/>
      <c r="I92" s="8"/>
      <c r="J92" s="8"/>
      <c r="K92" s="8"/>
      <c r="L92" s="8"/>
      <c r="M92" s="8"/>
      <c r="N92" s="8"/>
      <c r="O92" s="8"/>
      <c r="P92" s="16"/>
      <c r="Q92" s="8"/>
      <c r="R92" s="8"/>
      <c r="S92" s="8"/>
      <c r="T92" s="8"/>
      <c r="U92" s="8"/>
    </row>
    <row r="93" spans="1:26" ht="29.25" customHeight="1" x14ac:dyDescent="0.25">
      <c r="A93" s="251"/>
      <c r="B93" s="283" t="s">
        <v>285</v>
      </c>
      <c r="C93" s="283"/>
      <c r="D93" s="284"/>
      <c r="E93" s="284"/>
      <c r="F93" s="284"/>
      <c r="G93" s="289" t="s">
        <v>28</v>
      </c>
      <c r="H93" s="290" t="s">
        <v>29</v>
      </c>
      <c r="I93" s="278"/>
      <c r="J93" s="152"/>
      <c r="K93" s="8"/>
      <c r="L93" s="8"/>
      <c r="M93" s="8"/>
      <c r="N93" s="19">
        <f>N85</f>
        <v>612</v>
      </c>
      <c r="O93" s="19">
        <f>O85</f>
        <v>864</v>
      </c>
      <c r="P93" s="20">
        <f>P85</f>
        <v>612</v>
      </c>
      <c r="Q93" s="19">
        <f>Q85-Q94-Q95</f>
        <v>756</v>
      </c>
      <c r="R93" s="19">
        <f>R85</f>
        <v>612</v>
      </c>
      <c r="S93" s="153">
        <f>S85-S94-S95</f>
        <v>468</v>
      </c>
      <c r="T93" s="153">
        <f>T85-T94</f>
        <v>612</v>
      </c>
      <c r="U93" s="153">
        <f>U85-U94-U95</f>
        <v>180</v>
      </c>
      <c r="V93">
        <f>SUM(N93:U93)</f>
        <v>4716</v>
      </c>
    </row>
    <row r="94" spans="1:26" ht="24.95" customHeight="1" x14ac:dyDescent="0.25">
      <c r="A94" s="251"/>
      <c r="B94" s="283"/>
      <c r="C94" s="283"/>
      <c r="D94" s="284"/>
      <c r="E94" s="284"/>
      <c r="F94" s="284"/>
      <c r="G94" s="289"/>
      <c r="H94" s="291" t="s">
        <v>128</v>
      </c>
      <c r="I94" s="292"/>
      <c r="J94" s="152"/>
      <c r="K94" s="8"/>
      <c r="L94" s="8"/>
      <c r="M94" s="8"/>
      <c r="N94" s="8"/>
      <c r="O94" s="8"/>
      <c r="P94" s="16"/>
      <c r="Q94" s="228">
        <v>36</v>
      </c>
      <c r="R94" s="228">
        <v>108</v>
      </c>
      <c r="S94" s="229">
        <v>108</v>
      </c>
      <c r="T94" s="229"/>
      <c r="U94" s="229">
        <v>108</v>
      </c>
      <c r="V94">
        <f>SUM(Q94:U94)</f>
        <v>360</v>
      </c>
    </row>
    <row r="95" spans="1:26" ht="26.45" customHeight="1" x14ac:dyDescent="0.25">
      <c r="A95" s="251"/>
      <c r="B95" s="283"/>
      <c r="C95" s="283"/>
      <c r="D95" s="284"/>
      <c r="E95" s="284"/>
      <c r="F95" s="284"/>
      <c r="G95" s="289"/>
      <c r="H95" s="298" t="s">
        <v>129</v>
      </c>
      <c r="I95" s="293"/>
      <c r="J95" s="154"/>
      <c r="K95" s="8"/>
      <c r="L95" s="8"/>
      <c r="M95" s="8"/>
      <c r="N95" s="8"/>
      <c r="O95" s="8"/>
      <c r="P95" s="16"/>
      <c r="Q95" s="228">
        <v>72</v>
      </c>
      <c r="R95" s="228">
        <v>36</v>
      </c>
      <c r="S95" s="229">
        <v>324</v>
      </c>
      <c r="T95" s="229"/>
      <c r="U95" s="229">
        <v>216</v>
      </c>
      <c r="V95">
        <f>SUM(Q95:U95)</f>
        <v>648</v>
      </c>
    </row>
    <row r="96" spans="1:26" ht="24.75" customHeight="1" x14ac:dyDescent="0.25">
      <c r="A96" s="251"/>
      <c r="B96" s="283"/>
      <c r="C96" s="283"/>
      <c r="D96" s="284"/>
      <c r="E96" s="284"/>
      <c r="F96" s="284"/>
      <c r="G96" s="289"/>
      <c r="H96" s="291" t="s">
        <v>165</v>
      </c>
      <c r="I96" s="293"/>
      <c r="J96" s="154"/>
      <c r="K96" s="8"/>
      <c r="L96" s="8"/>
      <c r="M96" s="8"/>
      <c r="N96" s="8"/>
      <c r="O96" s="8"/>
      <c r="P96" s="16"/>
      <c r="Q96" s="8"/>
      <c r="R96" s="8"/>
      <c r="S96" s="153"/>
      <c r="T96" s="153"/>
      <c r="U96" s="155">
        <v>144</v>
      </c>
      <c r="V96">
        <f>SUM(V94:V95)</f>
        <v>1008</v>
      </c>
    </row>
    <row r="97" spans="1:22" ht="30" customHeight="1" x14ac:dyDescent="0.25">
      <c r="A97" s="251"/>
      <c r="B97" s="283"/>
      <c r="C97" s="283"/>
      <c r="D97" s="284"/>
      <c r="E97" s="284"/>
      <c r="F97" s="284"/>
      <c r="G97" s="289"/>
      <c r="H97" s="294" t="s">
        <v>30</v>
      </c>
      <c r="I97" s="295"/>
      <c r="J97" s="156"/>
      <c r="K97" s="103"/>
      <c r="L97" s="103"/>
      <c r="M97" s="103"/>
      <c r="N97" s="147">
        <v>1</v>
      </c>
      <c r="O97" s="147">
        <v>7</v>
      </c>
      <c r="P97" s="147">
        <v>0</v>
      </c>
      <c r="Q97" s="173" t="s">
        <v>318</v>
      </c>
      <c r="R97" s="147">
        <v>1</v>
      </c>
      <c r="S97" s="225" t="s">
        <v>319</v>
      </c>
      <c r="T97" s="225" t="s">
        <v>330</v>
      </c>
      <c r="U97" s="225" t="s">
        <v>329</v>
      </c>
    </row>
    <row r="98" spans="1:22" ht="27" customHeight="1" x14ac:dyDescent="0.25">
      <c r="A98" s="251"/>
      <c r="B98" s="283"/>
      <c r="C98" s="283"/>
      <c r="D98" s="284"/>
      <c r="E98" s="284"/>
      <c r="F98" s="284"/>
      <c r="G98" s="289"/>
      <c r="H98" s="296" t="s">
        <v>127</v>
      </c>
      <c r="I98" s="297"/>
      <c r="J98" s="157"/>
      <c r="K98" s="15"/>
      <c r="L98" s="15"/>
      <c r="M98" s="15"/>
      <c r="N98" s="9">
        <v>1</v>
      </c>
      <c r="O98" s="9">
        <v>9</v>
      </c>
      <c r="P98" s="9">
        <v>5</v>
      </c>
      <c r="Q98" s="9">
        <v>5</v>
      </c>
      <c r="R98" s="9">
        <v>3</v>
      </c>
      <c r="S98" s="148">
        <v>5</v>
      </c>
      <c r="T98" s="148">
        <v>7</v>
      </c>
      <c r="U98" s="148">
        <v>1</v>
      </c>
    </row>
    <row r="101" spans="1:22" x14ac:dyDescent="0.25">
      <c r="V101" t="s">
        <v>82</v>
      </c>
    </row>
  </sheetData>
  <mergeCells count="39">
    <mergeCell ref="A54:B54"/>
    <mergeCell ref="A12:B12"/>
    <mergeCell ref="A93:A98"/>
    <mergeCell ref="B93:F98"/>
    <mergeCell ref="V86:Z88"/>
    <mergeCell ref="V81:Z84"/>
    <mergeCell ref="G93:G98"/>
    <mergeCell ref="H93:I93"/>
    <mergeCell ref="H94:I94"/>
    <mergeCell ref="H96:I96"/>
    <mergeCell ref="H97:I97"/>
    <mergeCell ref="H98:I98"/>
    <mergeCell ref="H95:I95"/>
    <mergeCell ref="A1:A5"/>
    <mergeCell ref="E1:M2"/>
    <mergeCell ref="L3:L7"/>
    <mergeCell ref="M3:M7"/>
    <mergeCell ref="K6:K7"/>
    <mergeCell ref="J6:J7"/>
    <mergeCell ref="I6:I7"/>
    <mergeCell ref="G4:K4"/>
    <mergeCell ref="B6:B7"/>
    <mergeCell ref="A6:A7"/>
    <mergeCell ref="E3:E7"/>
    <mergeCell ref="D2:D7"/>
    <mergeCell ref="C2:C7"/>
    <mergeCell ref="G5:G7"/>
    <mergeCell ref="H5:K5"/>
    <mergeCell ref="C1:D1"/>
    <mergeCell ref="N4:O4"/>
    <mergeCell ref="P4:Q4"/>
    <mergeCell ref="N1:U2"/>
    <mergeCell ref="B1:B5"/>
    <mergeCell ref="H6:H7"/>
    <mergeCell ref="N6:U6"/>
    <mergeCell ref="F4:F7"/>
    <mergeCell ref="F3:K3"/>
    <mergeCell ref="R4:S4"/>
    <mergeCell ref="T4:U4"/>
  </mergeCells>
  <pageMargins left="0.19685039370078741" right="0.19685039370078741" top="0.15748031496062992" bottom="0.15748031496062992" header="0.11811023622047245" footer="0.11811023622047245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sqref="A1:M19"/>
    </sheetView>
  </sheetViews>
  <sheetFormatPr defaultRowHeight="15" x14ac:dyDescent="0.25"/>
  <cols>
    <col min="1" max="1" width="54.85546875" customWidth="1"/>
    <col min="2" max="2" width="0.140625" customWidth="1"/>
  </cols>
  <sheetData>
    <row r="1" spans="1:13" ht="18.75" x14ac:dyDescent="0.3">
      <c r="A1" s="67" t="s">
        <v>130</v>
      </c>
    </row>
    <row r="2" spans="1:13" ht="18.75" x14ac:dyDescent="0.3">
      <c r="A2" s="67" t="s">
        <v>131</v>
      </c>
    </row>
    <row r="3" spans="1:13" ht="19.5" x14ac:dyDescent="0.35">
      <c r="A3" s="67" t="s">
        <v>166</v>
      </c>
    </row>
    <row r="4" spans="1:13" ht="18.75" x14ac:dyDescent="0.3">
      <c r="A4" s="67"/>
    </row>
    <row r="5" spans="1:13" ht="33" customHeight="1" x14ac:dyDescent="0.25">
      <c r="A5" s="300" t="s">
        <v>132</v>
      </c>
      <c r="B5" s="300"/>
      <c r="C5" s="300" t="s">
        <v>42</v>
      </c>
      <c r="D5" s="300"/>
      <c r="E5" s="302" t="s">
        <v>316</v>
      </c>
      <c r="F5" s="303"/>
      <c r="G5" s="300" t="s">
        <v>133</v>
      </c>
      <c r="H5" s="300"/>
      <c r="I5" s="302" t="s">
        <v>161</v>
      </c>
      <c r="J5" s="307"/>
      <c r="K5" s="300" t="s">
        <v>134</v>
      </c>
      <c r="L5" s="300"/>
    </row>
    <row r="6" spans="1:13" ht="15.75" hidden="1" x14ac:dyDescent="0.25">
      <c r="A6" s="300"/>
      <c r="B6" s="300"/>
      <c r="C6" s="300"/>
      <c r="D6" s="300"/>
      <c r="E6" s="198"/>
      <c r="F6" s="198"/>
      <c r="G6" s="301"/>
      <c r="H6" s="301"/>
      <c r="I6" s="87"/>
      <c r="J6" s="87"/>
      <c r="K6" s="301"/>
      <c r="L6" s="301"/>
    </row>
    <row r="7" spans="1:13" ht="15.75" x14ac:dyDescent="0.25">
      <c r="A7" s="69"/>
      <c r="B7" s="69"/>
      <c r="C7" s="69" t="s">
        <v>135</v>
      </c>
      <c r="D7" s="69" t="s">
        <v>136</v>
      </c>
      <c r="E7" s="69" t="s">
        <v>135</v>
      </c>
      <c r="F7" s="69" t="s">
        <v>136</v>
      </c>
      <c r="G7" s="69" t="s">
        <v>137</v>
      </c>
      <c r="H7" s="69" t="s">
        <v>138</v>
      </c>
      <c r="I7" s="69" t="s">
        <v>137</v>
      </c>
      <c r="J7" s="69" t="s">
        <v>138</v>
      </c>
      <c r="K7" s="69" t="s">
        <v>137</v>
      </c>
      <c r="L7" s="69" t="s">
        <v>138</v>
      </c>
    </row>
    <row r="8" spans="1:13" ht="15.75" x14ac:dyDescent="0.25">
      <c r="A8" s="102" t="s">
        <v>139</v>
      </c>
      <c r="B8" s="70"/>
      <c r="C8" s="92"/>
      <c r="D8" s="92"/>
      <c r="E8" s="198"/>
      <c r="F8" s="198"/>
      <c r="G8" s="92">
        <v>72</v>
      </c>
      <c r="H8" s="92">
        <v>108</v>
      </c>
      <c r="I8" s="92"/>
      <c r="J8" s="92"/>
      <c r="K8" s="92">
        <v>36</v>
      </c>
      <c r="L8" s="92">
        <v>108</v>
      </c>
    </row>
    <row r="9" spans="1:13" ht="28.5" customHeight="1" x14ac:dyDescent="0.25">
      <c r="A9" s="102" t="s">
        <v>140</v>
      </c>
      <c r="B9" s="70"/>
      <c r="C9" s="92"/>
      <c r="D9" s="92"/>
      <c r="E9" s="198">
        <v>108</v>
      </c>
      <c r="F9" s="198">
        <v>36</v>
      </c>
      <c r="G9" s="92"/>
      <c r="H9" s="92">
        <v>180</v>
      </c>
      <c r="I9" s="92"/>
      <c r="J9" s="92"/>
      <c r="K9" s="92"/>
      <c r="L9" s="92"/>
    </row>
    <row r="10" spans="1:13" ht="40.5" customHeight="1" x14ac:dyDescent="0.25">
      <c r="A10" s="102" t="s">
        <v>141</v>
      </c>
      <c r="B10" s="70"/>
      <c r="C10" s="92"/>
      <c r="D10" s="92"/>
      <c r="E10" s="198"/>
      <c r="F10" s="198"/>
      <c r="G10" s="92">
        <v>36</v>
      </c>
      <c r="H10" s="92">
        <v>36</v>
      </c>
      <c r="I10" s="92"/>
      <c r="J10" s="92"/>
      <c r="K10" s="92"/>
      <c r="L10" s="92"/>
    </row>
    <row r="11" spans="1:13" ht="31.5" customHeight="1" x14ac:dyDescent="0.25">
      <c r="A11" s="102" t="s">
        <v>142</v>
      </c>
      <c r="B11" s="70"/>
      <c r="C11" s="92"/>
      <c r="D11" s="92"/>
      <c r="E11" s="198"/>
      <c r="F11" s="198"/>
      <c r="G11" s="92"/>
      <c r="H11" s="92"/>
      <c r="I11" s="92"/>
      <c r="J11" s="92"/>
      <c r="K11" s="92">
        <v>72</v>
      </c>
      <c r="L11" s="92">
        <v>108</v>
      </c>
    </row>
    <row r="12" spans="1:13" ht="31.5" customHeight="1" x14ac:dyDescent="0.25">
      <c r="A12" s="299" t="s">
        <v>325</v>
      </c>
      <c r="B12" s="300"/>
      <c r="C12" s="300">
        <v>36</v>
      </c>
      <c r="D12" s="300">
        <v>72</v>
      </c>
      <c r="E12" s="198"/>
      <c r="F12" s="198"/>
      <c r="G12" s="300"/>
      <c r="H12" s="300"/>
      <c r="I12" s="92"/>
      <c r="J12" s="92"/>
      <c r="K12" s="300"/>
      <c r="L12" s="300"/>
    </row>
    <row r="13" spans="1:13" ht="15.75" hidden="1" x14ac:dyDescent="0.25">
      <c r="A13" s="299"/>
      <c r="B13" s="300"/>
      <c r="C13" s="300"/>
      <c r="D13" s="300"/>
      <c r="E13" s="198"/>
      <c r="F13" s="198"/>
      <c r="G13" s="305"/>
      <c r="H13" s="300"/>
      <c r="I13" s="92"/>
      <c r="J13" s="92"/>
      <c r="K13" s="300"/>
      <c r="L13" s="300"/>
    </row>
    <row r="14" spans="1:13" ht="15.75" hidden="1" x14ac:dyDescent="0.25">
      <c r="A14" s="299"/>
      <c r="B14" s="300"/>
      <c r="C14" s="300"/>
      <c r="D14" s="300"/>
      <c r="E14" s="198"/>
      <c r="F14" s="198"/>
      <c r="G14" s="305"/>
      <c r="H14" s="300"/>
      <c r="I14" s="92"/>
      <c r="J14" s="92"/>
      <c r="K14" s="300"/>
      <c r="L14" s="300"/>
    </row>
    <row r="15" spans="1:13" ht="15.75" hidden="1" x14ac:dyDescent="0.25">
      <c r="A15" s="299"/>
      <c r="B15" s="300"/>
      <c r="C15" s="300"/>
      <c r="D15" s="300"/>
      <c r="E15" s="198"/>
      <c r="F15" s="198"/>
      <c r="G15" s="305"/>
      <c r="H15" s="300"/>
      <c r="I15" s="92"/>
      <c r="J15" s="92"/>
      <c r="K15" s="300"/>
      <c r="L15" s="300"/>
    </row>
    <row r="16" spans="1:13" x14ac:dyDescent="0.25">
      <c r="A16" s="71" t="s">
        <v>143</v>
      </c>
      <c r="B16" s="68"/>
      <c r="C16" s="149">
        <f t="shared" ref="C16:L16" si="0">SUM(C8:C15)</f>
        <v>36</v>
      </c>
      <c r="D16" s="149">
        <f t="shared" si="0"/>
        <v>72</v>
      </c>
      <c r="E16" s="149">
        <f t="shared" si="0"/>
        <v>108</v>
      </c>
      <c r="F16" s="149">
        <f t="shared" si="0"/>
        <v>36</v>
      </c>
      <c r="G16" s="149">
        <f t="shared" si="0"/>
        <v>108</v>
      </c>
      <c r="H16" s="149">
        <f t="shared" si="0"/>
        <v>324</v>
      </c>
      <c r="I16" s="149">
        <f t="shared" si="0"/>
        <v>0</v>
      </c>
      <c r="J16" s="149">
        <f t="shared" si="0"/>
        <v>0</v>
      </c>
      <c r="K16" s="149">
        <f t="shared" si="0"/>
        <v>108</v>
      </c>
      <c r="L16" s="149">
        <f t="shared" si="0"/>
        <v>216</v>
      </c>
      <c r="M16" s="90">
        <f>SUM(C16:L16)</f>
        <v>1008</v>
      </c>
    </row>
    <row r="17" spans="1:12" ht="15.75" x14ac:dyDescent="0.25">
      <c r="A17" s="72" t="s">
        <v>144</v>
      </c>
      <c r="B17" s="68"/>
      <c r="C17" s="304">
        <v>3</v>
      </c>
      <c r="D17" s="304"/>
      <c r="E17" s="306">
        <v>4</v>
      </c>
      <c r="F17" s="282"/>
      <c r="G17" s="304">
        <v>12</v>
      </c>
      <c r="H17" s="304"/>
      <c r="I17" s="306">
        <v>0</v>
      </c>
      <c r="J17" s="282"/>
      <c r="K17" s="304">
        <v>9</v>
      </c>
      <c r="L17" s="304"/>
    </row>
  </sheetData>
  <mergeCells count="20">
    <mergeCell ref="I5:J5"/>
    <mergeCell ref="K5:L6"/>
    <mergeCell ref="A5:A6"/>
    <mergeCell ref="B5:B6"/>
    <mergeCell ref="C5:D6"/>
    <mergeCell ref="C17:D17"/>
    <mergeCell ref="G17:H17"/>
    <mergeCell ref="K17:L17"/>
    <mergeCell ref="K12:K15"/>
    <mergeCell ref="H12:H15"/>
    <mergeCell ref="L12:L15"/>
    <mergeCell ref="G12:G15"/>
    <mergeCell ref="I17:J17"/>
    <mergeCell ref="E17:F17"/>
    <mergeCell ref="A12:A15"/>
    <mergeCell ref="B12:B15"/>
    <mergeCell ref="C12:C15"/>
    <mergeCell ref="D12:D15"/>
    <mergeCell ref="G5:H6"/>
    <mergeCell ref="E5:F5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Календарный учебный график</vt:lpstr>
      <vt:lpstr>Учебный план</vt:lpstr>
      <vt:lpstr>Практика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2024-06-24T01:57:07Z</dcterms:modified>
</cp:coreProperties>
</file>