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ИТАНИЕ\Питание 2023\ПИТАНИЕ С СЕНТЯБРЯ\Приложение №1 к описанию объекта закупки МЕНЮ\"/>
    </mc:Choice>
  </mc:AlternateContent>
  <bookViews>
    <workbookView xWindow="0" yWindow="0" windowWidth="28800" windowHeight="10335"/>
  </bookViews>
  <sheets>
    <sheet name="Page 1" sheetId="1" r:id="rId1"/>
    <sheet name="Г1 (7)" sheetId="2" r:id="rId2"/>
  </sheets>
  <definedNames>
    <definedName name="_xlnm._FilterDatabase" localSheetId="0" hidden="1">'Page 1'!$A$7:$H$194</definedName>
    <definedName name="_xlnm.Print_Titles" localSheetId="0">'Page 1'!$1:$1</definedName>
  </definedNames>
  <calcPr calcId="152511" refMode="R1C1"/>
</workbook>
</file>

<file path=xl/calcChain.xml><?xml version="1.0" encoding="utf-8"?>
<calcChain xmlns="http://schemas.openxmlformats.org/spreadsheetml/2006/main">
  <c r="F88" i="1" l="1"/>
  <c r="E88" i="1"/>
  <c r="D88" i="1"/>
  <c r="C88" i="1"/>
  <c r="F180" i="1"/>
  <c r="E180" i="1"/>
  <c r="D180" i="1"/>
  <c r="C180" i="1"/>
  <c r="F125" i="1"/>
  <c r="E125" i="1"/>
  <c r="D125" i="1"/>
  <c r="C125" i="1"/>
  <c r="F52" i="1"/>
  <c r="E52" i="1"/>
  <c r="D52" i="1"/>
  <c r="C52" i="1"/>
  <c r="F15" i="1"/>
  <c r="E15" i="1"/>
  <c r="D15" i="1"/>
  <c r="C15" i="1"/>
  <c r="N180" i="1"/>
  <c r="M180" i="1"/>
  <c r="L180" i="1"/>
  <c r="K180" i="1"/>
  <c r="J180" i="1"/>
  <c r="I180" i="1"/>
  <c r="H180" i="1"/>
  <c r="G180" i="1"/>
  <c r="N88" i="1"/>
  <c r="M88" i="1"/>
  <c r="L88" i="1"/>
  <c r="K88" i="1"/>
  <c r="J88" i="1"/>
  <c r="I88" i="1"/>
  <c r="H88" i="1"/>
  <c r="G88" i="1"/>
  <c r="N184" i="1" l="1"/>
  <c r="M184" i="1"/>
  <c r="L184" i="1"/>
  <c r="K184" i="1"/>
  <c r="J184" i="1"/>
  <c r="I184" i="1"/>
  <c r="H184" i="1"/>
  <c r="G184" i="1"/>
  <c r="F184" i="1"/>
  <c r="E184" i="1"/>
  <c r="D184" i="1"/>
  <c r="C184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N92" i="1"/>
  <c r="M92" i="1"/>
  <c r="L92" i="1"/>
  <c r="K92" i="1"/>
  <c r="J92" i="1"/>
  <c r="I92" i="1"/>
  <c r="H92" i="1"/>
  <c r="G92" i="1"/>
  <c r="F92" i="1"/>
  <c r="E92" i="1"/>
  <c r="D92" i="1"/>
  <c r="C92" i="1"/>
  <c r="N74" i="1"/>
  <c r="M74" i="1"/>
  <c r="L74" i="1"/>
  <c r="K74" i="1"/>
  <c r="J74" i="1"/>
  <c r="I74" i="1"/>
  <c r="H74" i="1"/>
  <c r="G74" i="1"/>
  <c r="F74" i="1"/>
  <c r="E74" i="1"/>
  <c r="D74" i="1"/>
  <c r="C74" i="1"/>
  <c r="N56" i="1"/>
  <c r="M56" i="1"/>
  <c r="L56" i="1"/>
  <c r="K56" i="1"/>
  <c r="J56" i="1"/>
  <c r="I56" i="1"/>
  <c r="H56" i="1"/>
  <c r="G56" i="1"/>
  <c r="F56" i="1"/>
  <c r="E56" i="1"/>
  <c r="D56" i="1"/>
  <c r="C56" i="1"/>
  <c r="N37" i="1"/>
  <c r="M37" i="1"/>
  <c r="L37" i="1"/>
  <c r="K37" i="1"/>
  <c r="J37" i="1"/>
  <c r="I37" i="1"/>
  <c r="H37" i="1"/>
  <c r="G37" i="1"/>
  <c r="F37" i="1"/>
  <c r="E37" i="1"/>
  <c r="D37" i="1"/>
  <c r="C37" i="1"/>
  <c r="N19" i="1"/>
  <c r="M19" i="1"/>
  <c r="L19" i="1"/>
  <c r="K19" i="1"/>
  <c r="J19" i="1"/>
  <c r="I19" i="1"/>
  <c r="H19" i="1"/>
  <c r="G19" i="1"/>
  <c r="F19" i="1"/>
  <c r="E19" i="1"/>
  <c r="D19" i="1"/>
  <c r="C19" i="1"/>
  <c r="N185" i="1" l="1"/>
  <c r="M185" i="1"/>
  <c r="L185" i="1"/>
  <c r="K185" i="1"/>
  <c r="J185" i="1"/>
  <c r="I185" i="1"/>
  <c r="H185" i="1"/>
  <c r="G185" i="1"/>
  <c r="F185" i="1"/>
  <c r="E185" i="1"/>
  <c r="D185" i="1"/>
  <c r="C185" i="1"/>
  <c r="N161" i="1"/>
  <c r="N166" i="1" s="1"/>
  <c r="M161" i="1"/>
  <c r="M166" i="1" s="1"/>
  <c r="L161" i="1"/>
  <c r="L166" i="1" s="1"/>
  <c r="K161" i="1"/>
  <c r="K166" i="1" s="1"/>
  <c r="J161" i="1"/>
  <c r="J166" i="1" s="1"/>
  <c r="I161" i="1"/>
  <c r="I166" i="1" s="1"/>
  <c r="H161" i="1"/>
  <c r="H166" i="1" s="1"/>
  <c r="G161" i="1"/>
  <c r="G166" i="1" s="1"/>
  <c r="F161" i="1"/>
  <c r="F166" i="1" s="1"/>
  <c r="E161" i="1"/>
  <c r="E166" i="1" s="1"/>
  <c r="D161" i="1"/>
  <c r="D166" i="1" s="1"/>
  <c r="C161" i="1"/>
  <c r="C166" i="1" s="1"/>
  <c r="N143" i="1"/>
  <c r="N148" i="1" s="1"/>
  <c r="M143" i="1"/>
  <c r="M148" i="1" s="1"/>
  <c r="L143" i="1"/>
  <c r="L148" i="1" s="1"/>
  <c r="K143" i="1"/>
  <c r="K148" i="1" s="1"/>
  <c r="J143" i="1"/>
  <c r="J148" i="1" s="1"/>
  <c r="I143" i="1"/>
  <c r="I148" i="1" s="1"/>
  <c r="H143" i="1"/>
  <c r="H148" i="1" s="1"/>
  <c r="G143" i="1"/>
  <c r="G148" i="1" s="1"/>
  <c r="F143" i="1"/>
  <c r="F148" i="1" s="1"/>
  <c r="E143" i="1"/>
  <c r="E148" i="1" s="1"/>
  <c r="D143" i="1"/>
  <c r="D148" i="1" s="1"/>
  <c r="C143" i="1"/>
  <c r="C148" i="1" s="1"/>
  <c r="N125" i="1"/>
  <c r="N130" i="1" s="1"/>
  <c r="M125" i="1"/>
  <c r="M130" i="1" s="1"/>
  <c r="L125" i="1"/>
  <c r="L130" i="1" s="1"/>
  <c r="K125" i="1"/>
  <c r="K130" i="1" s="1"/>
  <c r="J125" i="1"/>
  <c r="J130" i="1" s="1"/>
  <c r="I125" i="1"/>
  <c r="I130" i="1" s="1"/>
  <c r="H125" i="1"/>
  <c r="H130" i="1" s="1"/>
  <c r="G125" i="1"/>
  <c r="G130" i="1" s="1"/>
  <c r="F130" i="1"/>
  <c r="E130" i="1"/>
  <c r="D130" i="1"/>
  <c r="C130" i="1"/>
  <c r="N106" i="1"/>
  <c r="N111" i="1" s="1"/>
  <c r="M106" i="1"/>
  <c r="M111" i="1" s="1"/>
  <c r="L106" i="1"/>
  <c r="L111" i="1" s="1"/>
  <c r="K106" i="1"/>
  <c r="K111" i="1" s="1"/>
  <c r="J106" i="1"/>
  <c r="J111" i="1" s="1"/>
  <c r="I106" i="1"/>
  <c r="I111" i="1" s="1"/>
  <c r="H106" i="1"/>
  <c r="H111" i="1" s="1"/>
  <c r="G106" i="1"/>
  <c r="G111" i="1" s="1"/>
  <c r="F106" i="1"/>
  <c r="F111" i="1" s="1"/>
  <c r="E106" i="1"/>
  <c r="E111" i="1" s="1"/>
  <c r="D106" i="1"/>
  <c r="D111" i="1" s="1"/>
  <c r="C106" i="1"/>
  <c r="C111" i="1" s="1"/>
  <c r="N93" i="1"/>
  <c r="M93" i="1"/>
  <c r="L93" i="1"/>
  <c r="K93" i="1"/>
  <c r="J93" i="1"/>
  <c r="I93" i="1"/>
  <c r="H93" i="1"/>
  <c r="G93" i="1"/>
  <c r="F93" i="1"/>
  <c r="E93" i="1"/>
  <c r="D93" i="1"/>
  <c r="C93" i="1"/>
  <c r="N70" i="1"/>
  <c r="N75" i="1" s="1"/>
  <c r="M70" i="1"/>
  <c r="M75" i="1" s="1"/>
  <c r="L70" i="1"/>
  <c r="L75" i="1" s="1"/>
  <c r="K70" i="1"/>
  <c r="K75" i="1" s="1"/>
  <c r="J70" i="1"/>
  <c r="J75" i="1" s="1"/>
  <c r="I70" i="1"/>
  <c r="I75" i="1" s="1"/>
  <c r="H70" i="1"/>
  <c r="H75" i="1" s="1"/>
  <c r="G70" i="1"/>
  <c r="G75" i="1" s="1"/>
  <c r="F70" i="1"/>
  <c r="F75" i="1" s="1"/>
  <c r="E70" i="1"/>
  <c r="E75" i="1" s="1"/>
  <c r="D70" i="1"/>
  <c r="D75" i="1" s="1"/>
  <c r="C70" i="1"/>
  <c r="C75" i="1" s="1"/>
  <c r="N52" i="1"/>
  <c r="N57" i="1" s="1"/>
  <c r="M52" i="1"/>
  <c r="M57" i="1" s="1"/>
  <c r="L52" i="1"/>
  <c r="L57" i="1" s="1"/>
  <c r="K52" i="1"/>
  <c r="K57" i="1" s="1"/>
  <c r="J52" i="1"/>
  <c r="J57" i="1" s="1"/>
  <c r="I52" i="1"/>
  <c r="I57" i="1" s="1"/>
  <c r="H52" i="1"/>
  <c r="H57" i="1" s="1"/>
  <c r="G52" i="1"/>
  <c r="G57" i="1" s="1"/>
  <c r="F57" i="1"/>
  <c r="E57" i="1"/>
  <c r="D57" i="1"/>
  <c r="C57" i="1"/>
  <c r="N33" i="1"/>
  <c r="N38" i="1" s="1"/>
  <c r="M33" i="1"/>
  <c r="M38" i="1" s="1"/>
  <c r="L33" i="1"/>
  <c r="L38" i="1" s="1"/>
  <c r="K33" i="1"/>
  <c r="K38" i="1" s="1"/>
  <c r="J33" i="1"/>
  <c r="J38" i="1" s="1"/>
  <c r="I33" i="1"/>
  <c r="I38" i="1" s="1"/>
  <c r="H33" i="1"/>
  <c r="H38" i="1" s="1"/>
  <c r="G33" i="1"/>
  <c r="G38" i="1" s="1"/>
  <c r="F33" i="1"/>
  <c r="F38" i="1" s="1"/>
  <c r="E33" i="1"/>
  <c r="E38" i="1" s="1"/>
  <c r="D33" i="1"/>
  <c r="D38" i="1" s="1"/>
  <c r="C33" i="1"/>
  <c r="C38" i="1" s="1"/>
  <c r="N15" i="1"/>
  <c r="N20" i="1" s="1"/>
  <c r="M15" i="1"/>
  <c r="M20" i="1" s="1"/>
  <c r="L15" i="1"/>
  <c r="L20" i="1" s="1"/>
  <c r="K15" i="1"/>
  <c r="K20" i="1" s="1"/>
  <c r="J15" i="1"/>
  <c r="J20" i="1" s="1"/>
  <c r="I15" i="1"/>
  <c r="I20" i="1" s="1"/>
  <c r="H15" i="1"/>
  <c r="H20" i="1" s="1"/>
  <c r="G15" i="1"/>
  <c r="G20" i="1" s="1"/>
  <c r="F20" i="1"/>
  <c r="E20" i="1"/>
  <c r="D20" i="1"/>
  <c r="C20" i="1"/>
  <c r="F188" i="1" l="1"/>
  <c r="F189" i="1" s="1"/>
  <c r="C188" i="1"/>
  <c r="C189" i="1" s="1"/>
  <c r="E188" i="1"/>
  <c r="E189" i="1" s="1"/>
  <c r="D188" i="1"/>
  <c r="D189" i="1" s="1"/>
</calcChain>
</file>

<file path=xl/sharedStrings.xml><?xml version="1.0" encoding="utf-8"?>
<sst xmlns="http://schemas.openxmlformats.org/spreadsheetml/2006/main" count="519" uniqueCount="132">
  <si>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</si>
  <si>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</si>
  <si>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</si>
  <si>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</si>
  <si>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</si>
  <si>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</si>
  <si>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</si>
  <si>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</si>
  <si>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</si>
  <si>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</si>
  <si>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</si>
  <si>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</si>
  <si>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</si>
  <si>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</si>
  <si>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</si>
  <si>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</si>
  <si>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</si>
  <si>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</si>
  <si>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</si>
  <si>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</si>
  <si>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</si>
  <si>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ГУЛЯШ ИЗ МЯСА ПТИЦЫ №311К</t>
  </si>
  <si>
    <t>311К</t>
  </si>
  <si>
    <t>2016</t>
  </si>
  <si>
    <t>200</t>
  </si>
  <si>
    <t>302</t>
  </si>
  <si>
    <t>2004</t>
  </si>
  <si>
    <t>2011</t>
  </si>
  <si>
    <t>ТТК №6</t>
  </si>
  <si>
    <t>Итого за прием пищи:</t>
  </si>
  <si>
    <t/>
  </si>
  <si>
    <t>КИСЕЛЬ ИЗ ПОВИДЛА №360</t>
  </si>
  <si>
    <t>360</t>
  </si>
  <si>
    <t>Всего:</t>
  </si>
  <si>
    <t>2 день</t>
  </si>
  <si>
    <t>КАША МОЛОЧНАЯ ОВСЯНАЯ ВЯЗКАЯ С МАСЛОМ №302</t>
  </si>
  <si>
    <t>250</t>
  </si>
  <si>
    <t>30/20</t>
  </si>
  <si>
    <t>2</t>
  </si>
  <si>
    <t>50</t>
  </si>
  <si>
    <t>550</t>
  </si>
  <si>
    <t>КОФЕЙНЫЙ НАПИТОК НА МОЛОКЕ №692</t>
  </si>
  <si>
    <t>692</t>
  </si>
  <si>
    <t>3 день</t>
  </si>
  <si>
    <t>100/30</t>
  </si>
  <si>
    <t>307/363</t>
  </si>
  <si>
    <t>МАКАРОННЫЕ ИЗДЕЛИЯ ОТВАРНЫЕ №203</t>
  </si>
  <si>
    <t>180</t>
  </si>
  <si>
    <t>203</t>
  </si>
  <si>
    <t>4 день</t>
  </si>
  <si>
    <t>5 день</t>
  </si>
  <si>
    <t>6 день</t>
  </si>
  <si>
    <t>7 день</t>
  </si>
  <si>
    <t>175</t>
  </si>
  <si>
    <t>8 день</t>
  </si>
  <si>
    <t>КОТЛЕТЫ РУБЛЕНЫЕ ИЗ ПТИЦЫ №294</t>
  </si>
  <si>
    <t>100</t>
  </si>
  <si>
    <t>294</t>
  </si>
  <si>
    <t>КОМПОТ ИЗ ИЗЮМА №348</t>
  </si>
  <si>
    <t>348</t>
  </si>
  <si>
    <t>9 день</t>
  </si>
  <si>
    <t>560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</si>
  <si>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</si>
  <si>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</si>
  <si>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</si>
  <si>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</si>
  <si>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</si>
  <si>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</si>
  <si>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</si>
  <si>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</si>
  <si>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</si>
  <si>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</si>
  <si>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</si>
  <si>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</si>
  <si>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</si>
  <si>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</si>
  <si>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 xml:space="preserve">                для  обеспечения   бесплатным</t>
  </si>
  <si>
    <t xml:space="preserve">                обучающихся с ограниченными возможностями </t>
  </si>
  <si>
    <t xml:space="preserve">                здоровья,    детей-инвалидов  </t>
  </si>
  <si>
    <t xml:space="preserve">                двухразовым питанием</t>
  </si>
  <si>
    <t xml:space="preserve">ПИРОЖОК ПЕЧЁНЫЙ С ВИШНЕЙ </t>
  </si>
  <si>
    <t>ПЛЮШКА МОСКОВСКАЯ</t>
  </si>
  <si>
    <t xml:space="preserve">Директор </t>
  </si>
  <si>
    <t>___________________</t>
  </si>
  <si>
    <t>ЧАЙ С САХАРОМ №685</t>
  </si>
  <si>
    <t>ЧАЙ С САХАРОМ И ЛИМОНОМ №686</t>
  </si>
  <si>
    <t xml:space="preserve">СОК ФРУКТОВЫЙ </t>
  </si>
  <si>
    <t>_____________________________</t>
  </si>
  <si>
    <t xml:space="preserve">                Примерное  10-ти дневное  меню </t>
  </si>
  <si>
    <t xml:space="preserve">                возрастной группы 12-18 лет  </t>
  </si>
  <si>
    <t>КОТЛЕТА РУБЛЕНАЯ С БЕЛОКОЧАННОЙ КАПУСТОЙ № 455</t>
  </si>
  <si>
    <t>БУЛОЧКА С ИЗЮМОМ</t>
  </si>
  <si>
    <t>ПИРОЖОК ПЕЧЕНЫЙ С ОВОЩНОЙ НАЧИНКОЙ</t>
  </si>
  <si>
    <t>ПИРОЖОК ПЕЧЁНЫЙ С ОВОЩНОЙ НАЧИНКОЙ</t>
  </si>
  <si>
    <t>ЗАВТРАК II</t>
  </si>
  <si>
    <t>УТВЕРЖДАЮ:</t>
  </si>
  <si>
    <t>СОГЛАСОВАНО:</t>
  </si>
  <si>
    <t>Директор МОУ</t>
  </si>
  <si>
    <t>_____________________</t>
  </si>
  <si>
    <t>Утверждаю:</t>
  </si>
  <si>
    <t xml:space="preserve">_______________ </t>
  </si>
  <si>
    <t>____________________</t>
  </si>
  <si>
    <t>Согласовано:</t>
  </si>
  <si>
    <t>______________________</t>
  </si>
  <si>
    <t>ПЛОВ ИЗ ПТИЦЫ № 492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</si>
  <si>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- 544с.</t>
  </si>
  <si>
    <t>КАША ГРЕЧНЕВАЯ  ВЯЗКАЯ (ГАРНИР) №303</t>
  </si>
  <si>
    <t>БУТЕРБРОД С ПОВИДЛОМ №2 (БАТОН)</t>
  </si>
  <si>
    <t>ТТК №338</t>
  </si>
  <si>
    <t>КОМПОТ  ИЗ СМЕСИ СУХОФРУКТОВ №639</t>
  </si>
  <si>
    <t>КАША ВЯЗКАЯ МОЛОЧНАЯ ИЗ РИСА И ПШЕНА  №175</t>
  </si>
  <si>
    <t>40/10</t>
  </si>
  <si>
    <t>КАША ГРЕЧНЕВАЯ ВЯЗКАЯ (ГАРНИР) №303</t>
  </si>
  <si>
    <t>РИС ОТВАРНОЙ № 304</t>
  </si>
  <si>
    <t>РАГУ ИЗ ПТИЦЫ № 289</t>
  </si>
  <si>
    <t>КАША ЖИДКАЯ МОЛОЧНАЯ ИЗ МАННОЙ КРУПЫ № 181</t>
  </si>
  <si>
    <t>Директор ООО "СОЮЗ-К"</t>
  </si>
  <si>
    <t>ТТК №68</t>
  </si>
  <si>
    <t>КОТЛЕТЫ РЫБНЫЕ "ЛЮБИТЕЛЬСКИЕ" №390</t>
  </si>
  <si>
    <t>35/5/10</t>
  </si>
  <si>
    <t>70,71,80</t>
  </si>
  <si>
    <t>ОВОЩИ ПО СЕЗОНУ (огурец св.,помидор св.,капуста квашеная,огурец сол.,помидор сол.)</t>
  </si>
  <si>
    <t>БУТЕРБРОД С МАСЛОМ №1 (БАТОН)</t>
  </si>
  <si>
    <t>БУТЕРБРОД С СЫРОМ  №3 (БАТОН)</t>
  </si>
  <si>
    <t>ТЕФТЕЛИ С РИСОМ С СОУСОМ ТОМАТНЫМ №307/363</t>
  </si>
  <si>
    <t>ХЛЕБ ПШЕНИЧНЫЙ ТТК №6</t>
  </si>
  <si>
    <t>ФРУКТЫ СВЕЖЕЕ (ЯБЛОКО) ТТК №338</t>
  </si>
  <si>
    <t>ХЛЕБ ПЕКЛЕВАННЫЙ ТТК №68</t>
  </si>
  <si>
    <t>ПЕЧЕНЬЕ №9</t>
  </si>
  <si>
    <t>685а</t>
  </si>
  <si>
    <t>ЧАЙ С САХАРОМ КАРКАДЕ №685а</t>
  </si>
  <si>
    <t>10-ти дневное меню для обеспечения бесплатным двухразовым питанием обучающихся с ограниченными возможностями здоровья, детей - инвалидов  возрастной группы 12-18 лет МКОУ "Новомаксимовская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</si>
</sst>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#,##0.00_ ;\-#,##0.00\ "/>
    <numFmt numFmtId="166" formatCode="#,##0.0_ ;\-#,##0.0\ "/>
    <numFmt numFmtId="167" formatCode="0.0"/>
    <numFmt numFmtId="168" formatCode="#,##0_ ;\-#,##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18" fillId="0" borderId="0"/>
  </cellStyleXfs>
  <cellXfs count="75">
    <xf numFmtId="0" fontId="0" fillId="0" borderId="0" xfId="0"/>
    <xf numFmtId="0" fontId="21" fillId="33" borderId="0" xfId="0" applyFont="1" applyFill="1" applyAlignment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164" fontId="21" fillId="33" borderId="11" xfId="0" applyNumberFormat="1" applyFont="1" applyFill="1" applyBorder="1" applyAlignment="1" applyProtection="1">
      <alignment horizontal="right" vertical="center" wrapText="1"/>
    </xf>
    <xf numFmtId="164" fontId="21" fillId="0" borderId="17" xfId="0" applyNumberFormat="1" applyFont="1" applyFill="1" applyBorder="1" applyAlignment="1" applyProtection="1">
      <alignment horizontal="right" vertical="center" wrapText="1"/>
    </xf>
    <xf numFmtId="164" fontId="21" fillId="0" borderId="18" xfId="0" applyNumberFormat="1" applyFont="1" applyFill="1" applyBorder="1" applyAlignment="1" applyProtection="1">
      <alignment horizontal="right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164" fontId="20" fillId="33" borderId="11" xfId="0" applyNumberFormat="1" applyFont="1" applyFill="1" applyBorder="1" applyAlignment="1" applyProtection="1">
      <alignment horizontal="right" vertical="center" wrapText="1"/>
    </xf>
    <xf numFmtId="0" fontId="21" fillId="33" borderId="11" xfId="0" applyFont="1" applyFill="1" applyBorder="1" applyAlignment="1">
      <alignment vertical="center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164" fontId="23" fillId="33" borderId="11" xfId="0" applyNumberFormat="1" applyFont="1" applyFill="1" applyBorder="1" applyAlignment="1" applyProtection="1">
      <alignment horizontal="right" vertical="center" wrapText="1"/>
    </xf>
    <xf numFmtId="0" fontId="20" fillId="33" borderId="10" xfId="44" applyFont="1" applyFill="1" applyBorder="1" applyAlignment="1">
      <alignment horizontal="center" vertical="center" wrapText="1"/>
    </xf>
    <xf numFmtId="0" fontId="20" fillId="33" borderId="0" xfId="44" applyFont="1" applyFill="1" applyBorder="1" applyAlignment="1">
      <alignment horizontal="center" vertical="center" wrapText="1"/>
    </xf>
    <xf numFmtId="0" fontId="20" fillId="33" borderId="14" xfId="44" applyFont="1" applyFill="1" applyBorder="1" applyAlignment="1">
      <alignment horizontal="center" vertical="center" wrapText="1"/>
    </xf>
    <xf numFmtId="0" fontId="20" fillId="33" borderId="15" xfId="44" applyFont="1" applyFill="1" applyBorder="1" applyAlignment="1">
      <alignment horizontal="center" vertical="center" wrapText="1"/>
    </xf>
    <xf numFmtId="0" fontId="20" fillId="33" borderId="11" xfId="44" applyFont="1" applyFill="1" applyBorder="1" applyAlignment="1">
      <alignment horizontal="center" vertical="center" wrapText="1"/>
    </xf>
    <xf numFmtId="165" fontId="20" fillId="33" borderId="11" xfId="44" applyNumberFormat="1" applyFont="1" applyFill="1" applyBorder="1" applyAlignment="1">
      <alignment horizontal="center" vertical="center" wrapText="1"/>
    </xf>
    <xf numFmtId="166" fontId="20" fillId="33" borderId="0" xfId="44" applyNumberFormat="1" applyFont="1" applyFill="1" applyBorder="1" applyAlignment="1">
      <alignment horizontal="center" vertical="center" wrapText="1"/>
    </xf>
    <xf numFmtId="167" fontId="20" fillId="33" borderId="0" xfId="44" applyNumberFormat="1" applyFont="1" applyFill="1" applyBorder="1" applyAlignment="1">
      <alignment horizontal="center" vertical="center" wrapText="1"/>
    </xf>
    <xf numFmtId="168" fontId="20" fillId="33" borderId="11" xfId="44" applyNumberFormat="1" applyFont="1" applyFill="1" applyBorder="1" applyAlignment="1">
      <alignment horizontal="center" vertical="center" wrapText="1"/>
    </xf>
    <xf numFmtId="0" fontId="19" fillId="0" borderId="0" xfId="42" applyNumberFormat="1" applyFont="1" applyFill="1" applyBorder="1" applyAlignment="1" applyProtection="1"/>
    <xf numFmtId="0" fontId="24" fillId="0" borderId="0" xfId="42" applyFont="1" applyFill="1"/>
    <xf numFmtId="0" fontId="25" fillId="0" borderId="0" xfId="42" applyFont="1" applyFill="1"/>
    <xf numFmtId="0" fontId="26" fillId="0" borderId="0" xfId="42" applyFont="1" applyFill="1"/>
    <xf numFmtId="0" fontId="27" fillId="0" borderId="0" xfId="42" applyFont="1" applyFill="1"/>
    <xf numFmtId="0" fontId="28" fillId="0" borderId="0" xfId="42" applyFont="1" applyFill="1" applyAlignment="1">
      <alignment horizontal="center"/>
    </xf>
    <xf numFmtId="0" fontId="27" fillId="0" borderId="0" xfId="42" applyFont="1" applyFill="1" applyAlignment="1">
      <alignment horizontal="left"/>
    </xf>
    <xf numFmtId="0" fontId="29" fillId="0" borderId="0" xfId="42" applyFont="1" applyFill="1"/>
    <xf numFmtId="0" fontId="27" fillId="0" borderId="0" xfId="42" applyFont="1" applyFill="1" applyAlignment="1"/>
    <xf numFmtId="0" fontId="19" fillId="0" borderId="0" xfId="42" applyFont="1" applyFill="1"/>
    <xf numFmtId="0" fontId="24" fillId="0" borderId="0" xfId="42" applyFont="1" applyFill="1" applyAlignment="1">
      <alignment horizontal="left"/>
    </xf>
    <xf numFmtId="0" fontId="26" fillId="0" borderId="0" xfId="42" applyFont="1" applyFill="1" applyAlignment="1">
      <alignment horizontal="left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left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/>
    </xf>
    <xf numFmtId="0" fontId="21" fillId="0" borderId="2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6" fillId="0" borderId="0" xfId="42" applyFont="1" applyFill="1" applyAlignment="1"/>
    <xf numFmtId="0" fontId="27" fillId="0" borderId="0" xfId="42" applyFont="1" applyFill="1" applyAlignment="1">
      <alignment horizontal="left"/>
    </xf>
    <xf numFmtId="0" fontId="22" fillId="33" borderId="0" xfId="0" applyFont="1" applyFill="1" applyAlignment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33" borderId="14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0" fillId="33" borderId="24" xfId="0" applyNumberFormat="1" applyFont="1" applyFill="1" applyBorder="1" applyAlignment="1" applyProtection="1">
      <alignment horizontal="center" vertical="center" wrapText="1"/>
    </xf>
    <xf numFmtId="0" fontId="20" fillId="33" borderId="25" xfId="0" applyNumberFormat="1" applyFont="1" applyFill="1" applyBorder="1" applyAlignment="1" applyProtection="1">
      <alignment horizontal="center" vertical="center" wrapText="1"/>
    </xf>
    <xf numFmtId="0" fontId="20" fillId="33" borderId="26" xfId="0" applyNumberFormat="1" applyFont="1" applyFill="1" applyBorder="1" applyAlignment="1" applyProtection="1">
      <alignment horizontal="center" vertical="center" wrapText="1"/>
    </xf>
    <xf numFmtId="0" fontId="23" fillId="33" borderId="0" xfId="44" applyFont="1" applyFill="1" applyAlignment="1">
      <alignment horizontal="left" vertical="center" wrapText="1"/>
    </xf>
    <xf numFmtId="0" fontId="21" fillId="33" borderId="0" xfId="44" applyFont="1" applyFill="1" applyAlignment="1">
      <alignment horizontal="left" vertical="center" wrapText="1"/>
    </xf>
    <xf numFmtId="0" fontId="21" fillId="33" borderId="0" xfId="43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6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Alignment="1">
      <alignment horizontal="right"/>
    </xf>
    <xf numFmtId="0" fontId="27" fillId="0" borderId="0" xfId="42" applyFont="1" applyFill="1" applyAlignment="1">
      <alignment horizontal="left"/>
    </xf>
    <xf numFmtId="0" fontId="26" fillId="0" borderId="0" xfId="42" applyFont="1" applyFill="1" applyAlignment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4" xfId="43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195</xdr:row>
      <xdr:rowOff>0</xdr:rowOff>
    </xdr:from>
    <xdr:to>
      <xdr:col>1</xdr:col>
      <xdr:colOff>43703</xdr:colOff>
      <xdr:row>202</xdr:row>
      <xdr:rowOff>179294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/>
        <a:srcRect l="32533" t="30198" r="31023" b="33199"/>
        <a:stretch/>
      </xdr:blipFill>
      <xdr:spPr bwMode="auto">
        <a:xfrm>
          <a:off x="0" y="58393853"/>
          <a:ext cx="3371850" cy="1905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tabSelected="1" view="pageBreakPreview" zoomScale="85" zoomScaleNormal="85" zoomScaleSheetLayoutView="85" workbookViewId="0">
      <selection sqref="A1:P1"/>
    </sheetView>
  </sheetViews>
  <sheetFormatPr defaultRowHeight="20.100000000000001" customHeight="1" x14ac:dyDescent="0.25"/>
  <cols>
    <col min="1" max="1" width="49.85546875" style="1" customWidth="1"/>
    <col min="2" max="2" width="10.28515625" style="1" customWidth="1"/>
    <col min="3" max="4" width="10.140625" style="1" customWidth="1"/>
    <col min="5" max="5" width="13.85546875" style="1" customWidth="1"/>
    <col min="6" max="6" width="17.42578125" style="1" customWidth="1"/>
    <col min="7" max="7" width="10.85546875" style="1" hidden="1" customWidth="1"/>
    <col min="8" max="8" width="10" style="1" hidden="1" customWidth="1"/>
    <col min="9" max="14" width="0" style="1" hidden="1" customWidth="1"/>
    <col min="15" max="15" width="12.5703125" style="1" customWidth="1"/>
    <col min="16" max="16" width="10.42578125" style="1" customWidth="1"/>
    <col min="17" max="16384" width="9.140625" style="1"/>
  </cols>
  <sheetData>
    <row r="1" spans="1:16" ht="68.25" customHeight="1" x14ac:dyDescent="0.25">
      <c r="A1" s="49" t="s">
        <v>131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46" customFormat="1" ht="20.25" customHeight="1" x14ac:dyDescent="0.25">
      <c r="A2" s="45" t="s">
        <v>99</v>
      </c>
      <c r="B2" s="45"/>
      <c r="C2" s="45"/>
      <c r="D2" s="45"/>
      <c r="E2" s="45"/>
      <c r="F2" s="45" t="s">
        <v>102</v>
      </c>
      <c r="G2" s="45"/>
      <c r="H2" s="45"/>
    </row>
    <row r="3" spans="1:16" s="46" customFormat="1" ht="20.25" customHeight="1" x14ac:dyDescent="0.25">
      <c r="A3" s="45" t="s">
        <v>100</v>
      </c>
      <c r="B3" s="45"/>
      <c r="C3" s="45"/>
      <c r="D3" s="45"/>
      <c r="E3" s="45"/>
      <c r="F3" s="45" t="s">
        <v>82</v>
      </c>
      <c r="G3" s="45"/>
      <c r="H3" s="45"/>
    </row>
    <row r="4" spans="1:16" s="46" customFormat="1" ht="20.25" customHeight="1" x14ac:dyDescent="0.25">
      <c r="A4" s="45"/>
      <c r="B4" s="45"/>
      <c r="C4" s="45"/>
      <c r="D4" s="45"/>
      <c r="E4" s="45"/>
      <c r="F4" s="45" t="s">
        <v>83</v>
      </c>
      <c r="G4" s="45"/>
      <c r="H4" s="45"/>
    </row>
    <row r="5" spans="1:16" s="46" customFormat="1" ht="20.25" customHeight="1" x14ac:dyDescent="0.25">
      <c r="A5" s="45"/>
      <c r="B5" s="45"/>
      <c r="C5" s="45"/>
      <c r="D5" s="45"/>
      <c r="E5" s="45"/>
      <c r="F5" s="45"/>
      <c r="G5" s="45"/>
      <c r="H5" s="45"/>
    </row>
    <row r="6" spans="1:16" ht="20.100000000000001" customHeight="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23.25" customHeight="1" x14ac:dyDescent="0.25">
      <c r="A7" s="51" t="s">
        <v>1</v>
      </c>
      <c r="B7" s="51" t="s">
        <v>2</v>
      </c>
      <c r="C7" s="53" t="s">
        <v>3</v>
      </c>
      <c r="D7" s="54"/>
      <c r="E7" s="55"/>
      <c r="F7" s="51" t="s">
        <v>4</v>
      </c>
      <c r="G7" s="53" t="s">
        <v>5</v>
      </c>
      <c r="H7" s="54"/>
      <c r="I7" s="54"/>
      <c r="J7" s="55"/>
      <c r="K7" s="53" t="s">
        <v>6</v>
      </c>
      <c r="L7" s="54"/>
      <c r="M7" s="54"/>
      <c r="N7" s="55"/>
      <c r="O7" s="51" t="s">
        <v>7</v>
      </c>
      <c r="P7" s="51" t="s">
        <v>8</v>
      </c>
    </row>
    <row r="8" spans="1:16" ht="25.7" customHeight="1" x14ac:dyDescent="0.25">
      <c r="A8" s="52"/>
      <c r="B8" s="52"/>
      <c r="C8" s="2" t="s">
        <v>9</v>
      </c>
      <c r="D8" s="2" t="s">
        <v>10</v>
      </c>
      <c r="E8" s="2" t="s">
        <v>11</v>
      </c>
      <c r="F8" s="52"/>
      <c r="G8" s="2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52"/>
      <c r="P8" s="52"/>
    </row>
    <row r="9" spans="1:16" ht="20.100000000000001" customHeight="1" x14ac:dyDescent="0.25">
      <c r="A9" s="56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</row>
    <row r="10" spans="1:16" ht="20.100000000000001" customHeight="1" x14ac:dyDescent="0.25">
      <c r="A10" s="4" t="s">
        <v>21</v>
      </c>
      <c r="B10" s="5">
        <v>100</v>
      </c>
      <c r="C10" s="6">
        <v>9.6</v>
      </c>
      <c r="D10" s="6">
        <v>11.6</v>
      </c>
      <c r="E10" s="6">
        <v>7.5</v>
      </c>
      <c r="F10" s="6">
        <v>175.9</v>
      </c>
      <c r="G10" s="7">
        <v>0.1</v>
      </c>
      <c r="H10" s="8">
        <v>1</v>
      </c>
      <c r="I10" s="7">
        <v>0.1</v>
      </c>
      <c r="J10" s="8">
        <v>0.3</v>
      </c>
      <c r="K10" s="8">
        <v>25.1</v>
      </c>
      <c r="L10" s="8">
        <v>16.100000000000001</v>
      </c>
      <c r="M10" s="7">
        <v>94.3</v>
      </c>
      <c r="N10" s="8">
        <v>0.9</v>
      </c>
      <c r="O10" s="5" t="s">
        <v>22</v>
      </c>
      <c r="P10" s="5" t="s">
        <v>23</v>
      </c>
    </row>
    <row r="11" spans="1:16" ht="34.5" customHeight="1" x14ac:dyDescent="0.25">
      <c r="A11" s="4" t="s">
        <v>106</v>
      </c>
      <c r="B11" s="5">
        <v>180</v>
      </c>
      <c r="C11" s="6">
        <v>5.5</v>
      </c>
      <c r="D11" s="6">
        <v>5.49</v>
      </c>
      <c r="E11" s="6">
        <v>24.6</v>
      </c>
      <c r="F11" s="6">
        <v>175</v>
      </c>
      <c r="G11" s="7">
        <v>0.2</v>
      </c>
      <c r="H11" s="8">
        <v>0</v>
      </c>
      <c r="I11" s="7">
        <v>0</v>
      </c>
      <c r="J11" s="8">
        <v>1</v>
      </c>
      <c r="K11" s="8">
        <v>30.2</v>
      </c>
      <c r="L11" s="8">
        <v>28.7</v>
      </c>
      <c r="M11" s="7">
        <v>126.7</v>
      </c>
      <c r="N11" s="8">
        <v>2.2000000000000002</v>
      </c>
      <c r="O11" s="5">
        <v>303</v>
      </c>
      <c r="P11" s="5">
        <v>2017</v>
      </c>
    </row>
    <row r="12" spans="1:16" ht="31.5" customHeight="1" x14ac:dyDescent="0.25">
      <c r="A12" s="4" t="s">
        <v>121</v>
      </c>
      <c r="B12" s="5">
        <v>100</v>
      </c>
      <c r="C12" s="6">
        <v>1</v>
      </c>
      <c r="D12" s="6">
        <v>0.16</v>
      </c>
      <c r="E12" s="6">
        <v>2.9</v>
      </c>
      <c r="F12" s="6">
        <v>22</v>
      </c>
      <c r="G12" s="7"/>
      <c r="H12" s="8"/>
      <c r="I12" s="7"/>
      <c r="J12" s="8"/>
      <c r="K12" s="8"/>
      <c r="L12" s="8"/>
      <c r="M12" s="7"/>
      <c r="N12" s="8"/>
      <c r="O12" s="5" t="s">
        <v>120</v>
      </c>
      <c r="P12" s="5">
        <v>2017</v>
      </c>
    </row>
    <row r="13" spans="1:16" ht="20.100000000000001" customHeight="1" x14ac:dyDescent="0.25">
      <c r="A13" s="4" t="s">
        <v>84</v>
      </c>
      <c r="B13" s="5">
        <v>200</v>
      </c>
      <c r="C13" s="6">
        <v>0.2</v>
      </c>
      <c r="D13" s="6">
        <v>0</v>
      </c>
      <c r="E13" s="6">
        <v>15</v>
      </c>
      <c r="F13" s="6">
        <v>58</v>
      </c>
      <c r="G13" s="7">
        <v>0</v>
      </c>
      <c r="H13" s="8">
        <v>0</v>
      </c>
      <c r="I13" s="7">
        <v>0.2</v>
      </c>
      <c r="J13" s="8">
        <v>0</v>
      </c>
      <c r="K13" s="8">
        <v>9.9</v>
      </c>
      <c r="L13" s="8">
        <v>3.3</v>
      </c>
      <c r="M13" s="7">
        <v>0</v>
      </c>
      <c r="N13" s="8">
        <v>0.3</v>
      </c>
      <c r="O13" s="5">
        <v>685</v>
      </c>
      <c r="P13" s="5" t="s">
        <v>27</v>
      </c>
    </row>
    <row r="14" spans="1:16" ht="20.100000000000001" customHeight="1" x14ac:dyDescent="0.25">
      <c r="A14" s="4" t="s">
        <v>125</v>
      </c>
      <c r="B14" s="5">
        <v>50</v>
      </c>
      <c r="C14" s="6">
        <v>3.9</v>
      </c>
      <c r="D14" s="6">
        <v>0.5</v>
      </c>
      <c r="E14" s="6">
        <v>24.1</v>
      </c>
      <c r="F14" s="6">
        <v>116.8</v>
      </c>
      <c r="G14" s="7">
        <v>0.1</v>
      </c>
      <c r="H14" s="8">
        <v>0</v>
      </c>
      <c r="I14" s="7">
        <v>0</v>
      </c>
      <c r="J14" s="8">
        <v>0.8</v>
      </c>
      <c r="K14" s="8">
        <v>8.3000000000000007</v>
      </c>
      <c r="L14" s="8">
        <v>11.9</v>
      </c>
      <c r="M14" s="7">
        <v>30.2</v>
      </c>
      <c r="N14" s="8">
        <v>0.7</v>
      </c>
      <c r="O14" s="5" t="s">
        <v>28</v>
      </c>
      <c r="P14" s="5"/>
    </row>
    <row r="15" spans="1:16" ht="20.100000000000001" customHeight="1" x14ac:dyDescent="0.25">
      <c r="A15" s="9" t="s">
        <v>29</v>
      </c>
      <c r="B15" s="3">
        <v>630</v>
      </c>
      <c r="C15" s="10">
        <f>C14+C13+C12+C11+C10</f>
        <v>20.2</v>
      </c>
      <c r="D15" s="10">
        <f>D14+D13+D12+D11+D10</f>
        <v>17.75</v>
      </c>
      <c r="E15" s="10">
        <f>E14+E13+E12+E11+E10</f>
        <v>74.099999999999994</v>
      </c>
      <c r="F15" s="10">
        <f>F14+F13+F12+F11+F10</f>
        <v>547.70000000000005</v>
      </c>
      <c r="G15" s="10">
        <f t="shared" ref="G15:N15" si="0">SUM(G10:G14)</f>
        <v>0.4</v>
      </c>
      <c r="H15" s="10">
        <f t="shared" si="0"/>
        <v>1</v>
      </c>
      <c r="I15" s="10">
        <f t="shared" si="0"/>
        <v>0.30000000000000004</v>
      </c>
      <c r="J15" s="10">
        <f t="shared" si="0"/>
        <v>2.1</v>
      </c>
      <c r="K15" s="10">
        <f t="shared" si="0"/>
        <v>73.5</v>
      </c>
      <c r="L15" s="10">
        <f t="shared" si="0"/>
        <v>59.999999999999993</v>
      </c>
      <c r="M15" s="10">
        <f t="shared" si="0"/>
        <v>251.2</v>
      </c>
      <c r="N15" s="10">
        <f t="shared" si="0"/>
        <v>4.0999999999999996</v>
      </c>
      <c r="O15" s="11"/>
      <c r="P15" s="11"/>
    </row>
    <row r="16" spans="1:16" ht="38.1" customHeight="1" x14ac:dyDescent="0.25">
      <c r="A16" s="60" t="s">
        <v>94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</row>
    <row r="17" spans="1:16" ht="19.5" customHeight="1" x14ac:dyDescent="0.25">
      <c r="A17" s="37" t="s">
        <v>91</v>
      </c>
      <c r="B17" s="38">
        <v>80</v>
      </c>
      <c r="C17" s="7">
        <v>6.7</v>
      </c>
      <c r="D17" s="7">
        <v>11.2</v>
      </c>
      <c r="E17" s="7">
        <v>42.5</v>
      </c>
      <c r="F17" s="7">
        <v>297.7</v>
      </c>
      <c r="G17" s="7">
        <v>0</v>
      </c>
      <c r="H17" s="8">
        <v>0</v>
      </c>
      <c r="I17" s="7">
        <v>0</v>
      </c>
      <c r="J17" s="8">
        <v>0</v>
      </c>
      <c r="K17" s="8">
        <v>0</v>
      </c>
      <c r="L17" s="8">
        <v>0</v>
      </c>
      <c r="M17" s="7">
        <v>0</v>
      </c>
      <c r="N17" s="8">
        <v>0</v>
      </c>
      <c r="O17" s="39"/>
      <c r="P17" s="39" t="s">
        <v>30</v>
      </c>
    </row>
    <row r="18" spans="1:16" ht="19.5" customHeight="1" x14ac:dyDescent="0.25">
      <c r="A18" s="40" t="s">
        <v>31</v>
      </c>
      <c r="B18" s="41" t="s">
        <v>24</v>
      </c>
      <c r="C18" s="42">
        <v>0.1</v>
      </c>
      <c r="D18" s="42">
        <v>0</v>
      </c>
      <c r="E18" s="42">
        <v>28.2</v>
      </c>
      <c r="F18" s="42">
        <v>110.3</v>
      </c>
      <c r="G18" s="42">
        <v>0</v>
      </c>
      <c r="H18" s="43">
        <v>0</v>
      </c>
      <c r="I18" s="42">
        <v>0</v>
      </c>
      <c r="J18" s="43">
        <v>0</v>
      </c>
      <c r="K18" s="43">
        <v>13.5</v>
      </c>
      <c r="L18" s="43">
        <v>3.3</v>
      </c>
      <c r="M18" s="42">
        <v>6.9</v>
      </c>
      <c r="N18" s="43">
        <v>0.3</v>
      </c>
      <c r="O18" s="44" t="s">
        <v>32</v>
      </c>
      <c r="P18" s="44" t="s">
        <v>27</v>
      </c>
    </row>
    <row r="19" spans="1:16" ht="19.5" customHeight="1" x14ac:dyDescent="0.25">
      <c r="A19" s="13" t="s">
        <v>29</v>
      </c>
      <c r="B19" s="2">
        <v>280</v>
      </c>
      <c r="C19" s="14">
        <f>SUM(C17:C18)</f>
        <v>6.8</v>
      </c>
      <c r="D19" s="14">
        <f t="shared" ref="D19:N19" si="1">SUM(D17:D18)</f>
        <v>11.2</v>
      </c>
      <c r="E19" s="14">
        <f t="shared" si="1"/>
        <v>70.7</v>
      </c>
      <c r="F19" s="14">
        <f t="shared" si="1"/>
        <v>408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13.5</v>
      </c>
      <c r="L19" s="14">
        <f t="shared" si="1"/>
        <v>3.3</v>
      </c>
      <c r="M19" s="14">
        <f t="shared" si="1"/>
        <v>6.9</v>
      </c>
      <c r="N19" s="14">
        <f t="shared" si="1"/>
        <v>0.3</v>
      </c>
      <c r="O19" s="12" t="s">
        <v>30</v>
      </c>
      <c r="P19" s="12" t="s">
        <v>30</v>
      </c>
    </row>
    <row r="20" spans="1:16" ht="20.100000000000001" customHeight="1" x14ac:dyDescent="0.25">
      <c r="A20" s="9" t="s">
        <v>33</v>
      </c>
      <c r="B20" s="3">
        <v>910</v>
      </c>
      <c r="C20" s="10">
        <f>C19+C15</f>
        <v>27</v>
      </c>
      <c r="D20" s="10">
        <f t="shared" ref="D20:N20" si="2">D19+D15</f>
        <v>28.95</v>
      </c>
      <c r="E20" s="10">
        <f t="shared" si="2"/>
        <v>144.80000000000001</v>
      </c>
      <c r="F20" s="10">
        <f t="shared" si="2"/>
        <v>955.7</v>
      </c>
      <c r="G20" s="10">
        <f t="shared" si="2"/>
        <v>0.4</v>
      </c>
      <c r="H20" s="10">
        <f t="shared" si="2"/>
        <v>1</v>
      </c>
      <c r="I20" s="10">
        <f t="shared" si="2"/>
        <v>0.30000000000000004</v>
      </c>
      <c r="J20" s="10">
        <f t="shared" si="2"/>
        <v>2.1</v>
      </c>
      <c r="K20" s="10">
        <f t="shared" si="2"/>
        <v>87</v>
      </c>
      <c r="L20" s="10">
        <f t="shared" si="2"/>
        <v>63.29999999999999</v>
      </c>
      <c r="M20" s="10">
        <f t="shared" si="2"/>
        <v>258.09999999999997</v>
      </c>
      <c r="N20" s="10">
        <f t="shared" si="2"/>
        <v>4.3999999999999995</v>
      </c>
      <c r="O20" s="11"/>
      <c r="P20" s="11"/>
    </row>
    <row r="21" spans="1:16" s="46" customFormat="1" ht="20.25" customHeight="1" x14ac:dyDescent="0.25">
      <c r="A21" s="45" t="s">
        <v>99</v>
      </c>
      <c r="B21" s="45"/>
      <c r="C21" s="45"/>
      <c r="D21" s="45"/>
      <c r="E21" s="45"/>
      <c r="F21" s="45" t="s">
        <v>102</v>
      </c>
      <c r="G21" s="45"/>
      <c r="H21" s="45"/>
    </row>
    <row r="22" spans="1:16" s="46" customFormat="1" ht="20.25" customHeight="1" x14ac:dyDescent="0.25">
      <c r="A22" s="45" t="s">
        <v>98</v>
      </c>
      <c r="B22" s="45"/>
      <c r="C22" s="45"/>
      <c r="D22" s="45"/>
      <c r="E22" s="45"/>
      <c r="F22" s="45" t="s">
        <v>82</v>
      </c>
      <c r="G22" s="45"/>
      <c r="H22" s="45"/>
    </row>
    <row r="23" spans="1:16" s="46" customFormat="1" ht="20.25" customHeight="1" x14ac:dyDescent="0.25">
      <c r="A23" s="45"/>
      <c r="B23" s="45"/>
      <c r="C23" s="45"/>
      <c r="D23" s="45"/>
      <c r="E23" s="45"/>
      <c r="F23" s="45" t="s">
        <v>83</v>
      </c>
      <c r="G23" s="45"/>
      <c r="H23" s="45"/>
    </row>
    <row r="24" spans="1:16" s="46" customFormat="1" ht="20.25" customHeight="1" x14ac:dyDescent="0.25">
      <c r="A24" s="45"/>
      <c r="B24" s="45"/>
      <c r="C24" s="45"/>
      <c r="D24" s="45"/>
      <c r="E24" s="45"/>
      <c r="F24" s="45"/>
      <c r="G24" s="45"/>
      <c r="H24" s="45"/>
    </row>
    <row r="25" spans="1:16" ht="20.100000000000001" customHeight="1" x14ac:dyDescent="0.25">
      <c r="A25" s="59" t="s">
        <v>34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ht="23.25" customHeight="1" x14ac:dyDescent="0.25">
      <c r="A26" s="51" t="s">
        <v>1</v>
      </c>
      <c r="B26" s="51" t="s">
        <v>2</v>
      </c>
      <c r="C26" s="53" t="s">
        <v>3</v>
      </c>
      <c r="D26" s="54"/>
      <c r="E26" s="55"/>
      <c r="F26" s="51" t="s">
        <v>4</v>
      </c>
      <c r="G26" s="53" t="s">
        <v>5</v>
      </c>
      <c r="H26" s="54"/>
      <c r="I26" s="54"/>
      <c r="J26" s="55"/>
      <c r="K26" s="53" t="s">
        <v>6</v>
      </c>
      <c r="L26" s="54"/>
      <c r="M26" s="54"/>
      <c r="N26" s="55"/>
      <c r="O26" s="51" t="s">
        <v>7</v>
      </c>
      <c r="P26" s="51" t="s">
        <v>8</v>
      </c>
    </row>
    <row r="27" spans="1:16" ht="25.7" customHeight="1" x14ac:dyDescent="0.25">
      <c r="A27" s="52"/>
      <c r="B27" s="52"/>
      <c r="C27" s="2" t="s">
        <v>9</v>
      </c>
      <c r="D27" s="2" t="s">
        <v>10</v>
      </c>
      <c r="E27" s="2" t="s">
        <v>11</v>
      </c>
      <c r="F27" s="52"/>
      <c r="G27" s="2" t="s">
        <v>12</v>
      </c>
      <c r="H27" s="2" t="s">
        <v>13</v>
      </c>
      <c r="I27" s="2" t="s">
        <v>14</v>
      </c>
      <c r="J27" s="2" t="s">
        <v>15</v>
      </c>
      <c r="K27" s="2" t="s">
        <v>16</v>
      </c>
      <c r="L27" s="2" t="s">
        <v>17</v>
      </c>
      <c r="M27" s="2" t="s">
        <v>18</v>
      </c>
      <c r="N27" s="2" t="s">
        <v>19</v>
      </c>
      <c r="O27" s="52"/>
      <c r="P27" s="52"/>
    </row>
    <row r="28" spans="1:16" ht="20.100000000000001" customHeight="1" x14ac:dyDescent="0.25">
      <c r="A28" s="56" t="s">
        <v>20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ht="35.25" customHeight="1" x14ac:dyDescent="0.25">
      <c r="A29" s="4" t="s">
        <v>110</v>
      </c>
      <c r="B29" s="5" t="s">
        <v>36</v>
      </c>
      <c r="C29" s="6">
        <v>14.25</v>
      </c>
      <c r="D29" s="6">
        <v>12.75</v>
      </c>
      <c r="E29" s="6">
        <v>43.4</v>
      </c>
      <c r="F29" s="6">
        <v>275.7</v>
      </c>
      <c r="G29" s="7">
        <v>0.1</v>
      </c>
      <c r="H29" s="8">
        <v>0.3</v>
      </c>
      <c r="I29" s="7">
        <v>0</v>
      </c>
      <c r="J29" s="8">
        <v>0.3</v>
      </c>
      <c r="K29" s="8">
        <v>130.6</v>
      </c>
      <c r="L29" s="8">
        <v>37.200000000000003</v>
      </c>
      <c r="M29" s="7">
        <v>152.30000000000001</v>
      </c>
      <c r="N29" s="8">
        <v>0.8</v>
      </c>
      <c r="O29" s="5" t="s">
        <v>53</v>
      </c>
      <c r="P29" s="5" t="s">
        <v>27</v>
      </c>
    </row>
    <row r="30" spans="1:16" ht="20.100000000000001" customHeight="1" x14ac:dyDescent="0.25">
      <c r="A30" s="4" t="s">
        <v>122</v>
      </c>
      <c r="B30" s="5" t="s">
        <v>111</v>
      </c>
      <c r="C30" s="6">
        <v>2.36</v>
      </c>
      <c r="D30" s="6">
        <v>7.49</v>
      </c>
      <c r="E30" s="6">
        <v>14.89</v>
      </c>
      <c r="F30" s="6">
        <v>146</v>
      </c>
      <c r="G30" s="7">
        <v>0</v>
      </c>
      <c r="H30" s="8">
        <v>0</v>
      </c>
      <c r="I30" s="7">
        <v>0</v>
      </c>
      <c r="J30" s="8">
        <v>0.6</v>
      </c>
      <c r="K30" s="8">
        <v>8.6999999999999993</v>
      </c>
      <c r="L30" s="8">
        <v>10.199999999999999</v>
      </c>
      <c r="M30" s="7">
        <v>24.3</v>
      </c>
      <c r="N30" s="8">
        <v>0.8</v>
      </c>
      <c r="O30" s="5">
        <v>1</v>
      </c>
      <c r="P30" s="5">
        <v>2017</v>
      </c>
    </row>
    <row r="31" spans="1:16" ht="20.100000000000001" customHeight="1" x14ac:dyDescent="0.25">
      <c r="A31" s="4" t="s">
        <v>85</v>
      </c>
      <c r="B31" s="5" t="s">
        <v>24</v>
      </c>
      <c r="C31" s="6">
        <v>0.3</v>
      </c>
      <c r="D31" s="6">
        <v>0</v>
      </c>
      <c r="E31" s="6">
        <v>15.2</v>
      </c>
      <c r="F31" s="6">
        <v>60</v>
      </c>
      <c r="G31" s="7">
        <v>0</v>
      </c>
      <c r="H31" s="8">
        <v>0.8</v>
      </c>
      <c r="I31" s="7">
        <v>0.2</v>
      </c>
      <c r="J31" s="8">
        <v>0</v>
      </c>
      <c r="K31" s="8">
        <v>11.7</v>
      </c>
      <c r="L31" s="8">
        <v>3.8</v>
      </c>
      <c r="M31" s="7">
        <v>1</v>
      </c>
      <c r="N31" s="8">
        <v>0.3</v>
      </c>
      <c r="O31" s="5">
        <v>686</v>
      </c>
      <c r="P31" s="5" t="s">
        <v>27</v>
      </c>
    </row>
    <row r="32" spans="1:16" ht="20.100000000000001" customHeight="1" x14ac:dyDescent="0.25">
      <c r="A32" s="4" t="s">
        <v>126</v>
      </c>
      <c r="B32" s="5">
        <v>150</v>
      </c>
      <c r="C32" s="6">
        <v>0.6</v>
      </c>
      <c r="D32" s="6">
        <v>0.6</v>
      </c>
      <c r="E32" s="6">
        <v>14.3</v>
      </c>
      <c r="F32" s="6">
        <v>68.400000000000006</v>
      </c>
      <c r="G32" s="7">
        <v>0.1</v>
      </c>
      <c r="H32" s="8">
        <v>0</v>
      </c>
      <c r="I32" s="7">
        <v>0</v>
      </c>
      <c r="J32" s="8">
        <v>1</v>
      </c>
      <c r="K32" s="8">
        <v>10.4</v>
      </c>
      <c r="L32" s="8">
        <v>14.9</v>
      </c>
      <c r="M32" s="7">
        <v>37.799999999999997</v>
      </c>
      <c r="N32" s="8">
        <v>0.9</v>
      </c>
      <c r="O32" s="5" t="s">
        <v>108</v>
      </c>
      <c r="P32" s="5" t="s">
        <v>30</v>
      </c>
    </row>
    <row r="33" spans="1:16" ht="20.100000000000001" customHeight="1" x14ac:dyDescent="0.25">
      <c r="A33" s="9" t="s">
        <v>29</v>
      </c>
      <c r="B33" s="3">
        <v>650</v>
      </c>
      <c r="C33" s="10">
        <f t="shared" ref="C33:N33" si="3">SUM(C29:C32)</f>
        <v>17.510000000000002</v>
      </c>
      <c r="D33" s="10">
        <f t="shared" si="3"/>
        <v>20.840000000000003</v>
      </c>
      <c r="E33" s="10">
        <f t="shared" si="3"/>
        <v>87.789999999999992</v>
      </c>
      <c r="F33" s="10">
        <f t="shared" si="3"/>
        <v>550.1</v>
      </c>
      <c r="G33" s="10">
        <f t="shared" si="3"/>
        <v>0.2</v>
      </c>
      <c r="H33" s="10">
        <f t="shared" si="3"/>
        <v>1.1000000000000001</v>
      </c>
      <c r="I33" s="10">
        <f t="shared" si="3"/>
        <v>0.2</v>
      </c>
      <c r="J33" s="10">
        <f t="shared" si="3"/>
        <v>1.9</v>
      </c>
      <c r="K33" s="10">
        <f t="shared" si="3"/>
        <v>161.39999999999998</v>
      </c>
      <c r="L33" s="10">
        <f t="shared" si="3"/>
        <v>66.100000000000009</v>
      </c>
      <c r="M33" s="10">
        <f t="shared" si="3"/>
        <v>215.40000000000003</v>
      </c>
      <c r="N33" s="10">
        <f t="shared" si="3"/>
        <v>2.8000000000000003</v>
      </c>
      <c r="O33" s="11"/>
      <c r="P33" s="11"/>
    </row>
    <row r="34" spans="1:16" ht="38.1" customHeight="1" x14ac:dyDescent="0.25">
      <c r="A34" s="60" t="s">
        <v>94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</row>
    <row r="35" spans="1:16" ht="31.5" customHeight="1" x14ac:dyDescent="0.25">
      <c r="A35" s="37" t="s">
        <v>92</v>
      </c>
      <c r="B35" s="38">
        <v>80</v>
      </c>
      <c r="C35" s="7">
        <v>7.11</v>
      </c>
      <c r="D35" s="7">
        <v>5.5</v>
      </c>
      <c r="E35" s="7">
        <v>47.3</v>
      </c>
      <c r="F35" s="7">
        <v>267.60000000000002</v>
      </c>
      <c r="G35" s="7">
        <v>0</v>
      </c>
      <c r="H35" s="8">
        <v>0</v>
      </c>
      <c r="I35" s="7">
        <v>0</v>
      </c>
      <c r="J35" s="8">
        <v>0</v>
      </c>
      <c r="K35" s="8">
        <v>0</v>
      </c>
      <c r="L35" s="8">
        <v>0</v>
      </c>
      <c r="M35" s="7">
        <v>0</v>
      </c>
      <c r="N35" s="8">
        <v>0</v>
      </c>
      <c r="O35" s="39"/>
      <c r="P35" s="39" t="s">
        <v>30</v>
      </c>
    </row>
    <row r="36" spans="1:16" ht="18" customHeight="1" x14ac:dyDescent="0.25">
      <c r="A36" s="40" t="s">
        <v>41</v>
      </c>
      <c r="B36" s="41" t="s">
        <v>24</v>
      </c>
      <c r="C36" s="42">
        <v>2.2999999999999998</v>
      </c>
      <c r="D36" s="42">
        <v>1.3</v>
      </c>
      <c r="E36" s="42">
        <v>25.9</v>
      </c>
      <c r="F36" s="42">
        <v>123.5</v>
      </c>
      <c r="G36" s="42">
        <v>0</v>
      </c>
      <c r="H36" s="43">
        <v>0.1</v>
      </c>
      <c r="I36" s="42">
        <v>0</v>
      </c>
      <c r="J36" s="43">
        <v>0</v>
      </c>
      <c r="K36" s="43">
        <v>65.099999999999994</v>
      </c>
      <c r="L36" s="43">
        <v>17.899999999999999</v>
      </c>
      <c r="M36" s="42">
        <v>61.4</v>
      </c>
      <c r="N36" s="43">
        <v>0.7</v>
      </c>
      <c r="O36" s="44" t="s">
        <v>42</v>
      </c>
      <c r="P36" s="44" t="s">
        <v>26</v>
      </c>
    </row>
    <row r="37" spans="1:16" ht="18" customHeight="1" x14ac:dyDescent="0.25">
      <c r="A37" s="13" t="s">
        <v>29</v>
      </c>
      <c r="B37" s="2">
        <v>280</v>
      </c>
      <c r="C37" s="14">
        <f>SUM(C35:C36)</f>
        <v>9.41</v>
      </c>
      <c r="D37" s="14">
        <f t="shared" ref="D37:N37" si="4">SUM(D35:D36)</f>
        <v>6.8</v>
      </c>
      <c r="E37" s="14">
        <f t="shared" si="4"/>
        <v>73.199999999999989</v>
      </c>
      <c r="F37" s="14">
        <f t="shared" si="4"/>
        <v>391.1</v>
      </c>
      <c r="G37" s="14">
        <f t="shared" si="4"/>
        <v>0</v>
      </c>
      <c r="H37" s="14">
        <f t="shared" si="4"/>
        <v>0.1</v>
      </c>
      <c r="I37" s="14">
        <f t="shared" si="4"/>
        <v>0</v>
      </c>
      <c r="J37" s="14">
        <f t="shared" si="4"/>
        <v>0</v>
      </c>
      <c r="K37" s="14">
        <f t="shared" si="4"/>
        <v>65.099999999999994</v>
      </c>
      <c r="L37" s="14">
        <f t="shared" si="4"/>
        <v>17.899999999999999</v>
      </c>
      <c r="M37" s="14">
        <f t="shared" si="4"/>
        <v>61.4</v>
      </c>
      <c r="N37" s="14">
        <f t="shared" si="4"/>
        <v>0.7</v>
      </c>
      <c r="O37" s="12" t="s">
        <v>30</v>
      </c>
      <c r="P37" s="12" t="s">
        <v>30</v>
      </c>
    </row>
    <row r="38" spans="1:16" ht="20.100000000000001" customHeight="1" x14ac:dyDescent="0.25">
      <c r="A38" s="9" t="s">
        <v>33</v>
      </c>
      <c r="B38" s="3">
        <v>930</v>
      </c>
      <c r="C38" s="10">
        <f>C37+C33</f>
        <v>26.92</v>
      </c>
      <c r="D38" s="10">
        <f t="shared" ref="D38:N38" si="5">D37+D33</f>
        <v>27.640000000000004</v>
      </c>
      <c r="E38" s="10">
        <f t="shared" si="5"/>
        <v>160.98999999999998</v>
      </c>
      <c r="F38" s="10">
        <f t="shared" si="5"/>
        <v>941.2</v>
      </c>
      <c r="G38" s="10">
        <f t="shared" si="5"/>
        <v>0.2</v>
      </c>
      <c r="H38" s="10">
        <f t="shared" si="5"/>
        <v>1.2000000000000002</v>
      </c>
      <c r="I38" s="10">
        <f t="shared" si="5"/>
        <v>0.2</v>
      </c>
      <c r="J38" s="10">
        <f t="shared" si="5"/>
        <v>1.9</v>
      </c>
      <c r="K38" s="10">
        <f t="shared" si="5"/>
        <v>226.49999999999997</v>
      </c>
      <c r="L38" s="10">
        <f t="shared" si="5"/>
        <v>84</v>
      </c>
      <c r="M38" s="10">
        <f t="shared" si="5"/>
        <v>276.8</v>
      </c>
      <c r="N38" s="10">
        <f t="shared" si="5"/>
        <v>3.5</v>
      </c>
      <c r="O38" s="11"/>
      <c r="P38" s="11"/>
    </row>
    <row r="39" spans="1:16" s="46" customFormat="1" ht="20.25" customHeight="1" x14ac:dyDescent="0.25">
      <c r="A39" s="45" t="s">
        <v>99</v>
      </c>
      <c r="B39" s="45"/>
      <c r="C39" s="45"/>
      <c r="D39" s="45"/>
      <c r="E39" s="45"/>
      <c r="F39" s="45" t="s">
        <v>102</v>
      </c>
      <c r="G39" s="45"/>
      <c r="H39" s="45"/>
    </row>
    <row r="40" spans="1:16" s="46" customFormat="1" ht="20.25" customHeight="1" x14ac:dyDescent="0.25">
      <c r="A40" s="45" t="s">
        <v>101</v>
      </c>
      <c r="B40" s="45"/>
      <c r="C40" s="45"/>
      <c r="D40" s="45"/>
      <c r="E40" s="45"/>
      <c r="F40" s="45" t="s">
        <v>82</v>
      </c>
      <c r="G40" s="45"/>
      <c r="H40" s="45"/>
    </row>
    <row r="41" spans="1:16" s="46" customFormat="1" ht="20.25" customHeight="1" x14ac:dyDescent="0.25">
      <c r="A41" s="45"/>
      <c r="B41" s="45"/>
      <c r="C41" s="45"/>
      <c r="D41" s="45"/>
      <c r="E41" s="45"/>
      <c r="F41" s="45" t="s">
        <v>83</v>
      </c>
      <c r="G41" s="45"/>
      <c r="H41" s="45"/>
    </row>
    <row r="42" spans="1:16" s="46" customFormat="1" ht="20.25" customHeight="1" x14ac:dyDescent="0.25">
      <c r="A42" s="45"/>
      <c r="B42" s="45"/>
      <c r="C42" s="45"/>
      <c r="D42" s="45"/>
      <c r="E42" s="45"/>
      <c r="F42" s="45"/>
      <c r="G42" s="45"/>
      <c r="H42" s="45"/>
    </row>
    <row r="43" spans="1:16" ht="20.100000000000001" customHeight="1" x14ac:dyDescent="0.25">
      <c r="A43" s="59" t="s">
        <v>43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ht="23.25" customHeight="1" x14ac:dyDescent="0.25">
      <c r="A44" s="51" t="s">
        <v>1</v>
      </c>
      <c r="B44" s="51" t="s">
        <v>2</v>
      </c>
      <c r="C44" s="53" t="s">
        <v>3</v>
      </c>
      <c r="D44" s="54"/>
      <c r="E44" s="55"/>
      <c r="F44" s="51" t="s">
        <v>4</v>
      </c>
      <c r="G44" s="53" t="s">
        <v>5</v>
      </c>
      <c r="H44" s="54"/>
      <c r="I44" s="54"/>
      <c r="J44" s="55"/>
      <c r="K44" s="53" t="s">
        <v>6</v>
      </c>
      <c r="L44" s="54"/>
      <c r="M44" s="54"/>
      <c r="N44" s="55"/>
      <c r="O44" s="51" t="s">
        <v>7</v>
      </c>
      <c r="P44" s="51" t="s">
        <v>8</v>
      </c>
    </row>
    <row r="45" spans="1:16" ht="25.7" customHeight="1" x14ac:dyDescent="0.25">
      <c r="A45" s="52"/>
      <c r="B45" s="52"/>
      <c r="C45" s="2" t="s">
        <v>9</v>
      </c>
      <c r="D45" s="2" t="s">
        <v>10</v>
      </c>
      <c r="E45" s="2" t="s">
        <v>11</v>
      </c>
      <c r="F45" s="52"/>
      <c r="G45" s="2" t="s">
        <v>12</v>
      </c>
      <c r="H45" s="2" t="s">
        <v>13</v>
      </c>
      <c r="I45" s="2" t="s">
        <v>14</v>
      </c>
      <c r="J45" s="2" t="s">
        <v>15</v>
      </c>
      <c r="K45" s="2" t="s">
        <v>16</v>
      </c>
      <c r="L45" s="2" t="s">
        <v>17</v>
      </c>
      <c r="M45" s="2" t="s">
        <v>18</v>
      </c>
      <c r="N45" s="2" t="s">
        <v>19</v>
      </c>
      <c r="O45" s="52"/>
      <c r="P45" s="52"/>
    </row>
    <row r="46" spans="1:16" ht="20.100000000000001" customHeight="1" x14ac:dyDescent="0.25">
      <c r="A46" s="56" t="s">
        <v>20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/>
    </row>
    <row r="47" spans="1:16" ht="42" customHeight="1" x14ac:dyDescent="0.25">
      <c r="A47" s="4" t="s">
        <v>90</v>
      </c>
      <c r="B47" s="5">
        <v>100</v>
      </c>
      <c r="C47" s="6">
        <v>12.1</v>
      </c>
      <c r="D47" s="6">
        <v>11.4</v>
      </c>
      <c r="E47" s="6">
        <v>13.3</v>
      </c>
      <c r="F47" s="6">
        <v>202.7</v>
      </c>
      <c r="G47" s="7">
        <v>0</v>
      </c>
      <c r="H47" s="8">
        <v>6.2</v>
      </c>
      <c r="I47" s="7">
        <v>0</v>
      </c>
      <c r="J47" s="8">
        <v>0.5</v>
      </c>
      <c r="K47" s="8">
        <v>45.9</v>
      </c>
      <c r="L47" s="8">
        <v>28</v>
      </c>
      <c r="M47" s="7">
        <v>142.30000000000001</v>
      </c>
      <c r="N47" s="8">
        <v>2.2000000000000002</v>
      </c>
      <c r="O47" s="5">
        <v>455</v>
      </c>
      <c r="P47" s="5">
        <v>2004</v>
      </c>
    </row>
    <row r="48" spans="1:16" ht="33" customHeight="1" x14ac:dyDescent="0.25">
      <c r="A48" s="4" t="s">
        <v>46</v>
      </c>
      <c r="B48" s="5" t="s">
        <v>47</v>
      </c>
      <c r="C48" s="15">
        <v>6.12</v>
      </c>
      <c r="D48" s="15">
        <v>10.98</v>
      </c>
      <c r="E48" s="15">
        <v>41.04</v>
      </c>
      <c r="F48" s="15">
        <v>293.39999999999998</v>
      </c>
      <c r="G48" s="7">
        <v>0.2</v>
      </c>
      <c r="H48" s="8">
        <v>0</v>
      </c>
      <c r="I48" s="7">
        <v>0.1</v>
      </c>
      <c r="J48" s="8">
        <v>1.2</v>
      </c>
      <c r="K48" s="8">
        <v>19.2</v>
      </c>
      <c r="L48" s="8">
        <v>24.6</v>
      </c>
      <c r="M48" s="7">
        <v>65.400000000000006</v>
      </c>
      <c r="N48" s="8">
        <v>1.4</v>
      </c>
      <c r="O48" s="5" t="s">
        <v>48</v>
      </c>
      <c r="P48" s="5" t="s">
        <v>27</v>
      </c>
    </row>
    <row r="49" spans="1:16" ht="35.25" customHeight="1" x14ac:dyDescent="0.25">
      <c r="A49" s="4" t="s">
        <v>121</v>
      </c>
      <c r="B49" s="5">
        <v>100</v>
      </c>
      <c r="C49" s="6">
        <v>1</v>
      </c>
      <c r="D49" s="6">
        <v>0.16</v>
      </c>
      <c r="E49" s="6">
        <v>2.9</v>
      </c>
      <c r="F49" s="6">
        <v>22</v>
      </c>
      <c r="G49" s="7"/>
      <c r="H49" s="8"/>
      <c r="I49" s="7"/>
      <c r="J49" s="8"/>
      <c r="K49" s="8"/>
      <c r="L49" s="8"/>
      <c r="M49" s="7"/>
      <c r="N49" s="8"/>
      <c r="O49" s="5" t="s">
        <v>120</v>
      </c>
      <c r="P49" s="5">
        <v>2017</v>
      </c>
    </row>
    <row r="50" spans="1:16" ht="20.100000000000001" customHeight="1" x14ac:dyDescent="0.25">
      <c r="A50" s="4" t="s">
        <v>130</v>
      </c>
      <c r="B50" s="5">
        <v>200</v>
      </c>
      <c r="C50" s="6">
        <v>0.2</v>
      </c>
      <c r="D50" s="6">
        <v>0</v>
      </c>
      <c r="E50" s="6">
        <v>15</v>
      </c>
      <c r="F50" s="6">
        <v>58</v>
      </c>
      <c r="G50" s="7">
        <v>0</v>
      </c>
      <c r="H50" s="8">
        <v>0</v>
      </c>
      <c r="I50" s="7">
        <v>0.2</v>
      </c>
      <c r="J50" s="8">
        <v>0</v>
      </c>
      <c r="K50" s="8">
        <v>9.9</v>
      </c>
      <c r="L50" s="8">
        <v>3.3</v>
      </c>
      <c r="M50" s="7">
        <v>0</v>
      </c>
      <c r="N50" s="8">
        <v>0.3</v>
      </c>
      <c r="O50" s="5" t="s">
        <v>129</v>
      </c>
      <c r="P50" s="5" t="s">
        <v>27</v>
      </c>
    </row>
    <row r="51" spans="1:16" ht="20.100000000000001" customHeight="1" x14ac:dyDescent="0.25">
      <c r="A51" s="4" t="s">
        <v>127</v>
      </c>
      <c r="B51" s="5" t="s">
        <v>39</v>
      </c>
      <c r="C51" s="6">
        <v>3.3</v>
      </c>
      <c r="D51" s="6">
        <v>0.6</v>
      </c>
      <c r="E51" s="6">
        <v>17.100000000000001</v>
      </c>
      <c r="F51" s="6">
        <v>90.5</v>
      </c>
      <c r="G51" s="7">
        <v>0.1</v>
      </c>
      <c r="H51" s="8">
        <v>0</v>
      </c>
      <c r="I51" s="7">
        <v>0</v>
      </c>
      <c r="J51" s="8">
        <v>1</v>
      </c>
      <c r="K51" s="8">
        <v>10.4</v>
      </c>
      <c r="L51" s="8">
        <v>14.9</v>
      </c>
      <c r="M51" s="7">
        <v>37.799999999999997</v>
      </c>
      <c r="N51" s="8">
        <v>0.9</v>
      </c>
      <c r="O51" s="5" t="s">
        <v>117</v>
      </c>
      <c r="P51" s="5" t="s">
        <v>30</v>
      </c>
    </row>
    <row r="52" spans="1:16" ht="20.100000000000001" customHeight="1" x14ac:dyDescent="0.25">
      <c r="A52" s="9" t="s">
        <v>29</v>
      </c>
      <c r="B52" s="3">
        <v>630</v>
      </c>
      <c r="C52" s="10">
        <f>C51+C50+C49+C48+C47</f>
        <v>22.72</v>
      </c>
      <c r="D52" s="10">
        <f>D51+D50+D49+D48+D47</f>
        <v>23.14</v>
      </c>
      <c r="E52" s="10">
        <f>E51+E50+E49+E48+E47</f>
        <v>89.339999999999989</v>
      </c>
      <c r="F52" s="10">
        <f>F51+F50+F49+F48+F47</f>
        <v>666.59999999999991</v>
      </c>
      <c r="G52" s="10">
        <f t="shared" ref="G52:N52" si="6">SUM(G47:G51)</f>
        <v>0.30000000000000004</v>
      </c>
      <c r="H52" s="10">
        <f t="shared" si="6"/>
        <v>6.2</v>
      </c>
      <c r="I52" s="10">
        <f t="shared" si="6"/>
        <v>0.30000000000000004</v>
      </c>
      <c r="J52" s="10">
        <f t="shared" si="6"/>
        <v>2.7</v>
      </c>
      <c r="K52" s="10">
        <f t="shared" si="6"/>
        <v>85.4</v>
      </c>
      <c r="L52" s="10">
        <f t="shared" si="6"/>
        <v>70.8</v>
      </c>
      <c r="M52" s="10">
        <f t="shared" si="6"/>
        <v>245.5</v>
      </c>
      <c r="N52" s="10">
        <f t="shared" si="6"/>
        <v>4.8</v>
      </c>
      <c r="O52" s="11"/>
      <c r="P52" s="11"/>
    </row>
    <row r="53" spans="1:16" ht="38.1" customHeight="1" x14ac:dyDescent="0.25">
      <c r="A53" s="60" t="s">
        <v>94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2"/>
    </row>
    <row r="54" spans="1:16" ht="18" customHeight="1" x14ac:dyDescent="0.25">
      <c r="A54" s="37" t="s">
        <v>80</v>
      </c>
      <c r="B54" s="38">
        <v>160</v>
      </c>
      <c r="C54" s="7">
        <v>8.7899999999999991</v>
      </c>
      <c r="D54" s="7">
        <v>8.49</v>
      </c>
      <c r="E54" s="7">
        <v>85.95</v>
      </c>
      <c r="F54" s="7">
        <v>456.9</v>
      </c>
      <c r="G54" s="7">
        <v>0</v>
      </c>
      <c r="H54" s="8">
        <v>0</v>
      </c>
      <c r="I54" s="7">
        <v>0</v>
      </c>
      <c r="J54" s="8">
        <v>0</v>
      </c>
      <c r="K54" s="8">
        <v>0</v>
      </c>
      <c r="L54" s="8">
        <v>0</v>
      </c>
      <c r="M54" s="7">
        <v>0</v>
      </c>
      <c r="N54" s="8">
        <v>0</v>
      </c>
      <c r="O54" s="39"/>
      <c r="P54" s="39" t="s">
        <v>30</v>
      </c>
    </row>
    <row r="55" spans="1:16" ht="18" customHeight="1" x14ac:dyDescent="0.25">
      <c r="A55" s="40" t="s">
        <v>86</v>
      </c>
      <c r="B55" s="41" t="s">
        <v>24</v>
      </c>
      <c r="C55" s="42">
        <v>0.2</v>
      </c>
      <c r="D55" s="42">
        <v>0.2</v>
      </c>
      <c r="E55" s="42">
        <v>27.5</v>
      </c>
      <c r="F55" s="42">
        <v>112.7</v>
      </c>
      <c r="G55" s="42">
        <v>0</v>
      </c>
      <c r="H55" s="43">
        <v>1.6</v>
      </c>
      <c r="I55" s="42">
        <v>0</v>
      </c>
      <c r="J55" s="43">
        <v>0.1</v>
      </c>
      <c r="K55" s="43">
        <v>13.3</v>
      </c>
      <c r="L55" s="43">
        <v>4.7</v>
      </c>
      <c r="M55" s="42">
        <v>4</v>
      </c>
      <c r="N55" s="43">
        <v>0.9</v>
      </c>
      <c r="O55" s="44"/>
      <c r="P55" s="44"/>
    </row>
    <row r="56" spans="1:16" ht="18" customHeight="1" x14ac:dyDescent="0.25">
      <c r="A56" s="13" t="s">
        <v>29</v>
      </c>
      <c r="B56" s="2">
        <v>360</v>
      </c>
      <c r="C56" s="14">
        <f>SUM(C54:C55)</f>
        <v>8.9899999999999984</v>
      </c>
      <c r="D56" s="14">
        <f t="shared" ref="D56:N56" si="7">SUM(D54:D55)</f>
        <v>8.69</v>
      </c>
      <c r="E56" s="14">
        <f t="shared" si="7"/>
        <v>113.45</v>
      </c>
      <c r="F56" s="14">
        <f t="shared" si="7"/>
        <v>569.6</v>
      </c>
      <c r="G56" s="14">
        <f t="shared" si="7"/>
        <v>0</v>
      </c>
      <c r="H56" s="14">
        <f t="shared" si="7"/>
        <v>1.6</v>
      </c>
      <c r="I56" s="14">
        <f t="shared" si="7"/>
        <v>0</v>
      </c>
      <c r="J56" s="14">
        <f t="shared" si="7"/>
        <v>0.1</v>
      </c>
      <c r="K56" s="14">
        <f t="shared" si="7"/>
        <v>13.3</v>
      </c>
      <c r="L56" s="14">
        <f t="shared" si="7"/>
        <v>4.7</v>
      </c>
      <c r="M56" s="14">
        <f t="shared" si="7"/>
        <v>4</v>
      </c>
      <c r="N56" s="14">
        <f t="shared" si="7"/>
        <v>0.9</v>
      </c>
      <c r="O56" s="12" t="s">
        <v>30</v>
      </c>
      <c r="P56" s="12" t="s">
        <v>30</v>
      </c>
    </row>
    <row r="57" spans="1:16" ht="20.100000000000001" customHeight="1" x14ac:dyDescent="0.25">
      <c r="A57" s="9" t="s">
        <v>33</v>
      </c>
      <c r="B57" s="3">
        <v>990</v>
      </c>
      <c r="C57" s="10">
        <f>C56+C52</f>
        <v>31.709999999999997</v>
      </c>
      <c r="D57" s="10">
        <f t="shared" ref="D57:N57" si="8">D56+D52</f>
        <v>31.83</v>
      </c>
      <c r="E57" s="10">
        <f t="shared" si="8"/>
        <v>202.79</v>
      </c>
      <c r="F57" s="10">
        <f t="shared" si="8"/>
        <v>1236.1999999999998</v>
      </c>
      <c r="G57" s="10">
        <f t="shared" si="8"/>
        <v>0.30000000000000004</v>
      </c>
      <c r="H57" s="10">
        <f t="shared" si="8"/>
        <v>7.8000000000000007</v>
      </c>
      <c r="I57" s="10">
        <f t="shared" si="8"/>
        <v>0.30000000000000004</v>
      </c>
      <c r="J57" s="10">
        <f t="shared" si="8"/>
        <v>2.8000000000000003</v>
      </c>
      <c r="K57" s="10">
        <f t="shared" si="8"/>
        <v>98.7</v>
      </c>
      <c r="L57" s="10">
        <f t="shared" si="8"/>
        <v>75.5</v>
      </c>
      <c r="M57" s="10">
        <f t="shared" si="8"/>
        <v>249.5</v>
      </c>
      <c r="N57" s="10">
        <f t="shared" si="8"/>
        <v>5.7</v>
      </c>
      <c r="O57" s="11"/>
      <c r="P57" s="11"/>
    </row>
    <row r="58" spans="1:16" s="46" customFormat="1" ht="20.25" customHeight="1" x14ac:dyDescent="0.25">
      <c r="A58" s="45" t="s">
        <v>99</v>
      </c>
      <c r="B58" s="45"/>
      <c r="C58" s="45"/>
      <c r="D58" s="45"/>
      <c r="E58" s="45"/>
      <c r="F58" s="45" t="s">
        <v>102</v>
      </c>
      <c r="G58" s="45"/>
      <c r="H58" s="45"/>
    </row>
    <row r="59" spans="1:16" s="46" customFormat="1" ht="20.25" customHeight="1" x14ac:dyDescent="0.25">
      <c r="A59" s="45" t="s">
        <v>98</v>
      </c>
      <c r="B59" s="45"/>
      <c r="C59" s="45"/>
      <c r="D59" s="45"/>
      <c r="E59" s="45"/>
      <c r="F59" s="45" t="s">
        <v>82</v>
      </c>
      <c r="G59" s="45"/>
      <c r="H59" s="45"/>
    </row>
    <row r="60" spans="1:16" s="46" customFormat="1" ht="20.25" customHeight="1" x14ac:dyDescent="0.25">
      <c r="A60" s="45"/>
      <c r="B60" s="45"/>
      <c r="C60" s="45"/>
      <c r="D60" s="45"/>
      <c r="E60" s="45"/>
      <c r="F60" s="45" t="s">
        <v>83</v>
      </c>
      <c r="G60" s="45"/>
      <c r="H60" s="45"/>
    </row>
    <row r="61" spans="1:16" s="46" customFormat="1" ht="20.25" customHeight="1" x14ac:dyDescent="0.25">
      <c r="A61" s="45"/>
      <c r="B61" s="45"/>
      <c r="C61" s="45"/>
      <c r="D61" s="45"/>
      <c r="E61" s="45"/>
      <c r="F61" s="45"/>
      <c r="G61" s="45"/>
      <c r="H61" s="45"/>
    </row>
    <row r="62" spans="1:16" ht="20.100000000000001" customHeight="1" x14ac:dyDescent="0.25">
      <c r="A62" s="57" t="s">
        <v>49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1:16" ht="23.25" customHeight="1" x14ac:dyDescent="0.25">
      <c r="A63" s="51" t="s">
        <v>1</v>
      </c>
      <c r="B63" s="51" t="s">
        <v>2</v>
      </c>
      <c r="C63" s="53" t="s">
        <v>3</v>
      </c>
      <c r="D63" s="54"/>
      <c r="E63" s="55"/>
      <c r="F63" s="51" t="s">
        <v>4</v>
      </c>
      <c r="G63" s="53" t="s">
        <v>5</v>
      </c>
      <c r="H63" s="54"/>
      <c r="I63" s="54"/>
      <c r="J63" s="55"/>
      <c r="K63" s="53" t="s">
        <v>6</v>
      </c>
      <c r="L63" s="54"/>
      <c r="M63" s="54"/>
      <c r="N63" s="55"/>
      <c r="O63" s="51" t="s">
        <v>7</v>
      </c>
      <c r="P63" s="51" t="s">
        <v>8</v>
      </c>
    </row>
    <row r="64" spans="1:16" ht="29.25" customHeight="1" x14ac:dyDescent="0.25">
      <c r="A64" s="52"/>
      <c r="B64" s="52"/>
      <c r="C64" s="2" t="s">
        <v>9</v>
      </c>
      <c r="D64" s="2" t="s">
        <v>10</v>
      </c>
      <c r="E64" s="2" t="s">
        <v>11</v>
      </c>
      <c r="F64" s="52"/>
      <c r="G64" s="2" t="s">
        <v>12</v>
      </c>
      <c r="H64" s="2" t="s">
        <v>13</v>
      </c>
      <c r="I64" s="2" t="s">
        <v>14</v>
      </c>
      <c r="J64" s="2" t="s">
        <v>15</v>
      </c>
      <c r="K64" s="2" t="s">
        <v>16</v>
      </c>
      <c r="L64" s="2" t="s">
        <v>17</v>
      </c>
      <c r="M64" s="2" t="s">
        <v>18</v>
      </c>
      <c r="N64" s="2" t="s">
        <v>19</v>
      </c>
      <c r="O64" s="52"/>
      <c r="P64" s="52"/>
    </row>
    <row r="65" spans="1:16" ht="20.100000000000001" customHeight="1" x14ac:dyDescent="0.25">
      <c r="A65" s="63" t="s">
        <v>20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5"/>
    </row>
    <row r="66" spans="1:16" ht="35.25" customHeight="1" x14ac:dyDescent="0.25">
      <c r="A66" s="4" t="s">
        <v>104</v>
      </c>
      <c r="B66" s="5">
        <v>220</v>
      </c>
      <c r="C66" s="6">
        <v>18</v>
      </c>
      <c r="D66" s="6">
        <v>21.78</v>
      </c>
      <c r="E66" s="6">
        <v>35.64</v>
      </c>
      <c r="F66" s="6">
        <v>380.4</v>
      </c>
      <c r="G66" s="7">
        <v>0</v>
      </c>
      <c r="H66" s="8">
        <v>0.3</v>
      </c>
      <c r="I66" s="7">
        <v>0.1</v>
      </c>
      <c r="J66" s="8">
        <v>0.3</v>
      </c>
      <c r="K66" s="8">
        <v>130.69999999999999</v>
      </c>
      <c r="L66" s="8">
        <v>38</v>
      </c>
      <c r="M66" s="7">
        <v>160.4</v>
      </c>
      <c r="N66" s="8">
        <v>0.6</v>
      </c>
      <c r="O66" s="5">
        <v>492</v>
      </c>
      <c r="P66" s="5">
        <v>2004</v>
      </c>
    </row>
    <row r="67" spans="1:16" ht="33.75" customHeight="1" x14ac:dyDescent="0.25">
      <c r="A67" s="4" t="s">
        <v>121</v>
      </c>
      <c r="B67" s="5">
        <v>100</v>
      </c>
      <c r="C67" s="6">
        <v>1</v>
      </c>
      <c r="D67" s="6">
        <v>0.16</v>
      </c>
      <c r="E67" s="6">
        <v>2.9</v>
      </c>
      <c r="F67" s="6">
        <v>22</v>
      </c>
      <c r="G67" s="7"/>
      <c r="H67" s="8"/>
      <c r="I67" s="7"/>
      <c r="J67" s="8"/>
      <c r="K67" s="8"/>
      <c r="L67" s="8"/>
      <c r="M67" s="7"/>
      <c r="N67" s="8"/>
      <c r="O67" s="5" t="s">
        <v>120</v>
      </c>
      <c r="P67" s="5">
        <v>2017</v>
      </c>
    </row>
    <row r="68" spans="1:16" ht="20.100000000000001" customHeight="1" x14ac:dyDescent="0.25">
      <c r="A68" s="4" t="s">
        <v>109</v>
      </c>
      <c r="B68" s="5">
        <v>200</v>
      </c>
      <c r="C68" s="6">
        <v>0.4</v>
      </c>
      <c r="D68" s="6">
        <v>0</v>
      </c>
      <c r="E68" s="6">
        <v>20.399999999999999</v>
      </c>
      <c r="F68" s="6">
        <v>84.3</v>
      </c>
      <c r="G68" s="7">
        <v>0</v>
      </c>
      <c r="H68" s="8">
        <v>0</v>
      </c>
      <c r="I68" s="7">
        <v>0.2</v>
      </c>
      <c r="J68" s="8">
        <v>0</v>
      </c>
      <c r="K68" s="8">
        <v>9.9</v>
      </c>
      <c r="L68" s="8">
        <v>3.3</v>
      </c>
      <c r="M68" s="7">
        <v>0</v>
      </c>
      <c r="N68" s="8">
        <v>0.3</v>
      </c>
      <c r="O68" s="5">
        <v>639</v>
      </c>
      <c r="P68" s="5">
        <v>2004</v>
      </c>
    </row>
    <row r="69" spans="1:16" ht="20.100000000000001" customHeight="1" x14ac:dyDescent="0.25">
      <c r="A69" s="4" t="s">
        <v>127</v>
      </c>
      <c r="B69" s="5">
        <v>50</v>
      </c>
      <c r="C69" s="6">
        <v>3.3</v>
      </c>
      <c r="D69" s="6">
        <v>0.6</v>
      </c>
      <c r="E69" s="6">
        <v>17.100000000000001</v>
      </c>
      <c r="F69" s="6">
        <v>90.5</v>
      </c>
      <c r="G69" s="7">
        <v>0.1</v>
      </c>
      <c r="H69" s="8">
        <v>0</v>
      </c>
      <c r="I69" s="7">
        <v>0</v>
      </c>
      <c r="J69" s="8">
        <v>1</v>
      </c>
      <c r="K69" s="8">
        <v>10.4</v>
      </c>
      <c r="L69" s="8">
        <v>14.9</v>
      </c>
      <c r="M69" s="7">
        <v>37.799999999999997</v>
      </c>
      <c r="N69" s="8">
        <v>0.9</v>
      </c>
      <c r="O69" s="5" t="s">
        <v>117</v>
      </c>
      <c r="P69" s="5" t="s">
        <v>30</v>
      </c>
    </row>
    <row r="70" spans="1:16" ht="20.100000000000001" customHeight="1" x14ac:dyDescent="0.25">
      <c r="A70" s="9" t="s">
        <v>29</v>
      </c>
      <c r="B70" s="3">
        <v>570</v>
      </c>
      <c r="C70" s="10">
        <f t="shared" ref="C70:N70" si="9">SUM(C66:C69)</f>
        <v>22.7</v>
      </c>
      <c r="D70" s="10">
        <f t="shared" si="9"/>
        <v>22.540000000000003</v>
      </c>
      <c r="E70" s="10">
        <f t="shared" si="9"/>
        <v>76.039999999999992</v>
      </c>
      <c r="F70" s="10">
        <f t="shared" si="9"/>
        <v>577.20000000000005</v>
      </c>
      <c r="G70" s="10">
        <f t="shared" si="9"/>
        <v>0.1</v>
      </c>
      <c r="H70" s="10">
        <f t="shared" si="9"/>
        <v>0.3</v>
      </c>
      <c r="I70" s="10">
        <f t="shared" si="9"/>
        <v>0.30000000000000004</v>
      </c>
      <c r="J70" s="10">
        <f t="shared" si="9"/>
        <v>1.3</v>
      </c>
      <c r="K70" s="10">
        <f t="shared" si="9"/>
        <v>151</v>
      </c>
      <c r="L70" s="10">
        <f t="shared" si="9"/>
        <v>56.199999999999996</v>
      </c>
      <c r="M70" s="10">
        <f t="shared" si="9"/>
        <v>198.2</v>
      </c>
      <c r="N70" s="10">
        <f t="shared" si="9"/>
        <v>1.7999999999999998</v>
      </c>
      <c r="O70" s="11"/>
      <c r="P70" s="11"/>
    </row>
    <row r="71" spans="1:16" ht="38.1" customHeight="1" x14ac:dyDescent="0.25">
      <c r="A71" s="60" t="s">
        <v>94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2"/>
    </row>
    <row r="72" spans="1:16" ht="18.75" customHeight="1" x14ac:dyDescent="0.25">
      <c r="A72" s="37" t="s">
        <v>81</v>
      </c>
      <c r="B72" s="38">
        <v>90</v>
      </c>
      <c r="C72" s="7">
        <v>7.84</v>
      </c>
      <c r="D72" s="7">
        <v>10.09</v>
      </c>
      <c r="E72" s="7">
        <v>56.4</v>
      </c>
      <c r="F72" s="7">
        <v>348.11</v>
      </c>
      <c r="G72" s="7">
        <v>0</v>
      </c>
      <c r="H72" s="8">
        <v>0</v>
      </c>
      <c r="I72" s="7">
        <v>0</v>
      </c>
      <c r="J72" s="8">
        <v>0</v>
      </c>
      <c r="K72" s="8">
        <v>0</v>
      </c>
      <c r="L72" s="8">
        <v>0</v>
      </c>
      <c r="M72" s="7">
        <v>0</v>
      </c>
      <c r="N72" s="8">
        <v>0</v>
      </c>
      <c r="O72" s="39"/>
      <c r="P72" s="39" t="s">
        <v>30</v>
      </c>
    </row>
    <row r="73" spans="1:16" ht="18.75" customHeight="1" x14ac:dyDescent="0.25">
      <c r="A73" s="40" t="s">
        <v>31</v>
      </c>
      <c r="B73" s="41" t="s">
        <v>24</v>
      </c>
      <c r="C73" s="42">
        <v>0.1</v>
      </c>
      <c r="D73" s="42">
        <v>0</v>
      </c>
      <c r="E73" s="42">
        <v>28.2</v>
      </c>
      <c r="F73" s="42">
        <v>110.3</v>
      </c>
      <c r="G73" s="42">
        <v>0</v>
      </c>
      <c r="H73" s="43">
        <v>0</v>
      </c>
      <c r="I73" s="42">
        <v>0</v>
      </c>
      <c r="J73" s="43">
        <v>0</v>
      </c>
      <c r="K73" s="43">
        <v>13.5</v>
      </c>
      <c r="L73" s="43">
        <v>3.3</v>
      </c>
      <c r="M73" s="42">
        <v>6.9</v>
      </c>
      <c r="N73" s="43">
        <v>0.3</v>
      </c>
      <c r="O73" s="44" t="s">
        <v>32</v>
      </c>
      <c r="P73" s="44" t="s">
        <v>27</v>
      </c>
    </row>
    <row r="74" spans="1:16" ht="18.75" customHeight="1" x14ac:dyDescent="0.25">
      <c r="A74" s="13" t="s">
        <v>29</v>
      </c>
      <c r="B74" s="2">
        <v>290</v>
      </c>
      <c r="C74" s="14">
        <f>SUM(C72:C73)</f>
        <v>7.9399999999999995</v>
      </c>
      <c r="D74" s="14">
        <f t="shared" ref="D74:N74" si="10">SUM(D72:D73)</f>
        <v>10.09</v>
      </c>
      <c r="E74" s="14">
        <f t="shared" si="10"/>
        <v>84.6</v>
      </c>
      <c r="F74" s="14">
        <f t="shared" si="10"/>
        <v>458.41</v>
      </c>
      <c r="G74" s="14">
        <f t="shared" si="10"/>
        <v>0</v>
      </c>
      <c r="H74" s="14">
        <f t="shared" si="10"/>
        <v>0</v>
      </c>
      <c r="I74" s="14">
        <f t="shared" si="10"/>
        <v>0</v>
      </c>
      <c r="J74" s="14">
        <f t="shared" si="10"/>
        <v>0</v>
      </c>
      <c r="K74" s="14">
        <f t="shared" si="10"/>
        <v>13.5</v>
      </c>
      <c r="L74" s="14">
        <f t="shared" si="10"/>
        <v>3.3</v>
      </c>
      <c r="M74" s="14">
        <f t="shared" si="10"/>
        <v>6.9</v>
      </c>
      <c r="N74" s="14">
        <f t="shared" si="10"/>
        <v>0.3</v>
      </c>
      <c r="O74" s="12" t="s">
        <v>30</v>
      </c>
      <c r="P74" s="12" t="s">
        <v>30</v>
      </c>
    </row>
    <row r="75" spans="1:16" ht="20.100000000000001" customHeight="1" x14ac:dyDescent="0.25">
      <c r="A75" s="9" t="s">
        <v>33</v>
      </c>
      <c r="B75" s="3">
        <v>860</v>
      </c>
      <c r="C75" s="10">
        <f>C74+C70</f>
        <v>30.64</v>
      </c>
      <c r="D75" s="10">
        <f t="shared" ref="D75:N75" si="11">D74+D70</f>
        <v>32.630000000000003</v>
      </c>
      <c r="E75" s="10">
        <f t="shared" si="11"/>
        <v>160.63999999999999</v>
      </c>
      <c r="F75" s="10">
        <f t="shared" si="11"/>
        <v>1035.6100000000001</v>
      </c>
      <c r="G75" s="10">
        <f t="shared" si="11"/>
        <v>0.1</v>
      </c>
      <c r="H75" s="10">
        <f t="shared" si="11"/>
        <v>0.3</v>
      </c>
      <c r="I75" s="10">
        <f t="shared" si="11"/>
        <v>0.30000000000000004</v>
      </c>
      <c r="J75" s="10">
        <f t="shared" si="11"/>
        <v>1.3</v>
      </c>
      <c r="K75" s="10">
        <f t="shared" si="11"/>
        <v>164.5</v>
      </c>
      <c r="L75" s="10">
        <f t="shared" si="11"/>
        <v>59.499999999999993</v>
      </c>
      <c r="M75" s="10">
        <f t="shared" si="11"/>
        <v>205.1</v>
      </c>
      <c r="N75" s="10">
        <f t="shared" si="11"/>
        <v>2.0999999999999996</v>
      </c>
      <c r="O75" s="11"/>
      <c r="P75" s="11"/>
    </row>
    <row r="76" spans="1:16" s="46" customFormat="1" ht="20.25" customHeight="1" x14ac:dyDescent="0.25">
      <c r="A76" s="45" t="s">
        <v>99</v>
      </c>
      <c r="B76" s="45"/>
      <c r="C76" s="45"/>
      <c r="D76" s="45"/>
      <c r="E76" s="45"/>
      <c r="F76" s="45" t="s">
        <v>102</v>
      </c>
      <c r="G76" s="45"/>
      <c r="H76" s="45"/>
    </row>
    <row r="77" spans="1:16" s="46" customFormat="1" ht="20.25" customHeight="1" x14ac:dyDescent="0.25">
      <c r="A77" s="45" t="s">
        <v>103</v>
      </c>
      <c r="B77" s="45"/>
      <c r="C77" s="45"/>
      <c r="D77" s="45"/>
      <c r="E77" s="45"/>
      <c r="F77" s="45" t="s">
        <v>82</v>
      </c>
      <c r="G77" s="45"/>
      <c r="H77" s="45"/>
    </row>
    <row r="78" spans="1:16" s="46" customFormat="1" ht="20.25" customHeight="1" x14ac:dyDescent="0.25">
      <c r="A78" s="45"/>
      <c r="B78" s="45"/>
      <c r="C78" s="45"/>
      <c r="D78" s="45"/>
      <c r="E78" s="45"/>
      <c r="F78" s="45" t="s">
        <v>83</v>
      </c>
      <c r="G78" s="45"/>
      <c r="H78" s="45"/>
    </row>
    <row r="79" spans="1:16" s="46" customFormat="1" ht="20.25" customHeight="1" x14ac:dyDescent="0.25">
      <c r="A79" s="45"/>
      <c r="B79" s="45"/>
      <c r="C79" s="45"/>
      <c r="D79" s="45"/>
      <c r="E79" s="45"/>
      <c r="F79" s="45"/>
      <c r="G79" s="45"/>
      <c r="H79" s="45"/>
    </row>
    <row r="80" spans="1:16" ht="20.100000000000001" customHeight="1" x14ac:dyDescent="0.25">
      <c r="A80" s="59" t="s">
        <v>50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</row>
    <row r="81" spans="1:16" ht="23.25" customHeight="1" x14ac:dyDescent="0.25">
      <c r="A81" s="51" t="s">
        <v>1</v>
      </c>
      <c r="B81" s="51" t="s">
        <v>2</v>
      </c>
      <c r="C81" s="53" t="s">
        <v>3</v>
      </c>
      <c r="D81" s="54"/>
      <c r="E81" s="55"/>
      <c r="F81" s="51" t="s">
        <v>4</v>
      </c>
      <c r="G81" s="53" t="s">
        <v>5</v>
      </c>
      <c r="H81" s="54"/>
      <c r="I81" s="54"/>
      <c r="J81" s="55"/>
      <c r="K81" s="53" t="s">
        <v>6</v>
      </c>
      <c r="L81" s="54"/>
      <c r="M81" s="54"/>
      <c r="N81" s="55"/>
      <c r="O81" s="51" t="s">
        <v>7</v>
      </c>
      <c r="P81" s="51" t="s">
        <v>8</v>
      </c>
    </row>
    <row r="82" spans="1:16" ht="25.7" customHeight="1" x14ac:dyDescent="0.25">
      <c r="A82" s="52"/>
      <c r="B82" s="52"/>
      <c r="C82" s="2" t="s">
        <v>9</v>
      </c>
      <c r="D82" s="2" t="s">
        <v>10</v>
      </c>
      <c r="E82" s="2" t="s">
        <v>11</v>
      </c>
      <c r="F82" s="52"/>
      <c r="G82" s="2" t="s">
        <v>12</v>
      </c>
      <c r="H82" s="2" t="s">
        <v>13</v>
      </c>
      <c r="I82" s="2" t="s">
        <v>14</v>
      </c>
      <c r="J82" s="2" t="s">
        <v>15</v>
      </c>
      <c r="K82" s="2" t="s">
        <v>16</v>
      </c>
      <c r="L82" s="2" t="s">
        <v>17</v>
      </c>
      <c r="M82" s="2" t="s">
        <v>18</v>
      </c>
      <c r="N82" s="2" t="s">
        <v>19</v>
      </c>
      <c r="O82" s="52"/>
      <c r="P82" s="52"/>
    </row>
    <row r="83" spans="1:16" ht="20.100000000000001" customHeight="1" x14ac:dyDescent="0.25">
      <c r="A83" s="56" t="s">
        <v>20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8"/>
    </row>
    <row r="84" spans="1:16" ht="36" customHeight="1" x14ac:dyDescent="0.25">
      <c r="A84" s="4" t="s">
        <v>114</v>
      </c>
      <c r="B84" s="5">
        <v>250</v>
      </c>
      <c r="C84" s="6">
        <v>18.100000000000001</v>
      </c>
      <c r="D84" s="6">
        <v>18.3</v>
      </c>
      <c r="E84" s="6">
        <v>30.6</v>
      </c>
      <c r="F84" s="6">
        <v>345.6</v>
      </c>
      <c r="G84" s="7">
        <v>0</v>
      </c>
      <c r="H84" s="8">
        <v>6.2</v>
      </c>
      <c r="I84" s="7">
        <v>0</v>
      </c>
      <c r="J84" s="8">
        <v>0.5</v>
      </c>
      <c r="K84" s="8">
        <v>45.9</v>
      </c>
      <c r="L84" s="8">
        <v>28</v>
      </c>
      <c r="M84" s="7">
        <v>142.30000000000001</v>
      </c>
      <c r="N84" s="8">
        <v>2.2000000000000002</v>
      </c>
      <c r="O84" s="5">
        <v>289</v>
      </c>
      <c r="P84" s="5">
        <v>2017</v>
      </c>
    </row>
    <row r="85" spans="1:16" ht="40.5" customHeight="1" x14ac:dyDescent="0.25">
      <c r="A85" s="4" t="s">
        <v>121</v>
      </c>
      <c r="B85" s="5">
        <v>100</v>
      </c>
      <c r="C85" s="6">
        <v>1</v>
      </c>
      <c r="D85" s="6">
        <v>0.16</v>
      </c>
      <c r="E85" s="6">
        <v>2.9</v>
      </c>
      <c r="F85" s="6">
        <v>22</v>
      </c>
      <c r="G85" s="7"/>
      <c r="H85" s="8"/>
      <c r="I85" s="7"/>
      <c r="J85" s="8"/>
      <c r="K85" s="8"/>
      <c r="L85" s="8"/>
      <c r="M85" s="7"/>
      <c r="N85" s="8"/>
      <c r="O85" s="5" t="s">
        <v>120</v>
      </c>
      <c r="P85" s="5">
        <v>2017</v>
      </c>
    </row>
    <row r="86" spans="1:16" ht="20.100000000000001" customHeight="1" x14ac:dyDescent="0.25">
      <c r="A86" s="4" t="s">
        <v>85</v>
      </c>
      <c r="B86" s="5" t="s">
        <v>24</v>
      </c>
      <c r="C86" s="6">
        <v>0.3</v>
      </c>
      <c r="D86" s="6">
        <v>0</v>
      </c>
      <c r="E86" s="6">
        <v>15.2</v>
      </c>
      <c r="F86" s="6">
        <v>60</v>
      </c>
      <c r="G86" s="7">
        <v>0</v>
      </c>
      <c r="H86" s="8">
        <v>0.8</v>
      </c>
      <c r="I86" s="7">
        <v>0.2</v>
      </c>
      <c r="J86" s="8">
        <v>0</v>
      </c>
      <c r="K86" s="8">
        <v>11.7</v>
      </c>
      <c r="L86" s="8">
        <v>3.8</v>
      </c>
      <c r="M86" s="7">
        <v>1</v>
      </c>
      <c r="N86" s="8">
        <v>0.3</v>
      </c>
      <c r="O86" s="5">
        <v>686</v>
      </c>
      <c r="P86" s="5" t="s">
        <v>27</v>
      </c>
    </row>
    <row r="87" spans="1:16" ht="20.100000000000001" customHeight="1" x14ac:dyDescent="0.25">
      <c r="A87" s="4" t="s">
        <v>125</v>
      </c>
      <c r="B87" s="5" t="s">
        <v>39</v>
      </c>
      <c r="C87" s="6">
        <v>3.9</v>
      </c>
      <c r="D87" s="6">
        <v>0.5</v>
      </c>
      <c r="E87" s="6">
        <v>24.1</v>
      </c>
      <c r="F87" s="6">
        <v>116.8</v>
      </c>
      <c r="G87" s="7">
        <v>0.1</v>
      </c>
      <c r="H87" s="8">
        <v>0</v>
      </c>
      <c r="I87" s="7">
        <v>0</v>
      </c>
      <c r="J87" s="8">
        <v>1</v>
      </c>
      <c r="K87" s="8">
        <v>10.4</v>
      </c>
      <c r="L87" s="8">
        <v>14.9</v>
      </c>
      <c r="M87" s="7">
        <v>37.799999999999997</v>
      </c>
      <c r="N87" s="8">
        <v>0.9</v>
      </c>
      <c r="O87" s="5" t="s">
        <v>28</v>
      </c>
      <c r="P87" s="5" t="s">
        <v>30</v>
      </c>
    </row>
    <row r="88" spans="1:16" ht="20.100000000000001" customHeight="1" x14ac:dyDescent="0.25">
      <c r="A88" s="9" t="s">
        <v>29</v>
      </c>
      <c r="B88" s="3">
        <v>600</v>
      </c>
      <c r="C88" s="10">
        <f>C87+C86+C85+C84</f>
        <v>23.3</v>
      </c>
      <c r="D88" s="10">
        <f>D87+D86+D85+D84</f>
        <v>18.96</v>
      </c>
      <c r="E88" s="10">
        <f>E87+E86+E85+E84</f>
        <v>72.8</v>
      </c>
      <c r="F88" s="10">
        <f>F87+F86+F85+F84</f>
        <v>544.40000000000009</v>
      </c>
      <c r="G88" s="10" t="e">
        <f>G84+#REF!+#REF!+G86+G87</f>
        <v>#REF!</v>
      </c>
      <c r="H88" s="10" t="e">
        <f>H84+#REF!+#REF!+H86+H87</f>
        <v>#REF!</v>
      </c>
      <c r="I88" s="10" t="e">
        <f>I84+#REF!+#REF!+I86+I87</f>
        <v>#REF!</v>
      </c>
      <c r="J88" s="10" t="e">
        <f>J84+#REF!+#REF!+J86+J87</f>
        <v>#REF!</v>
      </c>
      <c r="K88" s="10" t="e">
        <f>K84+#REF!+#REF!+K86+K87</f>
        <v>#REF!</v>
      </c>
      <c r="L88" s="10" t="e">
        <f>L84+#REF!+#REF!+L86+L87</f>
        <v>#REF!</v>
      </c>
      <c r="M88" s="10" t="e">
        <f>M84+#REF!+#REF!+M86+M87</f>
        <v>#REF!</v>
      </c>
      <c r="N88" s="10" t="e">
        <f>N84+#REF!+#REF!+N86+N87</f>
        <v>#REF!</v>
      </c>
      <c r="O88" s="11"/>
      <c r="P88" s="11"/>
    </row>
    <row r="89" spans="1:16" ht="38.1" customHeight="1" x14ac:dyDescent="0.25">
      <c r="A89" s="60" t="s">
        <v>94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2"/>
    </row>
    <row r="90" spans="1:16" ht="29.25" customHeight="1" x14ac:dyDescent="0.25">
      <c r="A90" s="37" t="s">
        <v>93</v>
      </c>
      <c r="B90" s="38">
        <v>80</v>
      </c>
      <c r="C90" s="7">
        <v>7.11</v>
      </c>
      <c r="D90" s="7">
        <v>5.5</v>
      </c>
      <c r="E90" s="7">
        <v>47.3</v>
      </c>
      <c r="F90" s="7">
        <v>267.60000000000002</v>
      </c>
      <c r="G90" s="7">
        <v>0</v>
      </c>
      <c r="H90" s="8">
        <v>0</v>
      </c>
      <c r="I90" s="7">
        <v>0</v>
      </c>
      <c r="J90" s="8">
        <v>0</v>
      </c>
      <c r="K90" s="8">
        <v>0</v>
      </c>
      <c r="L90" s="8">
        <v>0</v>
      </c>
      <c r="M90" s="7">
        <v>0</v>
      </c>
      <c r="N90" s="8">
        <v>0</v>
      </c>
      <c r="O90" s="39"/>
      <c r="P90" s="39" t="s">
        <v>30</v>
      </c>
    </row>
    <row r="91" spans="1:16" ht="18" customHeight="1" x14ac:dyDescent="0.25">
      <c r="A91" s="40" t="s">
        <v>41</v>
      </c>
      <c r="B91" s="41" t="s">
        <v>24</v>
      </c>
      <c r="C91" s="42">
        <v>2.2999999999999998</v>
      </c>
      <c r="D91" s="42">
        <v>1.3</v>
      </c>
      <c r="E91" s="42">
        <v>25.9</v>
      </c>
      <c r="F91" s="42">
        <v>123.5</v>
      </c>
      <c r="G91" s="42">
        <v>0</v>
      </c>
      <c r="H91" s="43">
        <v>0.1</v>
      </c>
      <c r="I91" s="42">
        <v>0</v>
      </c>
      <c r="J91" s="43">
        <v>0</v>
      </c>
      <c r="K91" s="43">
        <v>65.099999999999994</v>
      </c>
      <c r="L91" s="43">
        <v>17.899999999999999</v>
      </c>
      <c r="M91" s="42">
        <v>61.4</v>
      </c>
      <c r="N91" s="43">
        <v>0.7</v>
      </c>
      <c r="O91" s="44" t="s">
        <v>42</v>
      </c>
      <c r="P91" s="44" t="s">
        <v>26</v>
      </c>
    </row>
    <row r="92" spans="1:16" ht="18" customHeight="1" x14ac:dyDescent="0.25">
      <c r="A92" s="13" t="s">
        <v>29</v>
      </c>
      <c r="B92" s="2">
        <v>280</v>
      </c>
      <c r="C92" s="14">
        <f>SUM(C90:C91)</f>
        <v>9.41</v>
      </c>
      <c r="D92" s="14">
        <f t="shared" ref="D92:N92" si="12">SUM(D90:D91)</f>
        <v>6.8</v>
      </c>
      <c r="E92" s="14">
        <f t="shared" si="12"/>
        <v>73.199999999999989</v>
      </c>
      <c r="F92" s="14">
        <f t="shared" si="12"/>
        <v>391.1</v>
      </c>
      <c r="G92" s="14">
        <f t="shared" si="12"/>
        <v>0</v>
      </c>
      <c r="H92" s="14">
        <f t="shared" si="12"/>
        <v>0.1</v>
      </c>
      <c r="I92" s="14">
        <f t="shared" si="12"/>
        <v>0</v>
      </c>
      <c r="J92" s="14">
        <f t="shared" si="12"/>
        <v>0</v>
      </c>
      <c r="K92" s="14">
        <f t="shared" si="12"/>
        <v>65.099999999999994</v>
      </c>
      <c r="L92" s="14">
        <f t="shared" si="12"/>
        <v>17.899999999999999</v>
      </c>
      <c r="M92" s="14">
        <f t="shared" si="12"/>
        <v>61.4</v>
      </c>
      <c r="N92" s="14">
        <f t="shared" si="12"/>
        <v>0.7</v>
      </c>
      <c r="O92" s="12" t="s">
        <v>30</v>
      </c>
      <c r="P92" s="12" t="s">
        <v>30</v>
      </c>
    </row>
    <row r="93" spans="1:16" ht="20.100000000000001" customHeight="1" x14ac:dyDescent="0.25">
      <c r="A93" s="9" t="s">
        <v>33</v>
      </c>
      <c r="B93" s="3">
        <v>880</v>
      </c>
      <c r="C93" s="10">
        <f>C92+C88</f>
        <v>32.71</v>
      </c>
      <c r="D93" s="10">
        <f t="shared" ref="D93:N93" si="13">D92+D88</f>
        <v>25.76</v>
      </c>
      <c r="E93" s="10">
        <f t="shared" si="13"/>
        <v>146</v>
      </c>
      <c r="F93" s="10">
        <f t="shared" si="13"/>
        <v>935.50000000000011</v>
      </c>
      <c r="G93" s="10" t="e">
        <f t="shared" si="13"/>
        <v>#REF!</v>
      </c>
      <c r="H93" s="10" t="e">
        <f t="shared" si="13"/>
        <v>#REF!</v>
      </c>
      <c r="I93" s="10" t="e">
        <f t="shared" si="13"/>
        <v>#REF!</v>
      </c>
      <c r="J93" s="10" t="e">
        <f t="shared" si="13"/>
        <v>#REF!</v>
      </c>
      <c r="K93" s="10" t="e">
        <f t="shared" si="13"/>
        <v>#REF!</v>
      </c>
      <c r="L93" s="10" t="e">
        <f t="shared" si="13"/>
        <v>#REF!</v>
      </c>
      <c r="M93" s="10" t="e">
        <f t="shared" si="13"/>
        <v>#REF!</v>
      </c>
      <c r="N93" s="10" t="e">
        <f t="shared" si="13"/>
        <v>#REF!</v>
      </c>
      <c r="O93" s="11"/>
      <c r="P93" s="11"/>
    </row>
    <row r="94" spans="1:16" s="46" customFormat="1" ht="20.25" customHeight="1" x14ac:dyDescent="0.25">
      <c r="A94" s="45" t="s">
        <v>99</v>
      </c>
      <c r="B94" s="45"/>
      <c r="C94" s="45"/>
      <c r="D94" s="45"/>
      <c r="E94" s="45"/>
      <c r="F94" s="45" t="s">
        <v>102</v>
      </c>
      <c r="G94" s="45"/>
      <c r="H94" s="45"/>
    </row>
    <row r="95" spans="1:16" s="46" customFormat="1" ht="20.25" customHeight="1" x14ac:dyDescent="0.25">
      <c r="A95" s="45" t="s">
        <v>101</v>
      </c>
      <c r="B95" s="45"/>
      <c r="C95" s="45"/>
      <c r="D95" s="45"/>
      <c r="E95" s="45"/>
      <c r="F95" s="45" t="s">
        <v>82</v>
      </c>
      <c r="G95" s="45"/>
      <c r="H95" s="45"/>
    </row>
    <row r="96" spans="1:16" s="46" customFormat="1" ht="20.25" customHeight="1" x14ac:dyDescent="0.25">
      <c r="A96" s="45"/>
      <c r="B96" s="45"/>
      <c r="C96" s="45"/>
      <c r="D96" s="45"/>
      <c r="E96" s="45"/>
      <c r="F96" s="45" t="s">
        <v>83</v>
      </c>
      <c r="G96" s="45"/>
      <c r="H96" s="45"/>
    </row>
    <row r="97" spans="1:16" s="46" customFormat="1" ht="20.25" customHeight="1" x14ac:dyDescent="0.25">
      <c r="A97" s="45"/>
      <c r="B97" s="45"/>
      <c r="C97" s="45"/>
      <c r="D97" s="45"/>
      <c r="E97" s="45"/>
      <c r="F97" s="45"/>
      <c r="G97" s="45"/>
      <c r="H97" s="45"/>
    </row>
    <row r="98" spans="1:16" ht="20.100000000000001" customHeight="1" x14ac:dyDescent="0.25">
      <c r="A98" s="59" t="s">
        <v>51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</row>
    <row r="99" spans="1:16" ht="23.25" customHeight="1" x14ac:dyDescent="0.25">
      <c r="A99" s="51" t="s">
        <v>1</v>
      </c>
      <c r="B99" s="51" t="s">
        <v>2</v>
      </c>
      <c r="C99" s="53" t="s">
        <v>3</v>
      </c>
      <c r="D99" s="54"/>
      <c r="E99" s="55"/>
      <c r="F99" s="51" t="s">
        <v>4</v>
      </c>
      <c r="G99" s="53" t="s">
        <v>5</v>
      </c>
      <c r="H99" s="54"/>
      <c r="I99" s="54"/>
      <c r="J99" s="55"/>
      <c r="K99" s="53" t="s">
        <v>6</v>
      </c>
      <c r="L99" s="54"/>
      <c r="M99" s="54"/>
      <c r="N99" s="55"/>
      <c r="O99" s="51" t="s">
        <v>7</v>
      </c>
      <c r="P99" s="51" t="s">
        <v>8</v>
      </c>
    </row>
    <row r="100" spans="1:16" ht="25.7" customHeight="1" x14ac:dyDescent="0.25">
      <c r="A100" s="52"/>
      <c r="B100" s="52"/>
      <c r="C100" s="2" t="s">
        <v>9</v>
      </c>
      <c r="D100" s="2" t="s">
        <v>10</v>
      </c>
      <c r="E100" s="2" t="s">
        <v>11</v>
      </c>
      <c r="F100" s="52"/>
      <c r="G100" s="2" t="s">
        <v>12</v>
      </c>
      <c r="H100" s="2" t="s">
        <v>13</v>
      </c>
      <c r="I100" s="2" t="s">
        <v>14</v>
      </c>
      <c r="J100" s="2" t="s">
        <v>15</v>
      </c>
      <c r="K100" s="2" t="s">
        <v>16</v>
      </c>
      <c r="L100" s="2" t="s">
        <v>17</v>
      </c>
      <c r="M100" s="2" t="s">
        <v>18</v>
      </c>
      <c r="N100" s="2" t="s">
        <v>19</v>
      </c>
      <c r="O100" s="52"/>
      <c r="P100" s="52"/>
    </row>
    <row r="101" spans="1:16" ht="20.100000000000001" customHeight="1" x14ac:dyDescent="0.25">
      <c r="A101" s="56" t="s">
        <v>20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8"/>
    </row>
    <row r="102" spans="1:16" ht="31.5" customHeight="1" x14ac:dyDescent="0.25">
      <c r="A102" s="4" t="s">
        <v>115</v>
      </c>
      <c r="B102" s="5">
        <v>250</v>
      </c>
      <c r="C102" s="6">
        <v>7.3</v>
      </c>
      <c r="D102" s="6">
        <v>8.1199999999999992</v>
      </c>
      <c r="E102" s="6">
        <v>27.25</v>
      </c>
      <c r="F102" s="6">
        <v>256.25</v>
      </c>
      <c r="G102" s="7">
        <v>175</v>
      </c>
      <c r="H102" s="8">
        <v>2017</v>
      </c>
      <c r="I102" s="7">
        <v>0</v>
      </c>
      <c r="J102" s="8">
        <v>0.3</v>
      </c>
      <c r="K102" s="8">
        <v>130.6</v>
      </c>
      <c r="L102" s="8">
        <v>37.200000000000003</v>
      </c>
      <c r="M102" s="7">
        <v>152.30000000000001</v>
      </c>
      <c r="N102" s="8">
        <v>0.8</v>
      </c>
      <c r="O102" s="5">
        <v>181</v>
      </c>
      <c r="P102" s="5" t="s">
        <v>27</v>
      </c>
    </row>
    <row r="103" spans="1:16" ht="20.100000000000001" customHeight="1" x14ac:dyDescent="0.25">
      <c r="A103" s="4" t="s">
        <v>123</v>
      </c>
      <c r="B103" s="5" t="s">
        <v>119</v>
      </c>
      <c r="C103" s="6">
        <v>5.8</v>
      </c>
      <c r="D103" s="6">
        <v>8.3000000000000007</v>
      </c>
      <c r="E103" s="6">
        <v>14.83</v>
      </c>
      <c r="F103" s="6">
        <v>137</v>
      </c>
      <c r="G103" s="7">
        <v>0</v>
      </c>
      <c r="H103" s="8">
        <v>0</v>
      </c>
      <c r="I103" s="7">
        <v>0</v>
      </c>
      <c r="J103" s="8">
        <v>0.6</v>
      </c>
      <c r="K103" s="8">
        <v>8.6999999999999993</v>
      </c>
      <c r="L103" s="8">
        <v>10.199999999999999</v>
      </c>
      <c r="M103" s="7">
        <v>24.3</v>
      </c>
      <c r="N103" s="8">
        <v>0.8</v>
      </c>
      <c r="O103" s="5">
        <v>3</v>
      </c>
      <c r="P103" s="5">
        <v>2017</v>
      </c>
    </row>
    <row r="104" spans="1:16" ht="20.100000000000001" customHeight="1" x14ac:dyDescent="0.25">
      <c r="A104" s="4" t="s">
        <v>84</v>
      </c>
      <c r="B104" s="5">
        <v>200</v>
      </c>
      <c r="C104" s="6">
        <v>0.2</v>
      </c>
      <c r="D104" s="6">
        <v>0</v>
      </c>
      <c r="E104" s="6">
        <v>15</v>
      </c>
      <c r="F104" s="6">
        <v>58</v>
      </c>
      <c r="G104" s="7">
        <v>0</v>
      </c>
      <c r="H104" s="8">
        <v>0</v>
      </c>
      <c r="I104" s="7">
        <v>0.2</v>
      </c>
      <c r="J104" s="8">
        <v>0</v>
      </c>
      <c r="K104" s="8">
        <v>9.9</v>
      </c>
      <c r="L104" s="8">
        <v>3.3</v>
      </c>
      <c r="M104" s="7">
        <v>0</v>
      </c>
      <c r="N104" s="8">
        <v>0.3</v>
      </c>
      <c r="O104" s="5">
        <v>685</v>
      </c>
      <c r="P104" s="5" t="s">
        <v>27</v>
      </c>
    </row>
    <row r="105" spans="1:16" ht="20.100000000000001" customHeight="1" x14ac:dyDescent="0.25">
      <c r="A105" s="4" t="s">
        <v>128</v>
      </c>
      <c r="B105" s="5" t="s">
        <v>39</v>
      </c>
      <c r="C105" s="6">
        <v>3.8</v>
      </c>
      <c r="D105" s="6">
        <v>4.9000000000000004</v>
      </c>
      <c r="E105" s="6">
        <v>37.200000000000003</v>
      </c>
      <c r="F105" s="6">
        <v>187</v>
      </c>
      <c r="G105" s="7">
        <v>0.1</v>
      </c>
      <c r="H105" s="8">
        <v>0</v>
      </c>
      <c r="I105" s="7">
        <v>0</v>
      </c>
      <c r="J105" s="8">
        <v>1</v>
      </c>
      <c r="K105" s="8">
        <v>10.4</v>
      </c>
      <c r="L105" s="8">
        <v>14.9</v>
      </c>
      <c r="M105" s="7">
        <v>37.799999999999997</v>
      </c>
      <c r="N105" s="8">
        <v>0.9</v>
      </c>
      <c r="O105" s="5">
        <v>9</v>
      </c>
      <c r="P105" s="5" t="s">
        <v>30</v>
      </c>
    </row>
    <row r="106" spans="1:16" ht="20.100000000000001" customHeight="1" x14ac:dyDescent="0.25">
      <c r="A106" s="9" t="s">
        <v>29</v>
      </c>
      <c r="B106" s="3" t="s">
        <v>40</v>
      </c>
      <c r="C106" s="10">
        <f t="shared" ref="C106:N106" si="14">SUM(C102:C105)</f>
        <v>17.099999999999998</v>
      </c>
      <c r="D106" s="10">
        <f t="shared" si="14"/>
        <v>21.32</v>
      </c>
      <c r="E106" s="10">
        <f t="shared" si="14"/>
        <v>94.28</v>
      </c>
      <c r="F106" s="10">
        <f t="shared" si="14"/>
        <v>638.25</v>
      </c>
      <c r="G106" s="10">
        <f t="shared" si="14"/>
        <v>175.1</v>
      </c>
      <c r="H106" s="10">
        <f t="shared" si="14"/>
        <v>2017</v>
      </c>
      <c r="I106" s="10">
        <f t="shared" si="14"/>
        <v>0.2</v>
      </c>
      <c r="J106" s="10">
        <f t="shared" si="14"/>
        <v>1.9</v>
      </c>
      <c r="K106" s="10">
        <f t="shared" si="14"/>
        <v>159.6</v>
      </c>
      <c r="L106" s="10">
        <f t="shared" si="14"/>
        <v>65.600000000000009</v>
      </c>
      <c r="M106" s="10">
        <f t="shared" si="14"/>
        <v>214.40000000000003</v>
      </c>
      <c r="N106" s="10">
        <f t="shared" si="14"/>
        <v>2.8000000000000003</v>
      </c>
      <c r="O106" s="11"/>
      <c r="P106" s="11"/>
    </row>
    <row r="107" spans="1:16" ht="38.1" customHeight="1" x14ac:dyDescent="0.25">
      <c r="A107" s="60" t="s">
        <v>94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2"/>
    </row>
    <row r="108" spans="1:16" ht="18" customHeight="1" x14ac:dyDescent="0.25">
      <c r="A108" s="37" t="s">
        <v>91</v>
      </c>
      <c r="B108" s="38">
        <v>160</v>
      </c>
      <c r="C108" s="7">
        <v>6.7</v>
      </c>
      <c r="D108" s="7">
        <v>11.2</v>
      </c>
      <c r="E108" s="7">
        <v>42.5</v>
      </c>
      <c r="F108" s="7">
        <v>297.7</v>
      </c>
      <c r="G108" s="7">
        <v>0</v>
      </c>
      <c r="H108" s="8">
        <v>0</v>
      </c>
      <c r="I108" s="7">
        <v>0</v>
      </c>
      <c r="J108" s="8">
        <v>0</v>
      </c>
      <c r="K108" s="8">
        <v>0</v>
      </c>
      <c r="L108" s="8">
        <v>0</v>
      </c>
      <c r="M108" s="7">
        <v>0</v>
      </c>
      <c r="N108" s="8">
        <v>0</v>
      </c>
      <c r="O108" s="39"/>
      <c r="P108" s="39" t="s">
        <v>30</v>
      </c>
    </row>
    <row r="109" spans="1:16" ht="18" customHeight="1" x14ac:dyDescent="0.25">
      <c r="A109" s="40" t="s">
        <v>31</v>
      </c>
      <c r="B109" s="41" t="s">
        <v>24</v>
      </c>
      <c r="C109" s="42">
        <v>0.1</v>
      </c>
      <c r="D109" s="42">
        <v>0</v>
      </c>
      <c r="E109" s="42">
        <v>28.2</v>
      </c>
      <c r="F109" s="42">
        <v>110.3</v>
      </c>
      <c r="G109" s="42">
        <v>0</v>
      </c>
      <c r="H109" s="43">
        <v>0</v>
      </c>
      <c r="I109" s="42">
        <v>0</v>
      </c>
      <c r="J109" s="43">
        <v>0</v>
      </c>
      <c r="K109" s="43">
        <v>13.5</v>
      </c>
      <c r="L109" s="43">
        <v>3.3</v>
      </c>
      <c r="M109" s="42">
        <v>6.9</v>
      </c>
      <c r="N109" s="43">
        <v>0.3</v>
      </c>
      <c r="O109" s="44" t="s">
        <v>32</v>
      </c>
      <c r="P109" s="44" t="s">
        <v>27</v>
      </c>
    </row>
    <row r="110" spans="1:16" ht="18" customHeight="1" x14ac:dyDescent="0.25">
      <c r="A110" s="13" t="s">
        <v>29</v>
      </c>
      <c r="B110" s="2">
        <v>360</v>
      </c>
      <c r="C110" s="14">
        <f>SUM(C108:C109)</f>
        <v>6.8</v>
      </c>
      <c r="D110" s="14">
        <f t="shared" ref="D110:N110" si="15">SUM(D108:D109)</f>
        <v>11.2</v>
      </c>
      <c r="E110" s="14">
        <f t="shared" si="15"/>
        <v>70.7</v>
      </c>
      <c r="F110" s="14">
        <f t="shared" si="15"/>
        <v>408</v>
      </c>
      <c r="G110" s="14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13.5</v>
      </c>
      <c r="L110" s="14">
        <f t="shared" si="15"/>
        <v>3.3</v>
      </c>
      <c r="M110" s="14">
        <f t="shared" si="15"/>
        <v>6.9</v>
      </c>
      <c r="N110" s="14">
        <f t="shared" si="15"/>
        <v>0.3</v>
      </c>
      <c r="O110" s="12" t="s">
        <v>30</v>
      </c>
      <c r="P110" s="12" t="s">
        <v>30</v>
      </c>
    </row>
    <row r="111" spans="1:16" ht="20.100000000000001" customHeight="1" x14ac:dyDescent="0.25">
      <c r="A111" s="9" t="s">
        <v>33</v>
      </c>
      <c r="B111" s="3">
        <v>910</v>
      </c>
      <c r="C111" s="10">
        <f>C110+C106</f>
        <v>23.9</v>
      </c>
      <c r="D111" s="10">
        <f t="shared" ref="D111:N111" si="16">D110+D106</f>
        <v>32.519999999999996</v>
      </c>
      <c r="E111" s="10">
        <f t="shared" si="16"/>
        <v>164.98000000000002</v>
      </c>
      <c r="F111" s="10">
        <f t="shared" si="16"/>
        <v>1046.25</v>
      </c>
      <c r="G111" s="10">
        <f t="shared" si="16"/>
        <v>175.1</v>
      </c>
      <c r="H111" s="10">
        <f t="shared" si="16"/>
        <v>2017</v>
      </c>
      <c r="I111" s="10">
        <f t="shared" si="16"/>
        <v>0.2</v>
      </c>
      <c r="J111" s="10">
        <f t="shared" si="16"/>
        <v>1.9</v>
      </c>
      <c r="K111" s="10">
        <f t="shared" si="16"/>
        <v>173.1</v>
      </c>
      <c r="L111" s="10">
        <f t="shared" si="16"/>
        <v>68.900000000000006</v>
      </c>
      <c r="M111" s="10">
        <f t="shared" si="16"/>
        <v>221.30000000000004</v>
      </c>
      <c r="N111" s="10">
        <f t="shared" si="16"/>
        <v>3.1</v>
      </c>
      <c r="O111" s="11"/>
      <c r="P111" s="11"/>
    </row>
    <row r="112" spans="1:16" s="46" customFormat="1" ht="20.25" customHeight="1" x14ac:dyDescent="0.25">
      <c r="A112" s="45" t="s">
        <v>99</v>
      </c>
      <c r="B112" s="45"/>
      <c r="C112" s="45"/>
      <c r="D112" s="45"/>
      <c r="E112" s="45"/>
      <c r="F112" s="45" t="s">
        <v>102</v>
      </c>
      <c r="G112" s="45"/>
      <c r="H112" s="45"/>
    </row>
    <row r="113" spans="1:16" s="46" customFormat="1" ht="20.25" customHeight="1" x14ac:dyDescent="0.25">
      <c r="A113" s="45" t="s">
        <v>101</v>
      </c>
      <c r="B113" s="45"/>
      <c r="C113" s="45"/>
      <c r="D113" s="45"/>
      <c r="E113" s="45"/>
      <c r="F113" s="45" t="s">
        <v>82</v>
      </c>
      <c r="G113" s="45"/>
      <c r="H113" s="45"/>
    </row>
    <row r="114" spans="1:16" s="46" customFormat="1" ht="20.25" customHeight="1" x14ac:dyDescent="0.25">
      <c r="A114" s="45"/>
      <c r="B114" s="45"/>
      <c r="C114" s="45"/>
      <c r="D114" s="45"/>
      <c r="E114" s="45"/>
      <c r="F114" s="45" t="s">
        <v>83</v>
      </c>
      <c r="G114" s="45"/>
      <c r="H114" s="45"/>
    </row>
    <row r="115" spans="1:16" s="46" customFormat="1" ht="20.25" customHeight="1" x14ac:dyDescent="0.25">
      <c r="A115" s="45"/>
      <c r="B115" s="45"/>
      <c r="C115" s="45"/>
      <c r="D115" s="45"/>
      <c r="E115" s="45"/>
      <c r="F115" s="45"/>
      <c r="G115" s="45"/>
      <c r="H115" s="45"/>
    </row>
    <row r="116" spans="1:16" ht="20.100000000000001" customHeight="1" x14ac:dyDescent="0.25">
      <c r="A116" s="59" t="s">
        <v>52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1:16" ht="23.25" customHeight="1" x14ac:dyDescent="0.25">
      <c r="A117" s="51" t="s">
        <v>1</v>
      </c>
      <c r="B117" s="51" t="s">
        <v>2</v>
      </c>
      <c r="C117" s="53" t="s">
        <v>3</v>
      </c>
      <c r="D117" s="54"/>
      <c r="E117" s="55"/>
      <c r="F117" s="51" t="s">
        <v>4</v>
      </c>
      <c r="G117" s="53" t="s">
        <v>5</v>
      </c>
      <c r="H117" s="54"/>
      <c r="I117" s="54"/>
      <c r="J117" s="55"/>
      <c r="K117" s="53" t="s">
        <v>6</v>
      </c>
      <c r="L117" s="54"/>
      <c r="M117" s="54"/>
      <c r="N117" s="55"/>
      <c r="O117" s="51" t="s">
        <v>7</v>
      </c>
      <c r="P117" s="51" t="s">
        <v>8</v>
      </c>
    </row>
    <row r="118" spans="1:16" ht="25.7" customHeight="1" x14ac:dyDescent="0.25">
      <c r="A118" s="52"/>
      <c r="B118" s="52"/>
      <c r="C118" s="2" t="s">
        <v>9</v>
      </c>
      <c r="D118" s="2" t="s">
        <v>10</v>
      </c>
      <c r="E118" s="2" t="s">
        <v>11</v>
      </c>
      <c r="F118" s="52"/>
      <c r="G118" s="2" t="s">
        <v>12</v>
      </c>
      <c r="H118" s="2" t="s">
        <v>13</v>
      </c>
      <c r="I118" s="2" t="s">
        <v>14</v>
      </c>
      <c r="J118" s="2" t="s">
        <v>15</v>
      </c>
      <c r="K118" s="2" t="s">
        <v>16</v>
      </c>
      <c r="L118" s="2" t="s">
        <v>17</v>
      </c>
      <c r="M118" s="2" t="s">
        <v>18</v>
      </c>
      <c r="N118" s="2" t="s">
        <v>19</v>
      </c>
      <c r="O118" s="52"/>
      <c r="P118" s="52"/>
    </row>
    <row r="119" spans="1:16" ht="20.100000000000001" customHeight="1" x14ac:dyDescent="0.25">
      <c r="A119" s="56" t="s">
        <v>20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</row>
    <row r="120" spans="1:16" ht="20.100000000000001" customHeight="1" x14ac:dyDescent="0.25">
      <c r="A120" s="4" t="s">
        <v>55</v>
      </c>
      <c r="B120" s="5" t="s">
        <v>56</v>
      </c>
      <c r="C120" s="6">
        <v>13.4</v>
      </c>
      <c r="D120" s="6">
        <v>16.2</v>
      </c>
      <c r="E120" s="6">
        <v>16.2</v>
      </c>
      <c r="F120" s="6">
        <v>208.7</v>
      </c>
      <c r="G120" s="7">
        <v>0.1</v>
      </c>
      <c r="H120" s="8">
        <v>0.6</v>
      </c>
      <c r="I120" s="7">
        <v>0.1</v>
      </c>
      <c r="J120" s="8">
        <v>3.2</v>
      </c>
      <c r="K120" s="8">
        <v>20.7</v>
      </c>
      <c r="L120" s="8">
        <v>27.9</v>
      </c>
      <c r="M120" s="7">
        <v>153.5</v>
      </c>
      <c r="N120" s="8">
        <v>2</v>
      </c>
      <c r="O120" s="5" t="s">
        <v>57</v>
      </c>
      <c r="P120" s="5" t="s">
        <v>27</v>
      </c>
    </row>
    <row r="121" spans="1:16" ht="28.5" customHeight="1" x14ac:dyDescent="0.25">
      <c r="A121" s="4" t="s">
        <v>112</v>
      </c>
      <c r="B121" s="5">
        <v>180</v>
      </c>
      <c r="C121" s="6">
        <v>5.5</v>
      </c>
      <c r="D121" s="6">
        <v>5.49</v>
      </c>
      <c r="E121" s="6">
        <v>24.6</v>
      </c>
      <c r="F121" s="6">
        <v>175</v>
      </c>
      <c r="G121" s="7">
        <v>0.2</v>
      </c>
      <c r="H121" s="8">
        <v>0</v>
      </c>
      <c r="I121" s="7">
        <v>0</v>
      </c>
      <c r="J121" s="8">
        <v>0.5</v>
      </c>
      <c r="K121" s="8">
        <v>20.5</v>
      </c>
      <c r="L121" s="8">
        <v>89.7</v>
      </c>
      <c r="M121" s="7">
        <v>133.4</v>
      </c>
      <c r="N121" s="8">
        <v>3</v>
      </c>
      <c r="O121" s="5">
        <v>303</v>
      </c>
      <c r="P121" s="5">
        <v>2017</v>
      </c>
    </row>
    <row r="122" spans="1:16" ht="33.75" customHeight="1" x14ac:dyDescent="0.25">
      <c r="A122" s="4" t="s">
        <v>121</v>
      </c>
      <c r="B122" s="5">
        <v>100</v>
      </c>
      <c r="C122" s="6">
        <v>1</v>
      </c>
      <c r="D122" s="6">
        <v>0.16</v>
      </c>
      <c r="E122" s="6">
        <v>2.9</v>
      </c>
      <c r="F122" s="6">
        <v>22</v>
      </c>
      <c r="G122" s="7"/>
      <c r="H122" s="8"/>
      <c r="I122" s="7"/>
      <c r="J122" s="8"/>
      <c r="K122" s="8"/>
      <c r="L122" s="8"/>
      <c r="M122" s="7"/>
      <c r="N122" s="8"/>
      <c r="O122" s="5" t="s">
        <v>120</v>
      </c>
      <c r="P122" s="5">
        <v>2017</v>
      </c>
    </row>
    <row r="123" spans="1:16" ht="20.100000000000001" customHeight="1" x14ac:dyDescent="0.25">
      <c r="A123" s="4" t="s">
        <v>85</v>
      </c>
      <c r="B123" s="5" t="s">
        <v>24</v>
      </c>
      <c r="C123" s="6">
        <v>0.3</v>
      </c>
      <c r="D123" s="6">
        <v>0</v>
      </c>
      <c r="E123" s="6">
        <v>15.2</v>
      </c>
      <c r="F123" s="6">
        <v>60</v>
      </c>
      <c r="G123" s="7">
        <v>0</v>
      </c>
      <c r="H123" s="8">
        <v>0.8</v>
      </c>
      <c r="I123" s="7">
        <v>0.2</v>
      </c>
      <c r="J123" s="8">
        <v>0</v>
      </c>
      <c r="K123" s="8">
        <v>11.7</v>
      </c>
      <c r="L123" s="8">
        <v>3.8</v>
      </c>
      <c r="M123" s="7">
        <v>1</v>
      </c>
      <c r="N123" s="8">
        <v>0.3</v>
      </c>
      <c r="O123" s="5">
        <v>686</v>
      </c>
      <c r="P123" s="5" t="s">
        <v>27</v>
      </c>
    </row>
    <row r="124" spans="1:16" ht="20.100000000000001" customHeight="1" x14ac:dyDescent="0.25">
      <c r="A124" s="4" t="s">
        <v>127</v>
      </c>
      <c r="B124" s="5" t="s">
        <v>39</v>
      </c>
      <c r="C124" s="6">
        <v>3.3</v>
      </c>
      <c r="D124" s="6">
        <v>0.6</v>
      </c>
      <c r="E124" s="6">
        <v>17.100000000000001</v>
      </c>
      <c r="F124" s="6">
        <v>90.5</v>
      </c>
      <c r="G124" s="7">
        <v>0.1</v>
      </c>
      <c r="H124" s="8">
        <v>0</v>
      </c>
      <c r="I124" s="7">
        <v>0</v>
      </c>
      <c r="J124" s="8">
        <v>1</v>
      </c>
      <c r="K124" s="8">
        <v>10.4</v>
      </c>
      <c r="L124" s="8">
        <v>14.9</v>
      </c>
      <c r="M124" s="7">
        <v>37.799999999999997</v>
      </c>
      <c r="N124" s="8">
        <v>0.9</v>
      </c>
      <c r="O124" s="5" t="s">
        <v>117</v>
      </c>
      <c r="P124" s="5" t="s">
        <v>30</v>
      </c>
    </row>
    <row r="125" spans="1:16" ht="20.100000000000001" customHeight="1" x14ac:dyDescent="0.25">
      <c r="A125" s="9" t="s">
        <v>29</v>
      </c>
      <c r="B125" s="3">
        <v>630</v>
      </c>
      <c r="C125" s="10">
        <f>C124+C123+C122+C121+C120</f>
        <v>23.5</v>
      </c>
      <c r="D125" s="10">
        <f>D124+D123+D122+D121+D120</f>
        <v>22.45</v>
      </c>
      <c r="E125" s="10">
        <f>E124+E123+E122+E121+E120</f>
        <v>76</v>
      </c>
      <c r="F125" s="10">
        <f>F124+F123+F122+F121+F120</f>
        <v>556.20000000000005</v>
      </c>
      <c r="G125" s="10">
        <f t="shared" ref="G125:N125" si="17">SUM(G120:G124)</f>
        <v>0.4</v>
      </c>
      <c r="H125" s="10">
        <f t="shared" si="17"/>
        <v>1.4</v>
      </c>
      <c r="I125" s="10">
        <f t="shared" si="17"/>
        <v>0.30000000000000004</v>
      </c>
      <c r="J125" s="10">
        <f t="shared" si="17"/>
        <v>4.7</v>
      </c>
      <c r="K125" s="10">
        <f t="shared" si="17"/>
        <v>63.300000000000004</v>
      </c>
      <c r="L125" s="10">
        <f t="shared" si="17"/>
        <v>136.29999999999998</v>
      </c>
      <c r="M125" s="10">
        <f t="shared" si="17"/>
        <v>325.7</v>
      </c>
      <c r="N125" s="10">
        <f t="shared" si="17"/>
        <v>6.2</v>
      </c>
      <c r="O125" s="11"/>
      <c r="P125" s="11"/>
    </row>
    <row r="126" spans="1:16" ht="38.1" customHeight="1" x14ac:dyDescent="0.25">
      <c r="A126" s="60" t="s">
        <v>94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2"/>
    </row>
    <row r="127" spans="1:16" ht="32.25" customHeight="1" x14ac:dyDescent="0.25">
      <c r="A127" s="37" t="s">
        <v>93</v>
      </c>
      <c r="B127" s="38">
        <v>80</v>
      </c>
      <c r="C127" s="7">
        <v>7.11</v>
      </c>
      <c r="D127" s="7">
        <v>5.5</v>
      </c>
      <c r="E127" s="7">
        <v>47.3</v>
      </c>
      <c r="F127" s="7">
        <v>267.60000000000002</v>
      </c>
      <c r="G127" s="7">
        <v>0</v>
      </c>
      <c r="H127" s="8">
        <v>0</v>
      </c>
      <c r="I127" s="7">
        <v>0</v>
      </c>
      <c r="J127" s="8">
        <v>0</v>
      </c>
      <c r="K127" s="8">
        <v>0</v>
      </c>
      <c r="L127" s="8">
        <v>0</v>
      </c>
      <c r="M127" s="7">
        <v>0</v>
      </c>
      <c r="N127" s="8">
        <v>0</v>
      </c>
      <c r="O127" s="39"/>
      <c r="P127" s="39" t="s">
        <v>30</v>
      </c>
    </row>
    <row r="128" spans="1:16" ht="18.75" customHeight="1" x14ac:dyDescent="0.25">
      <c r="A128" s="40" t="s">
        <v>58</v>
      </c>
      <c r="B128" s="41" t="s">
        <v>24</v>
      </c>
      <c r="C128" s="42">
        <v>0.5</v>
      </c>
      <c r="D128" s="42">
        <v>0.1</v>
      </c>
      <c r="E128" s="42">
        <v>27.4</v>
      </c>
      <c r="F128" s="42">
        <v>112.6</v>
      </c>
      <c r="G128" s="42">
        <v>0</v>
      </c>
      <c r="H128" s="43">
        <v>0</v>
      </c>
      <c r="I128" s="42">
        <v>0</v>
      </c>
      <c r="J128" s="43">
        <v>0</v>
      </c>
      <c r="K128" s="43">
        <v>23</v>
      </c>
      <c r="L128" s="43">
        <v>9.4</v>
      </c>
      <c r="M128" s="42">
        <v>23.2</v>
      </c>
      <c r="N128" s="43">
        <v>0.5</v>
      </c>
      <c r="O128" s="44" t="s">
        <v>59</v>
      </c>
      <c r="P128" s="44" t="s">
        <v>27</v>
      </c>
    </row>
    <row r="129" spans="1:16" ht="18.75" customHeight="1" x14ac:dyDescent="0.25">
      <c r="A129" s="13" t="s">
        <v>29</v>
      </c>
      <c r="B129" s="2">
        <v>280</v>
      </c>
      <c r="C129" s="14">
        <f>SUM(C127:C128)</f>
        <v>7.61</v>
      </c>
      <c r="D129" s="14">
        <f t="shared" ref="D129:N129" si="18">SUM(D127:D128)</f>
        <v>5.6</v>
      </c>
      <c r="E129" s="14">
        <f t="shared" si="18"/>
        <v>74.699999999999989</v>
      </c>
      <c r="F129" s="14">
        <f t="shared" si="18"/>
        <v>380.20000000000005</v>
      </c>
      <c r="G129" s="14">
        <f t="shared" si="18"/>
        <v>0</v>
      </c>
      <c r="H129" s="14">
        <f t="shared" si="18"/>
        <v>0</v>
      </c>
      <c r="I129" s="14">
        <f t="shared" si="18"/>
        <v>0</v>
      </c>
      <c r="J129" s="14">
        <f t="shared" si="18"/>
        <v>0</v>
      </c>
      <c r="K129" s="14">
        <f t="shared" si="18"/>
        <v>23</v>
      </c>
      <c r="L129" s="14">
        <f t="shared" si="18"/>
        <v>9.4</v>
      </c>
      <c r="M129" s="14">
        <f t="shared" si="18"/>
        <v>23.2</v>
      </c>
      <c r="N129" s="14">
        <f t="shared" si="18"/>
        <v>0.5</v>
      </c>
      <c r="O129" s="12" t="s">
        <v>30</v>
      </c>
      <c r="P129" s="12" t="s">
        <v>30</v>
      </c>
    </row>
    <row r="130" spans="1:16" ht="20.100000000000001" customHeight="1" x14ac:dyDescent="0.25">
      <c r="A130" s="9" t="s">
        <v>33</v>
      </c>
      <c r="B130" s="3">
        <v>910</v>
      </c>
      <c r="C130" s="10">
        <f>C129+C125</f>
        <v>31.11</v>
      </c>
      <c r="D130" s="10">
        <f t="shared" ref="D130:N130" si="19">D129+D125</f>
        <v>28.049999999999997</v>
      </c>
      <c r="E130" s="10">
        <f t="shared" si="19"/>
        <v>150.69999999999999</v>
      </c>
      <c r="F130" s="10">
        <f t="shared" si="19"/>
        <v>936.40000000000009</v>
      </c>
      <c r="G130" s="10">
        <f t="shared" si="19"/>
        <v>0.4</v>
      </c>
      <c r="H130" s="10">
        <f t="shared" si="19"/>
        <v>1.4</v>
      </c>
      <c r="I130" s="10">
        <f t="shared" si="19"/>
        <v>0.30000000000000004</v>
      </c>
      <c r="J130" s="10">
        <f t="shared" si="19"/>
        <v>4.7</v>
      </c>
      <c r="K130" s="10">
        <f t="shared" si="19"/>
        <v>86.300000000000011</v>
      </c>
      <c r="L130" s="10">
        <f t="shared" si="19"/>
        <v>145.69999999999999</v>
      </c>
      <c r="M130" s="10">
        <f t="shared" si="19"/>
        <v>348.9</v>
      </c>
      <c r="N130" s="10">
        <f t="shared" si="19"/>
        <v>6.7</v>
      </c>
      <c r="O130" s="11"/>
      <c r="P130" s="11"/>
    </row>
    <row r="131" spans="1:16" s="46" customFormat="1" ht="20.25" customHeight="1" x14ac:dyDescent="0.25">
      <c r="A131" s="45" t="s">
        <v>99</v>
      </c>
      <c r="B131" s="45"/>
      <c r="C131" s="45"/>
      <c r="D131" s="45"/>
      <c r="E131" s="45"/>
      <c r="F131" s="45" t="s">
        <v>102</v>
      </c>
      <c r="G131" s="45"/>
      <c r="H131" s="45"/>
    </row>
    <row r="132" spans="1:16" s="46" customFormat="1" ht="20.25" customHeight="1" x14ac:dyDescent="0.25">
      <c r="A132" s="45" t="s">
        <v>98</v>
      </c>
      <c r="B132" s="45"/>
      <c r="C132" s="45"/>
      <c r="D132" s="45"/>
      <c r="E132" s="45"/>
      <c r="F132" s="45" t="s">
        <v>82</v>
      </c>
      <c r="G132" s="45"/>
      <c r="H132" s="45"/>
    </row>
    <row r="133" spans="1:16" s="46" customFormat="1" ht="20.25" customHeight="1" x14ac:dyDescent="0.25">
      <c r="A133" s="45"/>
      <c r="B133" s="45"/>
      <c r="C133" s="45"/>
      <c r="D133" s="45"/>
      <c r="E133" s="45"/>
      <c r="F133" s="45" t="s">
        <v>83</v>
      </c>
      <c r="G133" s="45"/>
      <c r="H133" s="45"/>
    </row>
    <row r="134" spans="1:16" s="46" customFormat="1" ht="20.25" customHeight="1" x14ac:dyDescent="0.25">
      <c r="A134" s="45"/>
      <c r="B134" s="45"/>
      <c r="C134" s="45"/>
      <c r="D134" s="45"/>
      <c r="E134" s="45"/>
      <c r="F134" s="45"/>
      <c r="G134" s="45"/>
      <c r="H134" s="45"/>
    </row>
    <row r="135" spans="1:16" ht="20.100000000000001" customHeight="1" x14ac:dyDescent="0.25">
      <c r="A135" s="59" t="s">
        <v>54</v>
      </c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</row>
    <row r="136" spans="1:16" ht="23.25" customHeight="1" x14ac:dyDescent="0.25">
      <c r="A136" s="51" t="s">
        <v>1</v>
      </c>
      <c r="B136" s="51" t="s">
        <v>2</v>
      </c>
      <c r="C136" s="53" t="s">
        <v>3</v>
      </c>
      <c r="D136" s="54"/>
      <c r="E136" s="55"/>
      <c r="F136" s="51" t="s">
        <v>4</v>
      </c>
      <c r="G136" s="53" t="s">
        <v>5</v>
      </c>
      <c r="H136" s="54"/>
      <c r="I136" s="54"/>
      <c r="J136" s="55"/>
      <c r="K136" s="53" t="s">
        <v>6</v>
      </c>
      <c r="L136" s="54"/>
      <c r="M136" s="54"/>
      <c r="N136" s="55"/>
      <c r="O136" s="51" t="s">
        <v>7</v>
      </c>
      <c r="P136" s="51" t="s">
        <v>8</v>
      </c>
    </row>
    <row r="137" spans="1:16" ht="25.7" customHeight="1" x14ac:dyDescent="0.25">
      <c r="A137" s="52"/>
      <c r="B137" s="52"/>
      <c r="C137" s="2" t="s">
        <v>9</v>
      </c>
      <c r="D137" s="2" t="s">
        <v>10</v>
      </c>
      <c r="E137" s="2" t="s">
        <v>11</v>
      </c>
      <c r="F137" s="52"/>
      <c r="G137" s="2" t="s">
        <v>12</v>
      </c>
      <c r="H137" s="2" t="s">
        <v>13</v>
      </c>
      <c r="I137" s="2" t="s">
        <v>14</v>
      </c>
      <c r="J137" s="2" t="s">
        <v>15</v>
      </c>
      <c r="K137" s="2" t="s">
        <v>16</v>
      </c>
      <c r="L137" s="2" t="s">
        <v>17</v>
      </c>
      <c r="M137" s="2" t="s">
        <v>18</v>
      </c>
      <c r="N137" s="2" t="s">
        <v>19</v>
      </c>
      <c r="O137" s="52"/>
      <c r="P137" s="52"/>
    </row>
    <row r="138" spans="1:16" ht="20.100000000000001" customHeight="1" x14ac:dyDescent="0.25">
      <c r="A138" s="56" t="s">
        <v>20</v>
      </c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8"/>
    </row>
    <row r="139" spans="1:16" ht="42" customHeight="1" x14ac:dyDescent="0.25">
      <c r="A139" s="4" t="s">
        <v>124</v>
      </c>
      <c r="B139" s="5" t="s">
        <v>44</v>
      </c>
      <c r="C139" s="6">
        <v>12.5</v>
      </c>
      <c r="D139" s="6">
        <v>11.77</v>
      </c>
      <c r="E139" s="6">
        <v>15.6</v>
      </c>
      <c r="F139" s="6">
        <v>211.3</v>
      </c>
      <c r="G139" s="7">
        <v>0</v>
      </c>
      <c r="H139" s="8">
        <v>0.4</v>
      </c>
      <c r="I139" s="7">
        <v>0</v>
      </c>
      <c r="J139" s="8">
        <v>1.5</v>
      </c>
      <c r="K139" s="8">
        <v>12</v>
      </c>
      <c r="L139" s="8">
        <v>20.100000000000001</v>
      </c>
      <c r="M139" s="7">
        <v>118.3</v>
      </c>
      <c r="N139" s="8">
        <v>1.6</v>
      </c>
      <c r="O139" s="5" t="s">
        <v>45</v>
      </c>
      <c r="P139" s="5" t="s">
        <v>23</v>
      </c>
    </row>
    <row r="140" spans="1:16" ht="32.25" customHeight="1" x14ac:dyDescent="0.25">
      <c r="A140" s="4" t="s">
        <v>46</v>
      </c>
      <c r="B140" s="5">
        <v>180</v>
      </c>
      <c r="C140" s="6">
        <v>6.12</v>
      </c>
      <c r="D140" s="6">
        <v>10.98</v>
      </c>
      <c r="E140" s="6">
        <v>41.04</v>
      </c>
      <c r="F140" s="6">
        <v>293.39999999999998</v>
      </c>
      <c r="G140" s="7">
        <v>0.2</v>
      </c>
      <c r="H140" s="8">
        <v>0</v>
      </c>
      <c r="I140" s="7">
        <v>0</v>
      </c>
      <c r="J140" s="8">
        <v>1</v>
      </c>
      <c r="K140" s="8">
        <v>30.2</v>
      </c>
      <c r="L140" s="8">
        <v>28.7</v>
      </c>
      <c r="M140" s="7">
        <v>126.7</v>
      </c>
      <c r="N140" s="8">
        <v>2.2000000000000002</v>
      </c>
      <c r="O140" s="5">
        <v>203</v>
      </c>
      <c r="P140" s="5">
        <v>2011</v>
      </c>
    </row>
    <row r="141" spans="1:16" ht="20.100000000000001" customHeight="1" x14ac:dyDescent="0.25">
      <c r="A141" s="4" t="s">
        <v>109</v>
      </c>
      <c r="B141" s="5">
        <v>200</v>
      </c>
      <c r="C141" s="6">
        <v>0.4</v>
      </c>
      <c r="D141" s="6">
        <v>0</v>
      </c>
      <c r="E141" s="6">
        <v>20.399999999999999</v>
      </c>
      <c r="F141" s="6">
        <v>84.3</v>
      </c>
      <c r="G141" s="7">
        <v>0</v>
      </c>
      <c r="H141" s="8">
        <v>0</v>
      </c>
      <c r="I141" s="7">
        <v>0.2</v>
      </c>
      <c r="J141" s="8">
        <v>0</v>
      </c>
      <c r="K141" s="8">
        <v>9.9</v>
      </c>
      <c r="L141" s="8">
        <v>3.3</v>
      </c>
      <c r="M141" s="7">
        <v>0</v>
      </c>
      <c r="N141" s="8">
        <v>0.3</v>
      </c>
      <c r="O141" s="5">
        <v>639</v>
      </c>
      <c r="P141" s="5">
        <v>2004</v>
      </c>
    </row>
    <row r="142" spans="1:16" ht="20.100000000000001" customHeight="1" x14ac:dyDescent="0.25">
      <c r="A142" s="4" t="s">
        <v>127</v>
      </c>
      <c r="B142" s="5" t="s">
        <v>39</v>
      </c>
      <c r="C142" s="6">
        <v>3.3</v>
      </c>
      <c r="D142" s="6">
        <v>0.6</v>
      </c>
      <c r="E142" s="6">
        <v>17.100000000000001</v>
      </c>
      <c r="F142" s="6">
        <v>90.5</v>
      </c>
      <c r="G142" s="7">
        <v>0.1</v>
      </c>
      <c r="H142" s="8">
        <v>0</v>
      </c>
      <c r="I142" s="7">
        <v>0</v>
      </c>
      <c r="J142" s="8">
        <v>1</v>
      </c>
      <c r="K142" s="8">
        <v>10.4</v>
      </c>
      <c r="L142" s="8">
        <v>14.9</v>
      </c>
      <c r="M142" s="7">
        <v>37.799999999999997</v>
      </c>
      <c r="N142" s="8">
        <v>0.9</v>
      </c>
      <c r="O142" s="5" t="s">
        <v>117</v>
      </c>
      <c r="P142" s="5" t="s">
        <v>30</v>
      </c>
    </row>
    <row r="143" spans="1:16" ht="20.100000000000001" customHeight="1" x14ac:dyDescent="0.25">
      <c r="A143" s="9" t="s">
        <v>29</v>
      </c>
      <c r="B143" s="3" t="s">
        <v>61</v>
      </c>
      <c r="C143" s="10">
        <f t="shared" ref="C143:N143" si="20">SUM(C139:C142)</f>
        <v>22.32</v>
      </c>
      <c r="D143" s="10">
        <f t="shared" si="20"/>
        <v>23.35</v>
      </c>
      <c r="E143" s="10">
        <f t="shared" si="20"/>
        <v>94.139999999999986</v>
      </c>
      <c r="F143" s="10">
        <f t="shared" si="20"/>
        <v>679.5</v>
      </c>
      <c r="G143" s="10">
        <f t="shared" si="20"/>
        <v>0.30000000000000004</v>
      </c>
      <c r="H143" s="10">
        <f t="shared" si="20"/>
        <v>0.4</v>
      </c>
      <c r="I143" s="10">
        <f t="shared" si="20"/>
        <v>0.2</v>
      </c>
      <c r="J143" s="10">
        <f t="shared" si="20"/>
        <v>3.5</v>
      </c>
      <c r="K143" s="10">
        <f t="shared" si="20"/>
        <v>62.5</v>
      </c>
      <c r="L143" s="10">
        <f t="shared" si="20"/>
        <v>67</v>
      </c>
      <c r="M143" s="10">
        <f t="shared" si="20"/>
        <v>282.8</v>
      </c>
      <c r="N143" s="10">
        <f t="shared" si="20"/>
        <v>5.0000000000000009</v>
      </c>
      <c r="O143" s="11"/>
      <c r="P143" s="11"/>
    </row>
    <row r="144" spans="1:16" ht="38.1" customHeight="1" x14ac:dyDescent="0.25">
      <c r="A144" s="60" t="s">
        <v>94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2"/>
    </row>
    <row r="145" spans="1:16" ht="20.25" customHeight="1" x14ac:dyDescent="0.25">
      <c r="A145" s="37" t="s">
        <v>81</v>
      </c>
      <c r="B145" s="38">
        <v>90</v>
      </c>
      <c r="C145" s="7">
        <v>7.84</v>
      </c>
      <c r="D145" s="7">
        <v>10.09</v>
      </c>
      <c r="E145" s="7">
        <v>56.4</v>
      </c>
      <c r="F145" s="7">
        <v>348.11</v>
      </c>
      <c r="G145" s="7">
        <v>0</v>
      </c>
      <c r="H145" s="8">
        <v>0</v>
      </c>
      <c r="I145" s="7">
        <v>0</v>
      </c>
      <c r="J145" s="8">
        <v>0</v>
      </c>
      <c r="K145" s="8">
        <v>0</v>
      </c>
      <c r="L145" s="8">
        <v>0</v>
      </c>
      <c r="M145" s="7">
        <v>0</v>
      </c>
      <c r="N145" s="8">
        <v>0</v>
      </c>
      <c r="O145" s="39"/>
      <c r="P145" s="39" t="s">
        <v>30</v>
      </c>
    </row>
    <row r="146" spans="1:16" ht="20.25" customHeight="1" x14ac:dyDescent="0.25">
      <c r="A146" s="40" t="s">
        <v>41</v>
      </c>
      <c r="B146" s="41" t="s">
        <v>24</v>
      </c>
      <c r="C146" s="42">
        <v>2.2999999999999998</v>
      </c>
      <c r="D146" s="42">
        <v>1.3</v>
      </c>
      <c r="E146" s="42">
        <v>25.9</v>
      </c>
      <c r="F146" s="42">
        <v>123.5</v>
      </c>
      <c r="G146" s="42">
        <v>0</v>
      </c>
      <c r="H146" s="43">
        <v>0.1</v>
      </c>
      <c r="I146" s="42">
        <v>0</v>
      </c>
      <c r="J146" s="43">
        <v>0</v>
      </c>
      <c r="K146" s="43">
        <v>65.099999999999994</v>
      </c>
      <c r="L146" s="43">
        <v>17.899999999999999</v>
      </c>
      <c r="M146" s="42">
        <v>61.4</v>
      </c>
      <c r="N146" s="43">
        <v>0.7</v>
      </c>
      <c r="O146" s="44" t="s">
        <v>42</v>
      </c>
      <c r="P146" s="44" t="s">
        <v>26</v>
      </c>
    </row>
    <row r="147" spans="1:16" ht="20.25" customHeight="1" x14ac:dyDescent="0.25">
      <c r="A147" s="13" t="s">
        <v>29</v>
      </c>
      <c r="B147" s="2">
        <v>290</v>
      </c>
      <c r="C147" s="14">
        <f>SUM(C145:C146)</f>
        <v>10.14</v>
      </c>
      <c r="D147" s="14">
        <f t="shared" ref="D147:N147" si="21">SUM(D145:D146)</f>
        <v>11.39</v>
      </c>
      <c r="E147" s="14">
        <f t="shared" si="21"/>
        <v>82.3</v>
      </c>
      <c r="F147" s="14">
        <f t="shared" si="21"/>
        <v>471.61</v>
      </c>
      <c r="G147" s="14">
        <f t="shared" si="21"/>
        <v>0</v>
      </c>
      <c r="H147" s="14">
        <f t="shared" si="21"/>
        <v>0.1</v>
      </c>
      <c r="I147" s="14">
        <f t="shared" si="21"/>
        <v>0</v>
      </c>
      <c r="J147" s="14">
        <f t="shared" si="21"/>
        <v>0</v>
      </c>
      <c r="K147" s="14">
        <f t="shared" si="21"/>
        <v>65.099999999999994</v>
      </c>
      <c r="L147" s="14">
        <f t="shared" si="21"/>
        <v>17.899999999999999</v>
      </c>
      <c r="M147" s="14">
        <f t="shared" si="21"/>
        <v>61.4</v>
      </c>
      <c r="N147" s="14">
        <f t="shared" si="21"/>
        <v>0.7</v>
      </c>
      <c r="O147" s="12" t="s">
        <v>30</v>
      </c>
      <c r="P147" s="12" t="s">
        <v>30</v>
      </c>
    </row>
    <row r="148" spans="1:16" ht="20.100000000000001" customHeight="1" x14ac:dyDescent="0.25">
      <c r="A148" s="9" t="s">
        <v>33</v>
      </c>
      <c r="B148" s="3">
        <v>850</v>
      </c>
      <c r="C148" s="10">
        <f>C147+C143</f>
        <v>32.46</v>
      </c>
      <c r="D148" s="10">
        <f t="shared" ref="D148:N148" si="22">D147+D143</f>
        <v>34.74</v>
      </c>
      <c r="E148" s="10">
        <f t="shared" si="22"/>
        <v>176.44</v>
      </c>
      <c r="F148" s="10">
        <f t="shared" si="22"/>
        <v>1151.1100000000001</v>
      </c>
      <c r="G148" s="10">
        <f t="shared" si="22"/>
        <v>0.30000000000000004</v>
      </c>
      <c r="H148" s="10">
        <f t="shared" si="22"/>
        <v>0.5</v>
      </c>
      <c r="I148" s="10">
        <f t="shared" si="22"/>
        <v>0.2</v>
      </c>
      <c r="J148" s="10">
        <f t="shared" si="22"/>
        <v>3.5</v>
      </c>
      <c r="K148" s="10">
        <f t="shared" si="22"/>
        <v>127.6</v>
      </c>
      <c r="L148" s="10">
        <f t="shared" si="22"/>
        <v>84.9</v>
      </c>
      <c r="M148" s="10">
        <f t="shared" si="22"/>
        <v>344.2</v>
      </c>
      <c r="N148" s="10">
        <f t="shared" si="22"/>
        <v>5.7000000000000011</v>
      </c>
      <c r="O148" s="11"/>
      <c r="P148" s="11"/>
    </row>
    <row r="149" spans="1:16" s="46" customFormat="1" ht="20.25" customHeight="1" x14ac:dyDescent="0.25">
      <c r="A149" s="45" t="s">
        <v>99</v>
      </c>
      <c r="B149" s="45"/>
      <c r="C149" s="45"/>
      <c r="D149" s="45"/>
      <c r="E149" s="45"/>
      <c r="F149" s="45" t="s">
        <v>102</v>
      </c>
      <c r="G149" s="45"/>
      <c r="H149" s="45"/>
    </row>
    <row r="150" spans="1:16" s="46" customFormat="1" ht="20.25" customHeight="1" x14ac:dyDescent="0.25">
      <c r="A150" s="45" t="s">
        <v>101</v>
      </c>
      <c r="B150" s="45"/>
      <c r="C150" s="45"/>
      <c r="D150" s="45"/>
      <c r="E150" s="45"/>
      <c r="F150" s="45" t="s">
        <v>82</v>
      </c>
      <c r="G150" s="45"/>
      <c r="H150" s="45"/>
    </row>
    <row r="151" spans="1:16" s="46" customFormat="1" ht="20.25" customHeight="1" x14ac:dyDescent="0.25">
      <c r="A151" s="45"/>
      <c r="B151" s="45"/>
      <c r="C151" s="45"/>
      <c r="D151" s="45"/>
      <c r="E151" s="45"/>
      <c r="F151" s="45" t="s">
        <v>83</v>
      </c>
      <c r="G151" s="45"/>
      <c r="H151" s="45"/>
    </row>
    <row r="152" spans="1:16" s="46" customFormat="1" ht="20.25" customHeight="1" x14ac:dyDescent="0.25">
      <c r="A152" s="45"/>
      <c r="B152" s="45"/>
      <c r="C152" s="45"/>
      <c r="D152" s="45"/>
      <c r="E152" s="45"/>
      <c r="F152" s="45"/>
      <c r="G152" s="45"/>
      <c r="H152" s="45"/>
    </row>
    <row r="153" spans="1:16" ht="20.100000000000001" customHeight="1" x14ac:dyDescent="0.25">
      <c r="A153" s="59" t="s">
        <v>60</v>
      </c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</row>
    <row r="154" spans="1:16" ht="23.25" customHeight="1" x14ac:dyDescent="0.25">
      <c r="A154" s="51" t="s">
        <v>1</v>
      </c>
      <c r="B154" s="51" t="s">
        <v>2</v>
      </c>
      <c r="C154" s="53" t="s">
        <v>3</v>
      </c>
      <c r="D154" s="54"/>
      <c r="E154" s="55"/>
      <c r="F154" s="51" t="s">
        <v>4</v>
      </c>
      <c r="G154" s="53" t="s">
        <v>5</v>
      </c>
      <c r="H154" s="54"/>
      <c r="I154" s="54"/>
      <c r="J154" s="55"/>
      <c r="K154" s="53" t="s">
        <v>6</v>
      </c>
      <c r="L154" s="54"/>
      <c r="M154" s="54"/>
      <c r="N154" s="55"/>
      <c r="O154" s="51" t="s">
        <v>7</v>
      </c>
      <c r="P154" s="51" t="s">
        <v>8</v>
      </c>
    </row>
    <row r="155" spans="1:16" ht="25.7" customHeight="1" x14ac:dyDescent="0.25">
      <c r="A155" s="52"/>
      <c r="B155" s="52"/>
      <c r="C155" s="2" t="s">
        <v>9</v>
      </c>
      <c r="D155" s="2" t="s">
        <v>10</v>
      </c>
      <c r="E155" s="2" t="s">
        <v>11</v>
      </c>
      <c r="F155" s="52"/>
      <c r="G155" s="2" t="s">
        <v>12</v>
      </c>
      <c r="H155" s="2" t="s">
        <v>13</v>
      </c>
      <c r="I155" s="2" t="s">
        <v>14</v>
      </c>
      <c r="J155" s="2" t="s">
        <v>15</v>
      </c>
      <c r="K155" s="2" t="s">
        <v>16</v>
      </c>
      <c r="L155" s="2" t="s">
        <v>17</v>
      </c>
      <c r="M155" s="2" t="s">
        <v>18</v>
      </c>
      <c r="N155" s="2" t="s">
        <v>19</v>
      </c>
      <c r="O155" s="52"/>
      <c r="P155" s="52"/>
    </row>
    <row r="156" spans="1:16" ht="20.100000000000001" customHeight="1" x14ac:dyDescent="0.25">
      <c r="A156" s="56" t="s">
        <v>20</v>
      </c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8"/>
    </row>
    <row r="157" spans="1:16" ht="32.25" customHeight="1" x14ac:dyDescent="0.25">
      <c r="A157" s="4" t="s">
        <v>35</v>
      </c>
      <c r="B157" s="5" t="s">
        <v>36</v>
      </c>
      <c r="C157" s="6">
        <v>13.16</v>
      </c>
      <c r="D157" s="6">
        <v>19.37</v>
      </c>
      <c r="E157" s="6">
        <v>43</v>
      </c>
      <c r="F157" s="6">
        <v>372.7</v>
      </c>
      <c r="G157" s="7">
        <v>0.2</v>
      </c>
      <c r="H157" s="8">
        <v>0.3</v>
      </c>
      <c r="I157" s="7">
        <v>0</v>
      </c>
      <c r="J157" s="8">
        <v>1.1000000000000001</v>
      </c>
      <c r="K157" s="8">
        <v>161.80000000000001</v>
      </c>
      <c r="L157" s="8">
        <v>78</v>
      </c>
      <c r="M157" s="7">
        <v>279</v>
      </c>
      <c r="N157" s="8">
        <v>2.4</v>
      </c>
      <c r="O157" s="5" t="s">
        <v>25</v>
      </c>
      <c r="P157" s="5" t="s">
        <v>26</v>
      </c>
    </row>
    <row r="158" spans="1:16" ht="20.100000000000001" customHeight="1" x14ac:dyDescent="0.25">
      <c r="A158" s="4" t="s">
        <v>107</v>
      </c>
      <c r="B158" s="5" t="s">
        <v>37</v>
      </c>
      <c r="C158" s="6">
        <v>3.3</v>
      </c>
      <c r="D158" s="6">
        <v>0.2</v>
      </c>
      <c r="E158" s="6">
        <v>27.2</v>
      </c>
      <c r="F158" s="6">
        <v>117.4</v>
      </c>
      <c r="G158" s="7">
        <v>0</v>
      </c>
      <c r="H158" s="8">
        <v>0</v>
      </c>
      <c r="I158" s="7">
        <v>0</v>
      </c>
      <c r="J158" s="8">
        <v>0.6</v>
      </c>
      <c r="K158" s="8">
        <v>8.6999999999999993</v>
      </c>
      <c r="L158" s="8">
        <v>10.199999999999999</v>
      </c>
      <c r="M158" s="7">
        <v>24.3</v>
      </c>
      <c r="N158" s="8">
        <v>0.8</v>
      </c>
      <c r="O158" s="5" t="s">
        <v>38</v>
      </c>
      <c r="P158" s="5" t="s">
        <v>26</v>
      </c>
    </row>
    <row r="159" spans="1:16" ht="20.100000000000001" customHeight="1" x14ac:dyDescent="0.25">
      <c r="A159" s="4" t="s">
        <v>84</v>
      </c>
      <c r="B159" s="5">
        <v>200</v>
      </c>
      <c r="C159" s="6">
        <v>0.2</v>
      </c>
      <c r="D159" s="6">
        <v>0</v>
      </c>
      <c r="E159" s="6">
        <v>15</v>
      </c>
      <c r="F159" s="6">
        <v>58</v>
      </c>
      <c r="G159" s="7">
        <v>0</v>
      </c>
      <c r="H159" s="8">
        <v>0</v>
      </c>
      <c r="I159" s="7">
        <v>0.2</v>
      </c>
      <c r="J159" s="8">
        <v>0</v>
      </c>
      <c r="K159" s="8">
        <v>9.9</v>
      </c>
      <c r="L159" s="8">
        <v>3.3</v>
      </c>
      <c r="M159" s="7">
        <v>0</v>
      </c>
      <c r="N159" s="8">
        <v>0.3</v>
      </c>
      <c r="O159" s="5">
        <v>685</v>
      </c>
      <c r="P159" s="5" t="s">
        <v>27</v>
      </c>
    </row>
    <row r="160" spans="1:16" ht="20.100000000000001" customHeight="1" x14ac:dyDescent="0.25">
      <c r="A160" s="4" t="s">
        <v>126</v>
      </c>
      <c r="B160" s="5">
        <v>150</v>
      </c>
      <c r="C160" s="6">
        <v>0.6</v>
      </c>
      <c r="D160" s="6">
        <v>0.6</v>
      </c>
      <c r="E160" s="6">
        <v>14.3</v>
      </c>
      <c r="F160" s="6">
        <v>68.400000000000006</v>
      </c>
      <c r="G160" s="7">
        <v>0.1</v>
      </c>
      <c r="H160" s="8">
        <v>0</v>
      </c>
      <c r="I160" s="7">
        <v>0</v>
      </c>
      <c r="J160" s="8">
        <v>1</v>
      </c>
      <c r="K160" s="8">
        <v>10.4</v>
      </c>
      <c r="L160" s="8">
        <v>14.9</v>
      </c>
      <c r="M160" s="7">
        <v>37.799999999999997</v>
      </c>
      <c r="N160" s="8">
        <v>0.9</v>
      </c>
      <c r="O160" s="5" t="s">
        <v>108</v>
      </c>
      <c r="P160" s="5" t="s">
        <v>30</v>
      </c>
    </row>
    <row r="161" spans="1:16" ht="20.100000000000001" customHeight="1" x14ac:dyDescent="0.25">
      <c r="A161" s="9" t="s">
        <v>29</v>
      </c>
      <c r="B161" s="3">
        <v>650</v>
      </c>
      <c r="C161" s="10">
        <f t="shared" ref="C161:N161" si="23">SUM(C157:C160)</f>
        <v>17.260000000000002</v>
      </c>
      <c r="D161" s="10">
        <f t="shared" si="23"/>
        <v>20.170000000000002</v>
      </c>
      <c r="E161" s="10">
        <f t="shared" si="23"/>
        <v>99.5</v>
      </c>
      <c r="F161" s="10">
        <f t="shared" si="23"/>
        <v>616.5</v>
      </c>
      <c r="G161" s="10">
        <f t="shared" si="23"/>
        <v>0.30000000000000004</v>
      </c>
      <c r="H161" s="10">
        <f t="shared" si="23"/>
        <v>0.3</v>
      </c>
      <c r="I161" s="10">
        <f t="shared" si="23"/>
        <v>0.2</v>
      </c>
      <c r="J161" s="10">
        <f t="shared" si="23"/>
        <v>2.7</v>
      </c>
      <c r="K161" s="10">
        <f t="shared" si="23"/>
        <v>190.8</v>
      </c>
      <c r="L161" s="10">
        <f t="shared" si="23"/>
        <v>106.4</v>
      </c>
      <c r="M161" s="10">
        <f t="shared" si="23"/>
        <v>341.1</v>
      </c>
      <c r="N161" s="10">
        <f t="shared" si="23"/>
        <v>4.4000000000000004</v>
      </c>
      <c r="O161" s="11"/>
      <c r="P161" s="11"/>
    </row>
    <row r="162" spans="1:16" ht="38.1" customHeight="1" x14ac:dyDescent="0.25">
      <c r="A162" s="60" t="s">
        <v>94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2"/>
    </row>
    <row r="163" spans="1:16" ht="18" customHeight="1" x14ac:dyDescent="0.25">
      <c r="A163" s="37" t="s">
        <v>80</v>
      </c>
      <c r="B163" s="38">
        <v>160</v>
      </c>
      <c r="C163" s="7">
        <v>8.7899999999999991</v>
      </c>
      <c r="D163" s="7">
        <v>8.49</v>
      </c>
      <c r="E163" s="7">
        <v>85.95</v>
      </c>
      <c r="F163" s="7">
        <v>456.9</v>
      </c>
      <c r="G163" s="7">
        <v>0</v>
      </c>
      <c r="H163" s="8">
        <v>0</v>
      </c>
      <c r="I163" s="7">
        <v>0</v>
      </c>
      <c r="J163" s="8">
        <v>0</v>
      </c>
      <c r="K163" s="8">
        <v>0</v>
      </c>
      <c r="L163" s="8">
        <v>0</v>
      </c>
      <c r="M163" s="7">
        <v>0</v>
      </c>
      <c r="N163" s="8">
        <v>0</v>
      </c>
      <c r="O163" s="39"/>
      <c r="P163" s="39" t="s">
        <v>30</v>
      </c>
    </row>
    <row r="164" spans="1:16" ht="18" customHeight="1" x14ac:dyDescent="0.25">
      <c r="A164" s="40" t="s">
        <v>31</v>
      </c>
      <c r="B164" s="41" t="s">
        <v>24</v>
      </c>
      <c r="C164" s="42">
        <v>0.1</v>
      </c>
      <c r="D164" s="42">
        <v>0</v>
      </c>
      <c r="E164" s="42">
        <v>28.2</v>
      </c>
      <c r="F164" s="42">
        <v>110.3</v>
      </c>
      <c r="G164" s="42">
        <v>0</v>
      </c>
      <c r="H164" s="43">
        <v>0</v>
      </c>
      <c r="I164" s="42">
        <v>0</v>
      </c>
      <c r="J164" s="43">
        <v>0</v>
      </c>
      <c r="K164" s="43">
        <v>13.5</v>
      </c>
      <c r="L164" s="43">
        <v>3.3</v>
      </c>
      <c r="M164" s="42">
        <v>6.9</v>
      </c>
      <c r="N164" s="43">
        <v>0.3</v>
      </c>
      <c r="O164" s="44" t="s">
        <v>32</v>
      </c>
      <c r="P164" s="44" t="s">
        <v>27</v>
      </c>
    </row>
    <row r="165" spans="1:16" ht="18" customHeight="1" x14ac:dyDescent="0.25">
      <c r="A165" s="13" t="s">
        <v>29</v>
      </c>
      <c r="B165" s="2">
        <v>360</v>
      </c>
      <c r="C165" s="14">
        <f>SUM(C163:C164)</f>
        <v>8.8899999999999988</v>
      </c>
      <c r="D165" s="14">
        <f t="shared" ref="D165:N165" si="24">SUM(D163:D164)</f>
        <v>8.49</v>
      </c>
      <c r="E165" s="14">
        <f t="shared" si="24"/>
        <v>114.15</v>
      </c>
      <c r="F165" s="14">
        <f t="shared" si="24"/>
        <v>567.19999999999993</v>
      </c>
      <c r="G165" s="14">
        <f t="shared" si="24"/>
        <v>0</v>
      </c>
      <c r="H165" s="14">
        <f t="shared" si="24"/>
        <v>0</v>
      </c>
      <c r="I165" s="14">
        <f t="shared" si="24"/>
        <v>0</v>
      </c>
      <c r="J165" s="14">
        <f t="shared" si="24"/>
        <v>0</v>
      </c>
      <c r="K165" s="14">
        <f t="shared" si="24"/>
        <v>13.5</v>
      </c>
      <c r="L165" s="14">
        <f t="shared" si="24"/>
        <v>3.3</v>
      </c>
      <c r="M165" s="14">
        <f t="shared" si="24"/>
        <v>6.9</v>
      </c>
      <c r="N165" s="14">
        <f t="shared" si="24"/>
        <v>0.3</v>
      </c>
      <c r="O165" s="12" t="s">
        <v>30</v>
      </c>
      <c r="P165" s="12" t="s">
        <v>30</v>
      </c>
    </row>
    <row r="166" spans="1:16" ht="20.100000000000001" customHeight="1" x14ac:dyDescent="0.25">
      <c r="A166" s="9" t="s">
        <v>33</v>
      </c>
      <c r="B166" s="3">
        <v>1010</v>
      </c>
      <c r="C166" s="10">
        <f>C165+C161</f>
        <v>26.15</v>
      </c>
      <c r="D166" s="10">
        <f t="shared" ref="D166:N166" si="25">D165+D161</f>
        <v>28.660000000000004</v>
      </c>
      <c r="E166" s="10">
        <f t="shared" si="25"/>
        <v>213.65</v>
      </c>
      <c r="F166" s="10">
        <f t="shared" si="25"/>
        <v>1183.6999999999998</v>
      </c>
      <c r="G166" s="10">
        <f t="shared" si="25"/>
        <v>0.30000000000000004</v>
      </c>
      <c r="H166" s="10">
        <f t="shared" si="25"/>
        <v>0.3</v>
      </c>
      <c r="I166" s="10">
        <f t="shared" si="25"/>
        <v>0.2</v>
      </c>
      <c r="J166" s="10">
        <f t="shared" si="25"/>
        <v>2.7</v>
      </c>
      <c r="K166" s="10">
        <f t="shared" si="25"/>
        <v>204.3</v>
      </c>
      <c r="L166" s="10">
        <f t="shared" si="25"/>
        <v>109.7</v>
      </c>
      <c r="M166" s="10">
        <f t="shared" si="25"/>
        <v>348</v>
      </c>
      <c r="N166" s="10">
        <f t="shared" si="25"/>
        <v>4.7</v>
      </c>
      <c r="O166" s="11"/>
      <c r="P166" s="11"/>
    </row>
    <row r="167" spans="1:16" s="46" customFormat="1" ht="20.25" customHeight="1" x14ac:dyDescent="0.25">
      <c r="A167" s="45" t="s">
        <v>99</v>
      </c>
      <c r="B167" s="45"/>
      <c r="C167" s="45"/>
      <c r="D167" s="45"/>
      <c r="E167" s="45"/>
      <c r="F167" s="45" t="s">
        <v>102</v>
      </c>
      <c r="G167" s="45"/>
      <c r="H167" s="45"/>
    </row>
    <row r="168" spans="1:16" s="46" customFormat="1" ht="20.25" customHeight="1" x14ac:dyDescent="0.25">
      <c r="A168" s="45" t="s">
        <v>98</v>
      </c>
      <c r="B168" s="45"/>
      <c r="C168" s="45"/>
      <c r="D168" s="45"/>
      <c r="E168" s="45"/>
      <c r="F168" s="45" t="s">
        <v>82</v>
      </c>
      <c r="G168" s="45"/>
      <c r="H168" s="45"/>
    </row>
    <row r="169" spans="1:16" s="46" customFormat="1" ht="20.25" customHeight="1" x14ac:dyDescent="0.25">
      <c r="A169" s="45"/>
      <c r="B169" s="45"/>
      <c r="C169" s="45"/>
      <c r="D169" s="45"/>
      <c r="E169" s="45"/>
      <c r="F169" s="45" t="s">
        <v>83</v>
      </c>
      <c r="G169" s="45"/>
      <c r="H169" s="45"/>
    </row>
    <row r="170" spans="1:16" s="46" customFormat="1" ht="20.25" customHeight="1" x14ac:dyDescent="0.25">
      <c r="A170" s="45"/>
      <c r="B170" s="45"/>
      <c r="C170" s="45"/>
      <c r="D170" s="45"/>
      <c r="E170" s="45"/>
      <c r="F170" s="45"/>
      <c r="G170" s="45"/>
      <c r="H170" s="45"/>
    </row>
    <row r="171" spans="1:16" ht="20.100000000000001" customHeight="1" x14ac:dyDescent="0.25">
      <c r="A171" s="59" t="s">
        <v>62</v>
      </c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</row>
    <row r="172" spans="1:16" ht="23.25" customHeight="1" x14ac:dyDescent="0.25">
      <c r="A172" s="51" t="s">
        <v>1</v>
      </c>
      <c r="B172" s="51" t="s">
        <v>2</v>
      </c>
      <c r="C172" s="53" t="s">
        <v>3</v>
      </c>
      <c r="D172" s="54"/>
      <c r="E172" s="55"/>
      <c r="F172" s="51" t="s">
        <v>4</v>
      </c>
      <c r="G172" s="53" t="s">
        <v>5</v>
      </c>
      <c r="H172" s="54"/>
      <c r="I172" s="54"/>
      <c r="J172" s="55"/>
      <c r="K172" s="53" t="s">
        <v>6</v>
      </c>
      <c r="L172" s="54"/>
      <c r="M172" s="54"/>
      <c r="N172" s="55"/>
      <c r="O172" s="51" t="s">
        <v>7</v>
      </c>
      <c r="P172" s="51" t="s">
        <v>8</v>
      </c>
    </row>
    <row r="173" spans="1:16" ht="25.7" customHeight="1" x14ac:dyDescent="0.25">
      <c r="A173" s="52"/>
      <c r="B173" s="52"/>
      <c r="C173" s="2" t="s">
        <v>9</v>
      </c>
      <c r="D173" s="2" t="s">
        <v>10</v>
      </c>
      <c r="E173" s="2" t="s">
        <v>11</v>
      </c>
      <c r="F173" s="52"/>
      <c r="G173" s="2" t="s">
        <v>12</v>
      </c>
      <c r="H173" s="2" t="s">
        <v>13</v>
      </c>
      <c r="I173" s="2" t="s">
        <v>14</v>
      </c>
      <c r="J173" s="2" t="s">
        <v>15</v>
      </c>
      <c r="K173" s="2" t="s">
        <v>16</v>
      </c>
      <c r="L173" s="2" t="s">
        <v>17</v>
      </c>
      <c r="M173" s="2" t="s">
        <v>18</v>
      </c>
      <c r="N173" s="2" t="s">
        <v>19</v>
      </c>
      <c r="O173" s="52"/>
      <c r="P173" s="52"/>
    </row>
    <row r="174" spans="1:16" ht="20.100000000000001" customHeight="1" x14ac:dyDescent="0.25">
      <c r="A174" s="56" t="s">
        <v>20</v>
      </c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8"/>
    </row>
    <row r="175" spans="1:16" ht="38.25" customHeight="1" x14ac:dyDescent="0.25">
      <c r="A175" s="4" t="s">
        <v>118</v>
      </c>
      <c r="B175" s="5" t="s">
        <v>56</v>
      </c>
      <c r="C175" s="6">
        <v>12.9</v>
      </c>
      <c r="D175" s="6">
        <v>9.1999999999999993</v>
      </c>
      <c r="E175" s="6">
        <v>6.5</v>
      </c>
      <c r="F175" s="6">
        <v>132.19999999999999</v>
      </c>
      <c r="G175" s="7">
        <v>0.1</v>
      </c>
      <c r="H175" s="8">
        <v>0.8</v>
      </c>
      <c r="I175" s="7">
        <v>0.4</v>
      </c>
      <c r="J175" s="8">
        <v>0.7</v>
      </c>
      <c r="K175" s="8">
        <v>52.2</v>
      </c>
      <c r="L175" s="8">
        <v>46.2</v>
      </c>
      <c r="M175" s="7">
        <v>193.3</v>
      </c>
      <c r="N175" s="8">
        <v>1.2</v>
      </c>
      <c r="O175" s="5">
        <v>390</v>
      </c>
      <c r="P175" s="5">
        <v>2004</v>
      </c>
    </row>
    <row r="176" spans="1:16" ht="36.75" customHeight="1" x14ac:dyDescent="0.25">
      <c r="A176" s="4" t="s">
        <v>113</v>
      </c>
      <c r="B176" s="5">
        <v>180</v>
      </c>
      <c r="C176" s="6">
        <v>4.5599999999999996</v>
      </c>
      <c r="D176" s="6">
        <v>8.16</v>
      </c>
      <c r="E176" s="6">
        <v>46.7</v>
      </c>
      <c r="F176" s="6">
        <v>263.16000000000003</v>
      </c>
      <c r="G176" s="7">
        <v>0.2</v>
      </c>
      <c r="H176" s="8">
        <v>0</v>
      </c>
      <c r="I176" s="7">
        <v>0.1</v>
      </c>
      <c r="J176" s="8">
        <v>1.3</v>
      </c>
      <c r="K176" s="8">
        <v>21.2</v>
      </c>
      <c r="L176" s="8">
        <v>27.3</v>
      </c>
      <c r="M176" s="7">
        <v>72.8</v>
      </c>
      <c r="N176" s="8">
        <v>1.5</v>
      </c>
      <c r="O176" s="5">
        <v>304</v>
      </c>
      <c r="P176" s="5" t="s">
        <v>27</v>
      </c>
    </row>
    <row r="177" spans="1:16" ht="37.5" customHeight="1" x14ac:dyDescent="0.25">
      <c r="A177" s="4" t="s">
        <v>121</v>
      </c>
      <c r="B177" s="5">
        <v>100</v>
      </c>
      <c r="C177" s="6">
        <v>1</v>
      </c>
      <c r="D177" s="6">
        <v>0.16</v>
      </c>
      <c r="E177" s="6">
        <v>2.9</v>
      </c>
      <c r="F177" s="6">
        <v>22</v>
      </c>
      <c r="G177" s="7"/>
      <c r="H177" s="8"/>
      <c r="I177" s="7"/>
      <c r="J177" s="8"/>
      <c r="K177" s="8"/>
      <c r="L177" s="8"/>
      <c r="M177" s="7"/>
      <c r="N177" s="8"/>
      <c r="O177" s="5" t="s">
        <v>120</v>
      </c>
      <c r="P177" s="5">
        <v>2017</v>
      </c>
    </row>
    <row r="178" spans="1:16" ht="20.100000000000001" customHeight="1" x14ac:dyDescent="0.25">
      <c r="A178" s="4" t="s">
        <v>85</v>
      </c>
      <c r="B178" s="5" t="s">
        <v>24</v>
      </c>
      <c r="C178" s="6">
        <v>0.3</v>
      </c>
      <c r="D178" s="6">
        <v>0</v>
      </c>
      <c r="E178" s="6">
        <v>15.2</v>
      </c>
      <c r="F178" s="6">
        <v>60</v>
      </c>
      <c r="G178" s="7">
        <v>0</v>
      </c>
      <c r="H178" s="8">
        <v>0.8</v>
      </c>
      <c r="I178" s="7">
        <v>0.2</v>
      </c>
      <c r="J178" s="8">
        <v>0</v>
      </c>
      <c r="K178" s="8">
        <v>11.7</v>
      </c>
      <c r="L178" s="8">
        <v>3.8</v>
      </c>
      <c r="M178" s="7">
        <v>1</v>
      </c>
      <c r="N178" s="8">
        <v>0.3</v>
      </c>
      <c r="O178" s="5">
        <v>686</v>
      </c>
      <c r="P178" s="5" t="s">
        <v>27</v>
      </c>
    </row>
    <row r="179" spans="1:16" ht="20.100000000000001" customHeight="1" x14ac:dyDescent="0.25">
      <c r="A179" s="4" t="s">
        <v>127</v>
      </c>
      <c r="B179" s="5" t="s">
        <v>39</v>
      </c>
      <c r="C179" s="6">
        <v>3.3</v>
      </c>
      <c r="D179" s="6">
        <v>0.6</v>
      </c>
      <c r="E179" s="6">
        <v>17.100000000000001</v>
      </c>
      <c r="F179" s="6">
        <v>90.5</v>
      </c>
      <c r="G179" s="7">
        <v>0.1</v>
      </c>
      <c r="H179" s="8">
        <v>0</v>
      </c>
      <c r="I179" s="7">
        <v>0</v>
      </c>
      <c r="J179" s="8">
        <v>1</v>
      </c>
      <c r="K179" s="8">
        <v>10.4</v>
      </c>
      <c r="L179" s="8">
        <v>14.9</v>
      </c>
      <c r="M179" s="7">
        <v>37.799999999999997</v>
      </c>
      <c r="N179" s="8">
        <v>0.9</v>
      </c>
      <c r="O179" s="5" t="s">
        <v>117</v>
      </c>
      <c r="P179" s="5" t="s">
        <v>30</v>
      </c>
    </row>
    <row r="180" spans="1:16" ht="20.100000000000001" customHeight="1" x14ac:dyDescent="0.25">
      <c r="A180" s="9" t="s">
        <v>29</v>
      </c>
      <c r="B180" s="3">
        <v>630</v>
      </c>
      <c r="C180" s="10">
        <f>C179+C178+C177+C176+C175</f>
        <v>22.060000000000002</v>
      </c>
      <c r="D180" s="10">
        <f>D179+D178+D177+D176+D175</f>
        <v>18.119999999999997</v>
      </c>
      <c r="E180" s="10">
        <f>E179+E178+E177+E176+E175</f>
        <v>88.4</v>
      </c>
      <c r="F180" s="10">
        <f>F179+F178+F177+F176+F175</f>
        <v>567.86</v>
      </c>
      <c r="G180" s="10" t="e">
        <f>G175+#REF!+G176+G178+G179</f>
        <v>#REF!</v>
      </c>
      <c r="H180" s="10" t="e">
        <f>H175+#REF!+H176+H178+H179</f>
        <v>#REF!</v>
      </c>
      <c r="I180" s="10" t="e">
        <f>I175+#REF!+I176+I178+I179</f>
        <v>#REF!</v>
      </c>
      <c r="J180" s="10" t="e">
        <f>J175+#REF!+J176+J178+J179</f>
        <v>#REF!</v>
      </c>
      <c r="K180" s="10" t="e">
        <f>K175+#REF!+K176+K178+K179</f>
        <v>#REF!</v>
      </c>
      <c r="L180" s="10" t="e">
        <f>L175+#REF!+L176+L178+L179</f>
        <v>#REF!</v>
      </c>
      <c r="M180" s="10" t="e">
        <f>M175+#REF!+M176+M178+M179</f>
        <v>#REF!</v>
      </c>
      <c r="N180" s="10" t="e">
        <f>N175+#REF!+N176+N178+N179</f>
        <v>#REF!</v>
      </c>
      <c r="O180" s="11"/>
      <c r="P180" s="11"/>
    </row>
    <row r="181" spans="1:16" ht="38.1" customHeight="1" x14ac:dyDescent="0.25">
      <c r="A181" s="60" t="s">
        <v>94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2"/>
    </row>
    <row r="182" spans="1:16" ht="32.25" customHeight="1" x14ac:dyDescent="0.25">
      <c r="A182" s="37" t="s">
        <v>93</v>
      </c>
      <c r="B182" s="38">
        <v>80</v>
      </c>
      <c r="C182" s="7">
        <v>7.11</v>
      </c>
      <c r="D182" s="7">
        <v>5.5</v>
      </c>
      <c r="E182" s="7">
        <v>47.3</v>
      </c>
      <c r="F182" s="7">
        <v>267.60000000000002</v>
      </c>
      <c r="G182" s="7">
        <v>0</v>
      </c>
      <c r="H182" s="8">
        <v>0</v>
      </c>
      <c r="I182" s="7">
        <v>0</v>
      </c>
      <c r="J182" s="8">
        <v>0</v>
      </c>
      <c r="K182" s="8">
        <v>0</v>
      </c>
      <c r="L182" s="8">
        <v>0</v>
      </c>
      <c r="M182" s="7">
        <v>0</v>
      </c>
      <c r="N182" s="8">
        <v>0</v>
      </c>
      <c r="O182" s="39"/>
      <c r="P182" s="39" t="s">
        <v>30</v>
      </c>
    </row>
    <row r="183" spans="1:16" ht="19.5" customHeight="1" x14ac:dyDescent="0.25">
      <c r="A183" s="40" t="s">
        <v>58</v>
      </c>
      <c r="B183" s="41" t="s">
        <v>24</v>
      </c>
      <c r="C183" s="42">
        <v>0.5</v>
      </c>
      <c r="D183" s="42">
        <v>0.1</v>
      </c>
      <c r="E183" s="42">
        <v>27.4</v>
      </c>
      <c r="F183" s="42">
        <v>112.6</v>
      </c>
      <c r="G183" s="42">
        <v>0</v>
      </c>
      <c r="H183" s="43">
        <v>0</v>
      </c>
      <c r="I183" s="42">
        <v>0</v>
      </c>
      <c r="J183" s="43">
        <v>0</v>
      </c>
      <c r="K183" s="43">
        <v>23</v>
      </c>
      <c r="L183" s="43">
        <v>9.4</v>
      </c>
      <c r="M183" s="42">
        <v>23.2</v>
      </c>
      <c r="N183" s="43">
        <v>0.5</v>
      </c>
      <c r="O183" s="44" t="s">
        <v>59</v>
      </c>
      <c r="P183" s="44" t="s">
        <v>27</v>
      </c>
    </row>
    <row r="184" spans="1:16" ht="19.5" customHeight="1" x14ac:dyDescent="0.25">
      <c r="A184" s="13" t="s">
        <v>29</v>
      </c>
      <c r="B184" s="2">
        <v>280</v>
      </c>
      <c r="C184" s="14">
        <f>SUM(C182:C183)</f>
        <v>7.61</v>
      </c>
      <c r="D184" s="14">
        <f t="shared" ref="D184:N184" si="26">SUM(D182:D183)</f>
        <v>5.6</v>
      </c>
      <c r="E184" s="14">
        <f t="shared" si="26"/>
        <v>74.699999999999989</v>
      </c>
      <c r="F184" s="14">
        <f t="shared" si="26"/>
        <v>380.20000000000005</v>
      </c>
      <c r="G184" s="14">
        <f t="shared" si="26"/>
        <v>0</v>
      </c>
      <c r="H184" s="14">
        <f t="shared" si="26"/>
        <v>0</v>
      </c>
      <c r="I184" s="14">
        <f t="shared" si="26"/>
        <v>0</v>
      </c>
      <c r="J184" s="14">
        <f t="shared" si="26"/>
        <v>0</v>
      </c>
      <c r="K184" s="14">
        <f t="shared" si="26"/>
        <v>23</v>
      </c>
      <c r="L184" s="14">
        <f t="shared" si="26"/>
        <v>9.4</v>
      </c>
      <c r="M184" s="14">
        <f t="shared" si="26"/>
        <v>23.2</v>
      </c>
      <c r="N184" s="14">
        <f t="shared" si="26"/>
        <v>0.5</v>
      </c>
      <c r="O184" s="12" t="s">
        <v>30</v>
      </c>
      <c r="P184" s="12" t="s">
        <v>30</v>
      </c>
    </row>
    <row r="185" spans="1:16" ht="20.100000000000001" customHeight="1" x14ac:dyDescent="0.25">
      <c r="A185" s="9" t="s">
        <v>33</v>
      </c>
      <c r="B185" s="3">
        <v>910</v>
      </c>
      <c r="C185" s="10">
        <f>C184+C180</f>
        <v>29.67</v>
      </c>
      <c r="D185" s="10">
        <f t="shared" ref="D185:N185" si="27">D184+D180</f>
        <v>23.72</v>
      </c>
      <c r="E185" s="10">
        <f t="shared" si="27"/>
        <v>163.1</v>
      </c>
      <c r="F185" s="10">
        <f t="shared" si="27"/>
        <v>948.06000000000006</v>
      </c>
      <c r="G185" s="10" t="e">
        <f t="shared" si="27"/>
        <v>#REF!</v>
      </c>
      <c r="H185" s="10" t="e">
        <f t="shared" si="27"/>
        <v>#REF!</v>
      </c>
      <c r="I185" s="10" t="e">
        <f t="shared" si="27"/>
        <v>#REF!</v>
      </c>
      <c r="J185" s="10" t="e">
        <f t="shared" si="27"/>
        <v>#REF!</v>
      </c>
      <c r="K185" s="10" t="e">
        <f t="shared" si="27"/>
        <v>#REF!</v>
      </c>
      <c r="L185" s="10" t="e">
        <f t="shared" si="27"/>
        <v>#REF!</v>
      </c>
      <c r="M185" s="10" t="e">
        <f t="shared" si="27"/>
        <v>#REF!</v>
      </c>
      <c r="N185" s="10" t="e">
        <f t="shared" si="27"/>
        <v>#REF!</v>
      </c>
      <c r="O185" s="11"/>
      <c r="P185" s="11"/>
    </row>
    <row r="186" spans="1:16" ht="20.100000000000001" customHeight="1" x14ac:dyDescent="0.25">
      <c r="A186" s="16" t="s">
        <v>63</v>
      </c>
      <c r="B186" s="16"/>
      <c r="C186" s="16"/>
      <c r="D186" s="16"/>
      <c r="E186" s="16"/>
      <c r="F186" s="16"/>
      <c r="G186" s="17"/>
    </row>
    <row r="187" spans="1:16" ht="20.100000000000001" customHeight="1" x14ac:dyDescent="0.25">
      <c r="A187" s="18" t="s">
        <v>64</v>
      </c>
      <c r="B187" s="19"/>
      <c r="C187" s="20" t="s">
        <v>65</v>
      </c>
      <c r="D187" s="20" t="s">
        <v>66</v>
      </c>
      <c r="E187" s="20" t="s">
        <v>67</v>
      </c>
      <c r="F187" s="20" t="s">
        <v>68</v>
      </c>
      <c r="G187" s="17"/>
    </row>
    <row r="188" spans="1:16" ht="20.100000000000001" customHeight="1" x14ac:dyDescent="0.25">
      <c r="A188" s="18" t="s">
        <v>69</v>
      </c>
      <c r="B188" s="19"/>
      <c r="C188" s="21">
        <f>C185+C166+C148+C130+C111+C93+C75+C57+C38+C20</f>
        <v>292.27</v>
      </c>
      <c r="D188" s="21">
        <f>D185+D166+D148+D130+D111+D93+D75+D57+D38+D20</f>
        <v>294.49999999999994</v>
      </c>
      <c r="E188" s="21">
        <f>E185+E166+E148+E130+E111+E93+E75+E57+E38+E20</f>
        <v>1684.0900000000001</v>
      </c>
      <c r="F188" s="21">
        <f>F185+F166+F148+F130+F111+F93+F75+F57+F38+F20</f>
        <v>10369.730000000003</v>
      </c>
      <c r="G188" s="22"/>
    </row>
    <row r="189" spans="1:16" ht="20.100000000000001" customHeight="1" x14ac:dyDescent="0.25">
      <c r="A189" s="18" t="s">
        <v>70</v>
      </c>
      <c r="B189" s="19"/>
      <c r="C189" s="21">
        <f>C188/10</f>
        <v>29.226999999999997</v>
      </c>
      <c r="D189" s="21">
        <f>D188/10</f>
        <v>29.449999999999996</v>
      </c>
      <c r="E189" s="21">
        <f>E188/10</f>
        <v>168.40900000000002</v>
      </c>
      <c r="F189" s="21">
        <f>F188/10</f>
        <v>1036.9730000000004</v>
      </c>
      <c r="G189" s="23"/>
    </row>
    <row r="190" spans="1:16" ht="20.100000000000001" customHeight="1" x14ac:dyDescent="0.25">
      <c r="A190" s="18" t="s">
        <v>71</v>
      </c>
      <c r="B190" s="19"/>
      <c r="C190" s="24">
        <v>1</v>
      </c>
      <c r="D190" s="24">
        <v>1</v>
      </c>
      <c r="E190" s="24">
        <v>4</v>
      </c>
      <c r="F190" s="21"/>
      <c r="G190" s="23"/>
    </row>
    <row r="191" spans="1:16" ht="46.5" customHeight="1" x14ac:dyDescent="0.25">
      <c r="A191" s="66" t="s">
        <v>72</v>
      </c>
      <c r="B191" s="66"/>
      <c r="C191" s="66"/>
      <c r="D191" s="66"/>
      <c r="E191" s="66"/>
      <c r="F191" s="66"/>
      <c r="G191" s="66"/>
    </row>
    <row r="192" spans="1:16" ht="39" customHeight="1" x14ac:dyDescent="0.25">
      <c r="A192" s="66" t="s">
        <v>73</v>
      </c>
      <c r="B192" s="66"/>
      <c r="C192" s="66"/>
      <c r="D192" s="66"/>
      <c r="E192" s="66"/>
      <c r="F192" s="66"/>
      <c r="G192" s="66"/>
    </row>
    <row r="193" spans="1:8" ht="54" customHeight="1" x14ac:dyDescent="0.25">
      <c r="A193" s="67" t="s">
        <v>74</v>
      </c>
      <c r="B193" s="67"/>
      <c r="C193" s="67"/>
      <c r="D193" s="67"/>
      <c r="E193" s="67"/>
      <c r="F193" s="67"/>
      <c r="G193" s="67"/>
    </row>
    <row r="194" spans="1:8" ht="41.25" customHeight="1" x14ac:dyDescent="0.25">
      <c r="A194" s="68" t="s">
        <v>75</v>
      </c>
      <c r="B194" s="68"/>
      <c r="C194" s="68"/>
      <c r="D194" s="68"/>
      <c r="E194" s="68"/>
      <c r="F194" s="68"/>
      <c r="G194" s="68"/>
      <c r="H194" s="68"/>
    </row>
    <row r="195" spans="1:8" ht="33" customHeight="1" x14ac:dyDescent="0.25">
      <c r="A195" s="69" t="s">
        <v>105</v>
      </c>
      <c r="B195" s="69"/>
      <c r="C195" s="69"/>
      <c r="D195" s="69"/>
      <c r="E195" s="69"/>
      <c r="F195" s="69"/>
      <c r="G195" s="69"/>
      <c r="H195" s="69"/>
    </row>
  </sheetData>
  <autoFilter ref="A7:H195">
    <filterColumn colId="2" showButton="0"/>
    <filterColumn colId="3" showButton="0"/>
    <filterColumn colId="6" showButton="0"/>
  </autoFilter>
  <mergeCells count="116">
    <mergeCell ref="A192:G192"/>
    <mergeCell ref="A193:G193"/>
    <mergeCell ref="A194:H194"/>
    <mergeCell ref="A195:H195"/>
    <mergeCell ref="A191:G191"/>
    <mergeCell ref="O172:O173"/>
    <mergeCell ref="P172:P173"/>
    <mergeCell ref="A174:P174"/>
    <mergeCell ref="A172:A173"/>
    <mergeCell ref="B172:B173"/>
    <mergeCell ref="C172:E172"/>
    <mergeCell ref="F172:F173"/>
    <mergeCell ref="G172:J172"/>
    <mergeCell ref="K172:N172"/>
    <mergeCell ref="A181:P181"/>
    <mergeCell ref="K154:N154"/>
    <mergeCell ref="O154:O155"/>
    <mergeCell ref="P154:P155"/>
    <mergeCell ref="A156:P156"/>
    <mergeCell ref="A171:P171"/>
    <mergeCell ref="O136:O137"/>
    <mergeCell ref="P136:P137"/>
    <mergeCell ref="A138:P138"/>
    <mergeCell ref="A153:P153"/>
    <mergeCell ref="A154:A155"/>
    <mergeCell ref="B154:B155"/>
    <mergeCell ref="C154:E154"/>
    <mergeCell ref="F154:F155"/>
    <mergeCell ref="G154:J154"/>
    <mergeCell ref="A136:A137"/>
    <mergeCell ref="B136:B137"/>
    <mergeCell ref="C136:E136"/>
    <mergeCell ref="F136:F137"/>
    <mergeCell ref="G136:J136"/>
    <mergeCell ref="K136:N136"/>
    <mergeCell ref="A144:P144"/>
    <mergeCell ref="A162:P162"/>
    <mergeCell ref="K117:N117"/>
    <mergeCell ref="O117:O118"/>
    <mergeCell ref="P117:P118"/>
    <mergeCell ref="A119:P119"/>
    <mergeCell ref="A135:P135"/>
    <mergeCell ref="O99:O100"/>
    <mergeCell ref="P99:P100"/>
    <mergeCell ref="A101:P101"/>
    <mergeCell ref="A116:P116"/>
    <mergeCell ref="A117:A118"/>
    <mergeCell ref="B117:B118"/>
    <mergeCell ref="C117:E117"/>
    <mergeCell ref="F117:F118"/>
    <mergeCell ref="G117:J117"/>
    <mergeCell ref="A99:A100"/>
    <mergeCell ref="B99:B100"/>
    <mergeCell ref="C99:E99"/>
    <mergeCell ref="F99:F100"/>
    <mergeCell ref="G99:J99"/>
    <mergeCell ref="K99:N99"/>
    <mergeCell ref="A107:P107"/>
    <mergeCell ref="A126:P126"/>
    <mergeCell ref="A98:P98"/>
    <mergeCell ref="O81:O82"/>
    <mergeCell ref="P81:P82"/>
    <mergeCell ref="A83:P83"/>
    <mergeCell ref="A81:A82"/>
    <mergeCell ref="B81:B82"/>
    <mergeCell ref="C81:E81"/>
    <mergeCell ref="F81:F82"/>
    <mergeCell ref="G81:J81"/>
    <mergeCell ref="K81:N81"/>
    <mergeCell ref="A89:P89"/>
    <mergeCell ref="K63:N63"/>
    <mergeCell ref="O63:O64"/>
    <mergeCell ref="P63:P64"/>
    <mergeCell ref="A65:P65"/>
    <mergeCell ref="A80:P80"/>
    <mergeCell ref="O44:O45"/>
    <mergeCell ref="P44:P45"/>
    <mergeCell ref="A46:P46"/>
    <mergeCell ref="A62:P62"/>
    <mergeCell ref="A63:A64"/>
    <mergeCell ref="B63:B64"/>
    <mergeCell ref="C63:E63"/>
    <mergeCell ref="F63:F64"/>
    <mergeCell ref="G63:J63"/>
    <mergeCell ref="A53:P53"/>
    <mergeCell ref="A71:P71"/>
    <mergeCell ref="A28:P28"/>
    <mergeCell ref="A43:P43"/>
    <mergeCell ref="A44:A45"/>
    <mergeCell ref="B44:B45"/>
    <mergeCell ref="C44:E44"/>
    <mergeCell ref="F44:F45"/>
    <mergeCell ref="G44:J44"/>
    <mergeCell ref="K44:N44"/>
    <mergeCell ref="A34:P34"/>
    <mergeCell ref="A9:P9"/>
    <mergeCell ref="A25:P25"/>
    <mergeCell ref="A26:A27"/>
    <mergeCell ref="B26:B27"/>
    <mergeCell ref="C26:E26"/>
    <mergeCell ref="F26:F27"/>
    <mergeCell ref="G26:J26"/>
    <mergeCell ref="K26:N26"/>
    <mergeCell ref="O26:O27"/>
    <mergeCell ref="A16:P16"/>
    <mergeCell ref="P26:P27"/>
    <mergeCell ref="A1:P1"/>
    <mergeCell ref="A6:P6"/>
    <mergeCell ref="A7:A8"/>
    <mergeCell ref="B7:B8"/>
    <mergeCell ref="C7:E7"/>
    <mergeCell ref="F7:F8"/>
    <mergeCell ref="G7:J7"/>
    <mergeCell ref="K7:N7"/>
    <mergeCell ref="O7:O8"/>
    <mergeCell ref="P7:P8"/>
  </mergeCells>
  <pageMargins left="0.39370078740157483" right="0.39370078740157483" top="0.39370078740157483" bottom="0.39370078740157483" header="0.51181102362204722" footer="0.51181102362204722"/>
  <pageSetup paperSize="9" orientation="landscape" r:id="rId1"/>
  <rowBreaks count="9" manualBreakCount="9">
    <brk id="20" max="16383" man="1"/>
    <brk id="38" max="16383" man="1"/>
    <brk id="57" max="16383" man="1"/>
    <brk id="75" max="16383" man="1"/>
    <brk id="93" max="16383" man="1"/>
    <brk id="111" max="16383" man="1"/>
    <brk id="130" max="16383" man="1"/>
    <brk id="148" max="16383" man="1"/>
    <brk id="1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4" sqref="A4"/>
    </sheetView>
  </sheetViews>
  <sheetFormatPr defaultRowHeight="9" customHeight="1" x14ac:dyDescent="0.2"/>
  <cols>
    <col min="1" max="1" width="10.140625" style="25" customWidth="1"/>
    <col min="2" max="3" width="9.140625" style="25"/>
    <col min="4" max="4" width="22.140625" style="25" customWidth="1"/>
    <col min="5" max="5" width="35.28515625" style="25" customWidth="1"/>
    <col min="6" max="6" width="10.7109375" style="25" customWidth="1"/>
    <col min="7" max="256" width="9.140625" style="25"/>
    <col min="257" max="257" width="10.140625" style="25" customWidth="1"/>
    <col min="258" max="259" width="9.140625" style="25"/>
    <col min="260" max="260" width="22.140625" style="25" customWidth="1"/>
    <col min="261" max="261" width="35.28515625" style="25" customWidth="1"/>
    <col min="262" max="262" width="10.7109375" style="25" customWidth="1"/>
    <col min="263" max="512" width="9.140625" style="25"/>
    <col min="513" max="513" width="10.140625" style="25" customWidth="1"/>
    <col min="514" max="515" width="9.140625" style="25"/>
    <col min="516" max="516" width="22.140625" style="25" customWidth="1"/>
    <col min="517" max="517" width="35.28515625" style="25" customWidth="1"/>
    <col min="518" max="518" width="10.7109375" style="25" customWidth="1"/>
    <col min="519" max="768" width="9.140625" style="25"/>
    <col min="769" max="769" width="10.140625" style="25" customWidth="1"/>
    <col min="770" max="771" width="9.140625" style="25"/>
    <col min="772" max="772" width="22.140625" style="25" customWidth="1"/>
    <col min="773" max="773" width="35.28515625" style="25" customWidth="1"/>
    <col min="774" max="774" width="10.7109375" style="25" customWidth="1"/>
    <col min="775" max="1024" width="9.140625" style="25"/>
    <col min="1025" max="1025" width="10.140625" style="25" customWidth="1"/>
    <col min="1026" max="1027" width="9.140625" style="25"/>
    <col min="1028" max="1028" width="22.140625" style="25" customWidth="1"/>
    <col min="1029" max="1029" width="35.28515625" style="25" customWidth="1"/>
    <col min="1030" max="1030" width="10.7109375" style="25" customWidth="1"/>
    <col min="1031" max="1280" width="9.140625" style="25"/>
    <col min="1281" max="1281" width="10.140625" style="25" customWidth="1"/>
    <col min="1282" max="1283" width="9.140625" style="25"/>
    <col min="1284" max="1284" width="22.140625" style="25" customWidth="1"/>
    <col min="1285" max="1285" width="35.28515625" style="25" customWidth="1"/>
    <col min="1286" max="1286" width="10.7109375" style="25" customWidth="1"/>
    <col min="1287" max="1536" width="9.140625" style="25"/>
    <col min="1537" max="1537" width="10.140625" style="25" customWidth="1"/>
    <col min="1538" max="1539" width="9.140625" style="25"/>
    <col min="1540" max="1540" width="22.140625" style="25" customWidth="1"/>
    <col min="1541" max="1541" width="35.28515625" style="25" customWidth="1"/>
    <col min="1542" max="1542" width="10.7109375" style="25" customWidth="1"/>
    <col min="1543" max="1792" width="9.140625" style="25"/>
    <col min="1793" max="1793" width="10.140625" style="25" customWidth="1"/>
    <col min="1794" max="1795" width="9.140625" style="25"/>
    <col min="1796" max="1796" width="22.140625" style="25" customWidth="1"/>
    <col min="1797" max="1797" width="35.28515625" style="25" customWidth="1"/>
    <col min="1798" max="1798" width="10.7109375" style="25" customWidth="1"/>
    <col min="1799" max="2048" width="9.140625" style="25"/>
    <col min="2049" max="2049" width="10.140625" style="25" customWidth="1"/>
    <col min="2050" max="2051" width="9.140625" style="25"/>
    <col min="2052" max="2052" width="22.140625" style="25" customWidth="1"/>
    <col min="2053" max="2053" width="35.28515625" style="25" customWidth="1"/>
    <col min="2054" max="2054" width="10.7109375" style="25" customWidth="1"/>
    <col min="2055" max="2304" width="9.140625" style="25"/>
    <col min="2305" max="2305" width="10.140625" style="25" customWidth="1"/>
    <col min="2306" max="2307" width="9.140625" style="25"/>
    <col min="2308" max="2308" width="22.140625" style="25" customWidth="1"/>
    <col min="2309" max="2309" width="35.28515625" style="25" customWidth="1"/>
    <col min="2310" max="2310" width="10.7109375" style="25" customWidth="1"/>
    <col min="2311" max="2560" width="9.140625" style="25"/>
    <col min="2561" max="2561" width="10.140625" style="25" customWidth="1"/>
    <col min="2562" max="2563" width="9.140625" style="25"/>
    <col min="2564" max="2564" width="22.140625" style="25" customWidth="1"/>
    <col min="2565" max="2565" width="35.28515625" style="25" customWidth="1"/>
    <col min="2566" max="2566" width="10.7109375" style="25" customWidth="1"/>
    <col min="2567" max="2816" width="9.140625" style="25"/>
    <col min="2817" max="2817" width="10.140625" style="25" customWidth="1"/>
    <col min="2818" max="2819" width="9.140625" style="25"/>
    <col min="2820" max="2820" width="22.140625" style="25" customWidth="1"/>
    <col min="2821" max="2821" width="35.28515625" style="25" customWidth="1"/>
    <col min="2822" max="2822" width="10.7109375" style="25" customWidth="1"/>
    <col min="2823" max="3072" width="9.140625" style="25"/>
    <col min="3073" max="3073" width="10.140625" style="25" customWidth="1"/>
    <col min="3074" max="3075" width="9.140625" style="25"/>
    <col min="3076" max="3076" width="22.140625" style="25" customWidth="1"/>
    <col min="3077" max="3077" width="35.28515625" style="25" customWidth="1"/>
    <col min="3078" max="3078" width="10.7109375" style="25" customWidth="1"/>
    <col min="3079" max="3328" width="9.140625" style="25"/>
    <col min="3329" max="3329" width="10.140625" style="25" customWidth="1"/>
    <col min="3330" max="3331" width="9.140625" style="25"/>
    <col min="3332" max="3332" width="22.140625" style="25" customWidth="1"/>
    <col min="3333" max="3333" width="35.28515625" style="25" customWidth="1"/>
    <col min="3334" max="3334" width="10.7109375" style="25" customWidth="1"/>
    <col min="3335" max="3584" width="9.140625" style="25"/>
    <col min="3585" max="3585" width="10.140625" style="25" customWidth="1"/>
    <col min="3586" max="3587" width="9.140625" style="25"/>
    <col min="3588" max="3588" width="22.140625" style="25" customWidth="1"/>
    <col min="3589" max="3589" width="35.28515625" style="25" customWidth="1"/>
    <col min="3590" max="3590" width="10.7109375" style="25" customWidth="1"/>
    <col min="3591" max="3840" width="9.140625" style="25"/>
    <col min="3841" max="3841" width="10.140625" style="25" customWidth="1"/>
    <col min="3842" max="3843" width="9.140625" style="25"/>
    <col min="3844" max="3844" width="22.140625" style="25" customWidth="1"/>
    <col min="3845" max="3845" width="35.28515625" style="25" customWidth="1"/>
    <col min="3846" max="3846" width="10.7109375" style="25" customWidth="1"/>
    <col min="3847" max="4096" width="9.140625" style="25"/>
    <col min="4097" max="4097" width="10.140625" style="25" customWidth="1"/>
    <col min="4098" max="4099" width="9.140625" style="25"/>
    <col min="4100" max="4100" width="22.140625" style="25" customWidth="1"/>
    <col min="4101" max="4101" width="35.28515625" style="25" customWidth="1"/>
    <col min="4102" max="4102" width="10.7109375" style="25" customWidth="1"/>
    <col min="4103" max="4352" width="9.140625" style="25"/>
    <col min="4353" max="4353" width="10.140625" style="25" customWidth="1"/>
    <col min="4354" max="4355" width="9.140625" style="25"/>
    <col min="4356" max="4356" width="22.140625" style="25" customWidth="1"/>
    <col min="4357" max="4357" width="35.28515625" style="25" customWidth="1"/>
    <col min="4358" max="4358" width="10.7109375" style="25" customWidth="1"/>
    <col min="4359" max="4608" width="9.140625" style="25"/>
    <col min="4609" max="4609" width="10.140625" style="25" customWidth="1"/>
    <col min="4610" max="4611" width="9.140625" style="25"/>
    <col min="4612" max="4612" width="22.140625" style="25" customWidth="1"/>
    <col min="4613" max="4613" width="35.28515625" style="25" customWidth="1"/>
    <col min="4614" max="4614" width="10.7109375" style="25" customWidth="1"/>
    <col min="4615" max="4864" width="9.140625" style="25"/>
    <col min="4865" max="4865" width="10.140625" style="25" customWidth="1"/>
    <col min="4866" max="4867" width="9.140625" style="25"/>
    <col min="4868" max="4868" width="22.140625" style="25" customWidth="1"/>
    <col min="4869" max="4869" width="35.28515625" style="25" customWidth="1"/>
    <col min="4870" max="4870" width="10.7109375" style="25" customWidth="1"/>
    <col min="4871" max="5120" width="9.140625" style="25"/>
    <col min="5121" max="5121" width="10.140625" style="25" customWidth="1"/>
    <col min="5122" max="5123" width="9.140625" style="25"/>
    <col min="5124" max="5124" width="22.140625" style="25" customWidth="1"/>
    <col min="5125" max="5125" width="35.28515625" style="25" customWidth="1"/>
    <col min="5126" max="5126" width="10.7109375" style="25" customWidth="1"/>
    <col min="5127" max="5376" width="9.140625" style="25"/>
    <col min="5377" max="5377" width="10.140625" style="25" customWidth="1"/>
    <col min="5378" max="5379" width="9.140625" style="25"/>
    <col min="5380" max="5380" width="22.140625" style="25" customWidth="1"/>
    <col min="5381" max="5381" width="35.28515625" style="25" customWidth="1"/>
    <col min="5382" max="5382" width="10.7109375" style="25" customWidth="1"/>
    <col min="5383" max="5632" width="9.140625" style="25"/>
    <col min="5633" max="5633" width="10.140625" style="25" customWidth="1"/>
    <col min="5634" max="5635" width="9.140625" style="25"/>
    <col min="5636" max="5636" width="22.140625" style="25" customWidth="1"/>
    <col min="5637" max="5637" width="35.28515625" style="25" customWidth="1"/>
    <col min="5638" max="5638" width="10.7109375" style="25" customWidth="1"/>
    <col min="5639" max="5888" width="9.140625" style="25"/>
    <col min="5889" max="5889" width="10.140625" style="25" customWidth="1"/>
    <col min="5890" max="5891" width="9.140625" style="25"/>
    <col min="5892" max="5892" width="22.140625" style="25" customWidth="1"/>
    <col min="5893" max="5893" width="35.28515625" style="25" customWidth="1"/>
    <col min="5894" max="5894" width="10.7109375" style="25" customWidth="1"/>
    <col min="5895" max="6144" width="9.140625" style="25"/>
    <col min="6145" max="6145" width="10.140625" style="25" customWidth="1"/>
    <col min="6146" max="6147" width="9.140625" style="25"/>
    <col min="6148" max="6148" width="22.140625" style="25" customWidth="1"/>
    <col min="6149" max="6149" width="35.28515625" style="25" customWidth="1"/>
    <col min="6150" max="6150" width="10.7109375" style="25" customWidth="1"/>
    <col min="6151" max="6400" width="9.140625" style="25"/>
    <col min="6401" max="6401" width="10.140625" style="25" customWidth="1"/>
    <col min="6402" max="6403" width="9.140625" style="25"/>
    <col min="6404" max="6404" width="22.140625" style="25" customWidth="1"/>
    <col min="6405" max="6405" width="35.28515625" style="25" customWidth="1"/>
    <col min="6406" max="6406" width="10.7109375" style="25" customWidth="1"/>
    <col min="6407" max="6656" width="9.140625" style="25"/>
    <col min="6657" max="6657" width="10.140625" style="25" customWidth="1"/>
    <col min="6658" max="6659" width="9.140625" style="25"/>
    <col min="6660" max="6660" width="22.140625" style="25" customWidth="1"/>
    <col min="6661" max="6661" width="35.28515625" style="25" customWidth="1"/>
    <col min="6662" max="6662" width="10.7109375" style="25" customWidth="1"/>
    <col min="6663" max="6912" width="9.140625" style="25"/>
    <col min="6913" max="6913" width="10.140625" style="25" customWidth="1"/>
    <col min="6914" max="6915" width="9.140625" style="25"/>
    <col min="6916" max="6916" width="22.140625" style="25" customWidth="1"/>
    <col min="6917" max="6917" width="35.28515625" style="25" customWidth="1"/>
    <col min="6918" max="6918" width="10.7109375" style="25" customWidth="1"/>
    <col min="6919" max="7168" width="9.140625" style="25"/>
    <col min="7169" max="7169" width="10.140625" style="25" customWidth="1"/>
    <col min="7170" max="7171" width="9.140625" style="25"/>
    <col min="7172" max="7172" width="22.140625" style="25" customWidth="1"/>
    <col min="7173" max="7173" width="35.28515625" style="25" customWidth="1"/>
    <col min="7174" max="7174" width="10.7109375" style="25" customWidth="1"/>
    <col min="7175" max="7424" width="9.140625" style="25"/>
    <col min="7425" max="7425" width="10.140625" style="25" customWidth="1"/>
    <col min="7426" max="7427" width="9.140625" style="25"/>
    <col min="7428" max="7428" width="22.140625" style="25" customWidth="1"/>
    <col min="7429" max="7429" width="35.28515625" style="25" customWidth="1"/>
    <col min="7430" max="7430" width="10.7109375" style="25" customWidth="1"/>
    <col min="7431" max="7680" width="9.140625" style="25"/>
    <col min="7681" max="7681" width="10.140625" style="25" customWidth="1"/>
    <col min="7682" max="7683" width="9.140625" style="25"/>
    <col min="7684" max="7684" width="22.140625" style="25" customWidth="1"/>
    <col min="7685" max="7685" width="35.28515625" style="25" customWidth="1"/>
    <col min="7686" max="7686" width="10.7109375" style="25" customWidth="1"/>
    <col min="7687" max="7936" width="9.140625" style="25"/>
    <col min="7937" max="7937" width="10.140625" style="25" customWidth="1"/>
    <col min="7938" max="7939" width="9.140625" style="25"/>
    <col min="7940" max="7940" width="22.140625" style="25" customWidth="1"/>
    <col min="7941" max="7941" width="35.28515625" style="25" customWidth="1"/>
    <col min="7942" max="7942" width="10.7109375" style="25" customWidth="1"/>
    <col min="7943" max="8192" width="9.140625" style="25"/>
    <col min="8193" max="8193" width="10.140625" style="25" customWidth="1"/>
    <col min="8194" max="8195" width="9.140625" style="25"/>
    <col min="8196" max="8196" width="22.140625" style="25" customWidth="1"/>
    <col min="8197" max="8197" width="35.28515625" style="25" customWidth="1"/>
    <col min="8198" max="8198" width="10.7109375" style="25" customWidth="1"/>
    <col min="8199" max="8448" width="9.140625" style="25"/>
    <col min="8449" max="8449" width="10.140625" style="25" customWidth="1"/>
    <col min="8450" max="8451" width="9.140625" style="25"/>
    <col min="8452" max="8452" width="22.140625" style="25" customWidth="1"/>
    <col min="8453" max="8453" width="35.28515625" style="25" customWidth="1"/>
    <col min="8454" max="8454" width="10.7109375" style="25" customWidth="1"/>
    <col min="8455" max="8704" width="9.140625" style="25"/>
    <col min="8705" max="8705" width="10.140625" style="25" customWidth="1"/>
    <col min="8706" max="8707" width="9.140625" style="25"/>
    <col min="8708" max="8708" width="22.140625" style="25" customWidth="1"/>
    <col min="8709" max="8709" width="35.28515625" style="25" customWidth="1"/>
    <col min="8710" max="8710" width="10.7109375" style="25" customWidth="1"/>
    <col min="8711" max="8960" width="9.140625" style="25"/>
    <col min="8961" max="8961" width="10.140625" style="25" customWidth="1"/>
    <col min="8962" max="8963" width="9.140625" style="25"/>
    <col min="8964" max="8964" width="22.140625" style="25" customWidth="1"/>
    <col min="8965" max="8965" width="35.28515625" style="25" customWidth="1"/>
    <col min="8966" max="8966" width="10.7109375" style="25" customWidth="1"/>
    <col min="8967" max="9216" width="9.140625" style="25"/>
    <col min="9217" max="9217" width="10.140625" style="25" customWidth="1"/>
    <col min="9218" max="9219" width="9.140625" style="25"/>
    <col min="9220" max="9220" width="22.140625" style="25" customWidth="1"/>
    <col min="9221" max="9221" width="35.28515625" style="25" customWidth="1"/>
    <col min="9222" max="9222" width="10.7109375" style="25" customWidth="1"/>
    <col min="9223" max="9472" width="9.140625" style="25"/>
    <col min="9473" max="9473" width="10.140625" style="25" customWidth="1"/>
    <col min="9474" max="9475" width="9.140625" style="25"/>
    <col min="9476" max="9476" width="22.140625" style="25" customWidth="1"/>
    <col min="9477" max="9477" width="35.28515625" style="25" customWidth="1"/>
    <col min="9478" max="9478" width="10.7109375" style="25" customWidth="1"/>
    <col min="9479" max="9728" width="9.140625" style="25"/>
    <col min="9729" max="9729" width="10.140625" style="25" customWidth="1"/>
    <col min="9730" max="9731" width="9.140625" style="25"/>
    <col min="9732" max="9732" width="22.140625" style="25" customWidth="1"/>
    <col min="9733" max="9733" width="35.28515625" style="25" customWidth="1"/>
    <col min="9734" max="9734" width="10.7109375" style="25" customWidth="1"/>
    <col min="9735" max="9984" width="9.140625" style="25"/>
    <col min="9985" max="9985" width="10.140625" style="25" customWidth="1"/>
    <col min="9986" max="9987" width="9.140625" style="25"/>
    <col min="9988" max="9988" width="22.140625" style="25" customWidth="1"/>
    <col min="9989" max="9989" width="35.28515625" style="25" customWidth="1"/>
    <col min="9990" max="9990" width="10.7109375" style="25" customWidth="1"/>
    <col min="9991" max="10240" width="9.140625" style="25"/>
    <col min="10241" max="10241" width="10.140625" style="25" customWidth="1"/>
    <col min="10242" max="10243" width="9.140625" style="25"/>
    <col min="10244" max="10244" width="22.140625" style="25" customWidth="1"/>
    <col min="10245" max="10245" width="35.28515625" style="25" customWidth="1"/>
    <col min="10246" max="10246" width="10.7109375" style="25" customWidth="1"/>
    <col min="10247" max="10496" width="9.140625" style="25"/>
    <col min="10497" max="10497" width="10.140625" style="25" customWidth="1"/>
    <col min="10498" max="10499" width="9.140625" style="25"/>
    <col min="10500" max="10500" width="22.140625" style="25" customWidth="1"/>
    <col min="10501" max="10501" width="35.28515625" style="25" customWidth="1"/>
    <col min="10502" max="10502" width="10.7109375" style="25" customWidth="1"/>
    <col min="10503" max="10752" width="9.140625" style="25"/>
    <col min="10753" max="10753" width="10.140625" style="25" customWidth="1"/>
    <col min="10754" max="10755" width="9.140625" style="25"/>
    <col min="10756" max="10756" width="22.140625" style="25" customWidth="1"/>
    <col min="10757" max="10757" width="35.28515625" style="25" customWidth="1"/>
    <col min="10758" max="10758" width="10.7109375" style="25" customWidth="1"/>
    <col min="10759" max="11008" width="9.140625" style="25"/>
    <col min="11009" max="11009" width="10.140625" style="25" customWidth="1"/>
    <col min="11010" max="11011" width="9.140625" style="25"/>
    <col min="11012" max="11012" width="22.140625" style="25" customWidth="1"/>
    <col min="11013" max="11013" width="35.28515625" style="25" customWidth="1"/>
    <col min="11014" max="11014" width="10.7109375" style="25" customWidth="1"/>
    <col min="11015" max="11264" width="9.140625" style="25"/>
    <col min="11265" max="11265" width="10.140625" style="25" customWidth="1"/>
    <col min="11266" max="11267" width="9.140625" style="25"/>
    <col min="11268" max="11268" width="22.140625" style="25" customWidth="1"/>
    <col min="11269" max="11269" width="35.28515625" style="25" customWidth="1"/>
    <col min="11270" max="11270" width="10.7109375" style="25" customWidth="1"/>
    <col min="11271" max="11520" width="9.140625" style="25"/>
    <col min="11521" max="11521" width="10.140625" style="25" customWidth="1"/>
    <col min="11522" max="11523" width="9.140625" style="25"/>
    <col min="11524" max="11524" width="22.140625" style="25" customWidth="1"/>
    <col min="11525" max="11525" width="35.28515625" style="25" customWidth="1"/>
    <col min="11526" max="11526" width="10.7109375" style="25" customWidth="1"/>
    <col min="11527" max="11776" width="9.140625" style="25"/>
    <col min="11777" max="11777" width="10.140625" style="25" customWidth="1"/>
    <col min="11778" max="11779" width="9.140625" style="25"/>
    <col min="11780" max="11780" width="22.140625" style="25" customWidth="1"/>
    <col min="11781" max="11781" width="35.28515625" style="25" customWidth="1"/>
    <col min="11782" max="11782" width="10.7109375" style="25" customWidth="1"/>
    <col min="11783" max="12032" width="9.140625" style="25"/>
    <col min="12033" max="12033" width="10.140625" style="25" customWidth="1"/>
    <col min="12034" max="12035" width="9.140625" style="25"/>
    <col min="12036" max="12036" width="22.140625" style="25" customWidth="1"/>
    <col min="12037" max="12037" width="35.28515625" style="25" customWidth="1"/>
    <col min="12038" max="12038" width="10.7109375" style="25" customWidth="1"/>
    <col min="12039" max="12288" width="9.140625" style="25"/>
    <col min="12289" max="12289" width="10.140625" style="25" customWidth="1"/>
    <col min="12290" max="12291" width="9.140625" style="25"/>
    <col min="12292" max="12292" width="22.140625" style="25" customWidth="1"/>
    <col min="12293" max="12293" width="35.28515625" style="25" customWidth="1"/>
    <col min="12294" max="12294" width="10.7109375" style="25" customWidth="1"/>
    <col min="12295" max="12544" width="9.140625" style="25"/>
    <col min="12545" max="12545" width="10.140625" style="25" customWidth="1"/>
    <col min="12546" max="12547" width="9.140625" style="25"/>
    <col min="12548" max="12548" width="22.140625" style="25" customWidth="1"/>
    <col min="12549" max="12549" width="35.28515625" style="25" customWidth="1"/>
    <col min="12550" max="12550" width="10.7109375" style="25" customWidth="1"/>
    <col min="12551" max="12800" width="9.140625" style="25"/>
    <col min="12801" max="12801" width="10.140625" style="25" customWidth="1"/>
    <col min="12802" max="12803" width="9.140625" style="25"/>
    <col min="12804" max="12804" width="22.140625" style="25" customWidth="1"/>
    <col min="12805" max="12805" width="35.28515625" style="25" customWidth="1"/>
    <col min="12806" max="12806" width="10.7109375" style="25" customWidth="1"/>
    <col min="12807" max="13056" width="9.140625" style="25"/>
    <col min="13057" max="13057" width="10.140625" style="25" customWidth="1"/>
    <col min="13058" max="13059" width="9.140625" style="25"/>
    <col min="13060" max="13060" width="22.140625" style="25" customWidth="1"/>
    <col min="13061" max="13061" width="35.28515625" style="25" customWidth="1"/>
    <col min="13062" max="13062" width="10.7109375" style="25" customWidth="1"/>
    <col min="13063" max="13312" width="9.140625" style="25"/>
    <col min="13313" max="13313" width="10.140625" style="25" customWidth="1"/>
    <col min="13314" max="13315" width="9.140625" style="25"/>
    <col min="13316" max="13316" width="22.140625" style="25" customWidth="1"/>
    <col min="13317" max="13317" width="35.28515625" style="25" customWidth="1"/>
    <col min="13318" max="13318" width="10.7109375" style="25" customWidth="1"/>
    <col min="13319" max="13568" width="9.140625" style="25"/>
    <col min="13569" max="13569" width="10.140625" style="25" customWidth="1"/>
    <col min="13570" max="13571" width="9.140625" style="25"/>
    <col min="13572" max="13572" width="22.140625" style="25" customWidth="1"/>
    <col min="13573" max="13573" width="35.28515625" style="25" customWidth="1"/>
    <col min="13574" max="13574" width="10.7109375" style="25" customWidth="1"/>
    <col min="13575" max="13824" width="9.140625" style="25"/>
    <col min="13825" max="13825" width="10.140625" style="25" customWidth="1"/>
    <col min="13826" max="13827" width="9.140625" style="25"/>
    <col min="13828" max="13828" width="22.140625" style="25" customWidth="1"/>
    <col min="13829" max="13829" width="35.28515625" style="25" customWidth="1"/>
    <col min="13830" max="13830" width="10.7109375" style="25" customWidth="1"/>
    <col min="13831" max="14080" width="9.140625" style="25"/>
    <col min="14081" max="14081" width="10.140625" style="25" customWidth="1"/>
    <col min="14082" max="14083" width="9.140625" style="25"/>
    <col min="14084" max="14084" width="22.140625" style="25" customWidth="1"/>
    <col min="14085" max="14085" width="35.28515625" style="25" customWidth="1"/>
    <col min="14086" max="14086" width="10.7109375" style="25" customWidth="1"/>
    <col min="14087" max="14336" width="9.140625" style="25"/>
    <col min="14337" max="14337" width="10.140625" style="25" customWidth="1"/>
    <col min="14338" max="14339" width="9.140625" style="25"/>
    <col min="14340" max="14340" width="22.140625" style="25" customWidth="1"/>
    <col min="14341" max="14341" width="35.28515625" style="25" customWidth="1"/>
    <col min="14342" max="14342" width="10.7109375" style="25" customWidth="1"/>
    <col min="14343" max="14592" width="9.140625" style="25"/>
    <col min="14593" max="14593" width="10.140625" style="25" customWidth="1"/>
    <col min="14594" max="14595" width="9.140625" style="25"/>
    <col min="14596" max="14596" width="22.140625" style="25" customWidth="1"/>
    <col min="14597" max="14597" width="35.28515625" style="25" customWidth="1"/>
    <col min="14598" max="14598" width="10.7109375" style="25" customWidth="1"/>
    <col min="14599" max="14848" width="9.140625" style="25"/>
    <col min="14849" max="14849" width="10.140625" style="25" customWidth="1"/>
    <col min="14850" max="14851" width="9.140625" style="25"/>
    <col min="14852" max="14852" width="22.140625" style="25" customWidth="1"/>
    <col min="14853" max="14853" width="35.28515625" style="25" customWidth="1"/>
    <col min="14854" max="14854" width="10.7109375" style="25" customWidth="1"/>
    <col min="14855" max="15104" width="9.140625" style="25"/>
    <col min="15105" max="15105" width="10.140625" style="25" customWidth="1"/>
    <col min="15106" max="15107" width="9.140625" style="25"/>
    <col min="15108" max="15108" width="22.140625" style="25" customWidth="1"/>
    <col min="15109" max="15109" width="35.28515625" style="25" customWidth="1"/>
    <col min="15110" max="15110" width="10.7109375" style="25" customWidth="1"/>
    <col min="15111" max="15360" width="9.140625" style="25"/>
    <col min="15361" max="15361" width="10.140625" style="25" customWidth="1"/>
    <col min="15362" max="15363" width="9.140625" style="25"/>
    <col min="15364" max="15364" width="22.140625" style="25" customWidth="1"/>
    <col min="15365" max="15365" width="35.28515625" style="25" customWidth="1"/>
    <col min="15366" max="15366" width="10.7109375" style="25" customWidth="1"/>
    <col min="15367" max="15616" width="9.140625" style="25"/>
    <col min="15617" max="15617" width="10.140625" style="25" customWidth="1"/>
    <col min="15618" max="15619" width="9.140625" style="25"/>
    <col min="15620" max="15620" width="22.140625" style="25" customWidth="1"/>
    <col min="15621" max="15621" width="35.28515625" style="25" customWidth="1"/>
    <col min="15622" max="15622" width="10.7109375" style="25" customWidth="1"/>
    <col min="15623" max="15872" width="9.140625" style="25"/>
    <col min="15873" max="15873" width="10.140625" style="25" customWidth="1"/>
    <col min="15874" max="15875" width="9.140625" style="25"/>
    <col min="15876" max="15876" width="22.140625" style="25" customWidth="1"/>
    <col min="15877" max="15877" width="35.28515625" style="25" customWidth="1"/>
    <col min="15878" max="15878" width="10.7109375" style="25" customWidth="1"/>
    <col min="15879" max="16128" width="9.140625" style="25"/>
    <col min="16129" max="16129" width="10.140625" style="25" customWidth="1"/>
    <col min="16130" max="16131" width="9.140625" style="25"/>
    <col min="16132" max="16132" width="22.140625" style="25" customWidth="1"/>
    <col min="16133" max="16133" width="35.28515625" style="25" customWidth="1"/>
    <col min="16134" max="16134" width="10.7109375" style="25" customWidth="1"/>
    <col min="16135" max="16384" width="9.140625" style="25"/>
  </cols>
  <sheetData>
    <row r="1" spans="1:11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2.75" hidden="1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17.850000000000001" customHeight="1" x14ac:dyDescent="0.25">
      <c r="A3" s="27" t="s">
        <v>95</v>
      </c>
      <c r="B3" s="27"/>
      <c r="C3" s="27"/>
      <c r="D3" s="28"/>
      <c r="E3" s="28"/>
      <c r="F3" s="27" t="s">
        <v>96</v>
      </c>
      <c r="G3" s="27"/>
      <c r="H3" s="29"/>
      <c r="I3" s="28"/>
      <c r="J3" s="28"/>
      <c r="K3" s="27"/>
    </row>
    <row r="4" spans="1:11" ht="15.75" customHeight="1" x14ac:dyDescent="0.25">
      <c r="A4" s="29" t="s">
        <v>116</v>
      </c>
      <c r="B4" s="29"/>
      <c r="C4" s="30"/>
      <c r="D4" s="30"/>
      <c r="E4" s="28"/>
      <c r="F4" s="48" t="s">
        <v>97</v>
      </c>
      <c r="G4" s="48"/>
      <c r="H4" s="48"/>
      <c r="I4" s="48"/>
      <c r="J4" s="28"/>
      <c r="K4" s="27"/>
    </row>
    <row r="5" spans="1:11" ht="15.75" customHeight="1" x14ac:dyDescent="0.25">
      <c r="A5" s="71" t="s">
        <v>87</v>
      </c>
      <c r="B5" s="71"/>
      <c r="C5" s="71"/>
      <c r="D5" s="71"/>
      <c r="E5" s="28"/>
      <c r="F5" s="47" t="s">
        <v>98</v>
      </c>
      <c r="G5" s="47"/>
      <c r="H5" s="47"/>
      <c r="I5" s="47"/>
      <c r="J5" s="28"/>
      <c r="K5" s="27"/>
    </row>
    <row r="6" spans="1:11" ht="19.7" customHeight="1" x14ac:dyDescent="0.25">
      <c r="A6" s="26"/>
      <c r="B6" s="26"/>
      <c r="C6" s="72"/>
      <c r="D6" s="72"/>
      <c r="E6" s="28"/>
      <c r="F6" s="28"/>
      <c r="G6" s="28"/>
      <c r="H6" s="29"/>
      <c r="I6" s="29"/>
      <c r="J6" s="26"/>
      <c r="K6" s="27"/>
    </row>
    <row r="7" spans="1:11" ht="17.850000000000001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17.850000000000001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1" ht="12.75" hidden="1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</row>
    <row r="10" spans="1:11" ht="12.75" hidden="1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1" ht="21" customHeight="1" x14ac:dyDescent="0.25">
      <c r="C11" s="29"/>
      <c r="D11" s="29"/>
      <c r="E11" s="32"/>
      <c r="F11" s="32"/>
      <c r="G11" s="32"/>
      <c r="H11" s="32"/>
      <c r="I11" s="32"/>
      <c r="J11" s="32"/>
    </row>
    <row r="12" spans="1:11" ht="18" customHeight="1" x14ac:dyDescent="0.25">
      <c r="A12" s="73"/>
      <c r="B12" s="73"/>
      <c r="C12" s="73"/>
      <c r="D12" s="73"/>
      <c r="E12" s="32"/>
      <c r="F12" s="32"/>
      <c r="G12" s="32"/>
      <c r="H12" s="32"/>
      <c r="I12" s="32"/>
      <c r="J12" s="32"/>
    </row>
    <row r="13" spans="1:11" ht="18.75" customHeight="1" x14ac:dyDescent="0.25">
      <c r="A13" s="32"/>
      <c r="B13" s="32"/>
      <c r="D13" s="31"/>
      <c r="E13" s="33"/>
      <c r="F13" s="32"/>
      <c r="G13" s="32"/>
      <c r="H13" s="32"/>
      <c r="I13" s="32"/>
      <c r="J13" s="32"/>
    </row>
    <row r="14" spans="1:11" ht="17.850000000000001" customHeight="1" x14ac:dyDescent="0.25">
      <c r="A14" s="34"/>
      <c r="B14" s="32"/>
      <c r="C14" s="70" t="s">
        <v>88</v>
      </c>
      <c r="D14" s="70"/>
      <c r="E14" s="70"/>
      <c r="F14" s="70"/>
      <c r="G14" s="35"/>
      <c r="H14" s="26"/>
      <c r="I14" s="32"/>
      <c r="J14" s="32"/>
    </row>
    <row r="15" spans="1:11" ht="17.850000000000001" customHeight="1" x14ac:dyDescent="0.25">
      <c r="A15" s="34"/>
      <c r="B15" s="32"/>
      <c r="C15" s="70" t="s">
        <v>76</v>
      </c>
      <c r="D15" s="70"/>
      <c r="E15" s="70"/>
      <c r="F15" s="70"/>
      <c r="G15" s="35"/>
      <c r="H15" s="26"/>
      <c r="I15" s="32"/>
      <c r="J15" s="32"/>
    </row>
    <row r="16" spans="1:11" ht="18" customHeight="1" x14ac:dyDescent="0.25">
      <c r="A16" s="34"/>
      <c r="B16" s="32"/>
      <c r="C16" s="70" t="s">
        <v>79</v>
      </c>
      <c r="D16" s="70"/>
      <c r="E16" s="70"/>
      <c r="F16" s="70"/>
      <c r="G16" s="35"/>
      <c r="H16" s="26"/>
      <c r="I16" s="26"/>
      <c r="J16" s="32"/>
    </row>
    <row r="17" spans="1:10" ht="17.850000000000001" customHeight="1" x14ac:dyDescent="0.25">
      <c r="A17" s="34"/>
      <c r="B17" s="32"/>
      <c r="C17" s="70" t="s">
        <v>77</v>
      </c>
      <c r="D17" s="70"/>
      <c r="E17" s="70"/>
      <c r="F17" s="70"/>
      <c r="G17" s="36"/>
      <c r="H17" s="28"/>
      <c r="I17" s="26"/>
      <c r="J17" s="32"/>
    </row>
    <row r="18" spans="1:10" ht="17.850000000000001" customHeight="1" x14ac:dyDescent="0.25">
      <c r="A18" s="34"/>
      <c r="B18" s="32"/>
      <c r="C18" s="70" t="s">
        <v>78</v>
      </c>
      <c r="D18" s="70"/>
      <c r="E18" s="70"/>
      <c r="F18" s="70"/>
      <c r="G18" s="36"/>
      <c r="H18" s="28"/>
      <c r="I18" s="26"/>
      <c r="J18" s="32"/>
    </row>
    <row r="19" spans="1:10" ht="17.850000000000001" customHeight="1" x14ac:dyDescent="0.25">
      <c r="A19" s="34"/>
      <c r="B19" s="32"/>
      <c r="C19" s="70" t="s">
        <v>89</v>
      </c>
      <c r="D19" s="70"/>
      <c r="E19" s="70"/>
      <c r="F19" s="70"/>
      <c r="G19" s="36"/>
      <c r="H19" s="28"/>
      <c r="I19" s="26"/>
      <c r="J19" s="32"/>
    </row>
    <row r="20" spans="1:10" ht="17.850000000000001" customHeight="1" x14ac:dyDescent="0.25">
      <c r="A20" s="34"/>
      <c r="B20" s="32"/>
      <c r="C20" s="74"/>
      <c r="D20" s="74"/>
      <c r="E20" s="74"/>
      <c r="F20" s="74"/>
      <c r="G20" s="36"/>
      <c r="H20" s="28"/>
      <c r="I20" s="26"/>
      <c r="J20" s="32"/>
    </row>
    <row r="21" spans="1:10" ht="17.850000000000001" customHeight="1" x14ac:dyDescent="0.25">
      <c r="A21" s="34"/>
      <c r="B21" s="32"/>
      <c r="C21" s="28"/>
      <c r="D21" s="28"/>
      <c r="E21" s="28"/>
      <c r="F21" s="36"/>
      <c r="G21" s="28"/>
      <c r="H21" s="28"/>
      <c r="I21" s="26"/>
      <c r="J21" s="32"/>
    </row>
  </sheetData>
  <sheetProtection selectLockedCells="1" selectUnlockedCells="1"/>
  <mergeCells count="10">
    <mergeCell ref="C16:F16"/>
    <mergeCell ref="C17:F17"/>
    <mergeCell ref="C18:F18"/>
    <mergeCell ref="C19:F19"/>
    <mergeCell ref="C20:F20"/>
    <mergeCell ref="C15:F15"/>
    <mergeCell ref="A5:D5"/>
    <mergeCell ref="C6:D6"/>
    <mergeCell ref="A12:D12"/>
    <mergeCell ref="C14:F14"/>
  </mergeCells>
  <pageMargins left="0.98402777777777772" right="0.98402777777777772" top="0.98402777777777772" bottom="0.98402777777777772" header="0.51180555555555551" footer="0.5118055555555555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Page 1</vt:lpstr>
      <vt:lpstr>Г1 (7)</vt:lpstr>
      <vt:lpstr>'Page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2022-08-10T09:08:52Z</cp:lastPrinted>
  <dcterms:created xsi:type="dcterms:W3CDTF">2022-01-09T11:23:12Z</dcterms:created>
  <dcterms:modified xsi:type="dcterms:W3CDTF">2023-07-24T07:28:29Z</dcterms:modified>
</cp:coreProperties>
</file>