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ИТАНИЕ\Питание 2023\ПИТАНИЕ С СЕНТЯБРЯ\Приложение №1 к описанию объекта закупки МЕНЮ\"/>
    </mc:Choice>
  </mc:AlternateContent>
  <bookViews>
    <workbookView xWindow="0" yWindow="0" windowWidth="28800" windowHeight="10335"/>
  </bookViews>
  <sheets>
    <sheet name="Page 1" sheetId="1" r:id="rId1"/>
    <sheet name="Г1 (7)" sheetId="2" r:id="rId2"/>
  </sheets>
  <definedNames>
    <definedName name="_xlnm._FilterDatabase" localSheetId="0" hidden="1">'Page 1'!$A$7:$H$154</definedName>
    <definedName name="_xlnm.Print_Titles" localSheetId="0">'Page 1'!$1:$1</definedName>
  </definedNames>
  <calcPr calcId="152511" refMode="R1C1"/>
</workbook>
</file>

<file path=xl/calcChain.xml><?xml version="1.0" encoding="utf-8"?>
<calcChain xmlns="http://schemas.openxmlformats.org/spreadsheetml/2006/main">
  <c r="F73" i="1" l="1"/>
  <c r="F72" i="1"/>
  <c r="E73" i="1"/>
  <c r="D73" i="1"/>
  <c r="C73" i="1"/>
  <c r="E72" i="1"/>
  <c r="D72" i="1"/>
  <c r="C72" i="1"/>
  <c r="F45" i="1"/>
  <c r="E45" i="1"/>
  <c r="D45" i="1"/>
  <c r="C45" i="1"/>
  <c r="F102" i="1"/>
  <c r="E102" i="1"/>
  <c r="D102" i="1"/>
  <c r="C102" i="1"/>
  <c r="F101" i="1"/>
  <c r="E101" i="1"/>
  <c r="D101" i="1"/>
  <c r="C101" i="1"/>
  <c r="C145" i="1"/>
  <c r="D145" i="1"/>
  <c r="E145" i="1"/>
  <c r="F145" i="1"/>
  <c r="F144" i="1"/>
  <c r="E144" i="1"/>
  <c r="D144" i="1"/>
  <c r="C144" i="1"/>
  <c r="F115" i="1"/>
  <c r="E115" i="1"/>
  <c r="D115" i="1"/>
  <c r="C115" i="1"/>
  <c r="F87" i="1"/>
  <c r="E87" i="1"/>
  <c r="D87" i="1"/>
  <c r="C87" i="1"/>
  <c r="F86" i="1"/>
  <c r="E86" i="1"/>
  <c r="D86" i="1"/>
  <c r="C86" i="1"/>
  <c r="F16" i="1"/>
  <c r="E16" i="1"/>
  <c r="D16" i="1"/>
  <c r="C16" i="1"/>
  <c r="F129" i="1"/>
  <c r="E129" i="1"/>
  <c r="D129" i="1"/>
  <c r="C129" i="1"/>
  <c r="F58" i="1"/>
  <c r="E58" i="1"/>
  <c r="D58" i="1"/>
  <c r="C58" i="1"/>
  <c r="C29" i="1"/>
  <c r="D29" i="1"/>
  <c r="E29" i="1"/>
  <c r="F29" i="1"/>
  <c r="F15" i="1"/>
  <c r="E15" i="1"/>
  <c r="D15" i="1"/>
  <c r="C15" i="1"/>
  <c r="N72" i="1" l="1"/>
  <c r="M72" i="1"/>
  <c r="L72" i="1"/>
  <c r="K72" i="1"/>
  <c r="J72" i="1"/>
  <c r="I72" i="1"/>
  <c r="H72" i="1"/>
  <c r="G72" i="1"/>
  <c r="N73" i="1"/>
  <c r="M73" i="1"/>
  <c r="L73" i="1"/>
  <c r="K73" i="1"/>
  <c r="J73" i="1"/>
  <c r="I73" i="1"/>
  <c r="H73" i="1"/>
  <c r="G73" i="1"/>
  <c r="N144" i="1"/>
  <c r="M144" i="1"/>
  <c r="L144" i="1"/>
  <c r="K144" i="1"/>
  <c r="J144" i="1"/>
  <c r="I144" i="1"/>
  <c r="H144" i="1"/>
  <c r="G144" i="1"/>
  <c r="N145" i="1"/>
  <c r="L145" i="1"/>
  <c r="K145" i="1"/>
  <c r="J145" i="1"/>
  <c r="I145" i="1"/>
  <c r="H145" i="1"/>
  <c r="G145" i="1"/>
  <c r="N101" i="1"/>
  <c r="M101" i="1"/>
  <c r="L101" i="1"/>
  <c r="K101" i="1"/>
  <c r="J101" i="1"/>
  <c r="I101" i="1"/>
  <c r="H101" i="1"/>
  <c r="G101" i="1"/>
  <c r="N102" i="1"/>
  <c r="M102" i="1"/>
  <c r="L102" i="1"/>
  <c r="K102" i="1"/>
  <c r="J102" i="1"/>
  <c r="I102" i="1"/>
  <c r="H102" i="1"/>
  <c r="G102" i="1"/>
  <c r="N130" i="1" l="1"/>
  <c r="M130" i="1"/>
  <c r="L130" i="1"/>
  <c r="K130" i="1"/>
  <c r="J130" i="1"/>
  <c r="I130" i="1"/>
  <c r="H130" i="1"/>
  <c r="G130" i="1"/>
  <c r="F130" i="1"/>
  <c r="E130" i="1"/>
  <c r="D130" i="1"/>
  <c r="C130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N87" i="1"/>
  <c r="M87" i="1"/>
  <c r="L87" i="1"/>
  <c r="K87" i="1"/>
  <c r="J87" i="1"/>
  <c r="I87" i="1"/>
  <c r="H87" i="1"/>
  <c r="G87" i="1"/>
  <c r="N59" i="1"/>
  <c r="M59" i="1"/>
  <c r="L59" i="1"/>
  <c r="K59" i="1"/>
  <c r="J59" i="1"/>
  <c r="I59" i="1"/>
  <c r="H59" i="1"/>
  <c r="G59" i="1"/>
  <c r="F59" i="1"/>
  <c r="E59" i="1"/>
  <c r="D59" i="1"/>
  <c r="C59" i="1"/>
  <c r="N45" i="1"/>
  <c r="M45" i="1"/>
  <c r="L45" i="1"/>
  <c r="K45" i="1"/>
  <c r="J45" i="1"/>
  <c r="I45" i="1"/>
  <c r="H45" i="1"/>
  <c r="G45" i="1"/>
  <c r="N30" i="1"/>
  <c r="M30" i="1"/>
  <c r="L30" i="1"/>
  <c r="K30" i="1"/>
  <c r="J30" i="1"/>
  <c r="I30" i="1"/>
  <c r="H30" i="1"/>
  <c r="G30" i="1"/>
  <c r="F30" i="1"/>
  <c r="E30" i="1"/>
  <c r="D30" i="1"/>
  <c r="C30" i="1"/>
  <c r="N16" i="1"/>
  <c r="M16" i="1"/>
  <c r="L16" i="1"/>
  <c r="K16" i="1"/>
  <c r="J16" i="1"/>
  <c r="I16" i="1"/>
  <c r="H16" i="1"/>
  <c r="G16" i="1"/>
  <c r="C44" i="1" l="1"/>
  <c r="C148" i="1" s="1"/>
  <c r="D44" i="1"/>
  <c r="D148" i="1" s="1"/>
  <c r="E44" i="1"/>
  <c r="E148" i="1" s="1"/>
  <c r="F44" i="1"/>
  <c r="F148" i="1" s="1"/>
  <c r="G44" i="1"/>
  <c r="H44" i="1"/>
  <c r="I44" i="1"/>
  <c r="J44" i="1"/>
  <c r="K44" i="1"/>
  <c r="L44" i="1"/>
  <c r="M44" i="1"/>
  <c r="N44" i="1"/>
  <c r="C149" i="1" l="1"/>
  <c r="E149" i="1"/>
  <c r="D149" i="1"/>
  <c r="F149" i="1"/>
</calcChain>
</file>

<file path=xl/sharedStrings.xml><?xml version="1.0" encoding="utf-8"?>
<sst xmlns="http://schemas.openxmlformats.org/spreadsheetml/2006/main" count="413" uniqueCount="112">
  <si>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</si>
  <si>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</si>
  <si>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</si>
  <si>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</si>
  <si>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</si>
  <si>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</si>
  <si>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Минеральные вещества</t>
  </si>
  <si>
    <t>№ рецеп-туры</t>
  </si>
  <si>
    <t>Сборник рецептур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</si>
  <si>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</si>
  <si>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</si>
  <si>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</si>
  <si>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</si>
  <si>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</si>
  <si>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</si>
  <si>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</si>
  <si>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</si>
  <si>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</si>
  <si>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</si>
  <si>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</si>
  <si>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</si>
  <si>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ГУЛЯШ ИЗ МЯСА ПТИЦЫ №311К</t>
  </si>
  <si>
    <t>311К</t>
  </si>
  <si>
    <t>2016</t>
  </si>
  <si>
    <t>200</t>
  </si>
  <si>
    <t>2004</t>
  </si>
  <si>
    <t>2011</t>
  </si>
  <si>
    <t>ТТК №6</t>
  </si>
  <si>
    <t>Итого за прием пищи:</t>
  </si>
  <si>
    <t/>
  </si>
  <si>
    <t>2 день</t>
  </si>
  <si>
    <t>250</t>
  </si>
  <si>
    <t>30/20</t>
  </si>
  <si>
    <t>2</t>
  </si>
  <si>
    <t>50</t>
  </si>
  <si>
    <t>550</t>
  </si>
  <si>
    <t>3 день</t>
  </si>
  <si>
    <t>100/30</t>
  </si>
  <si>
    <t>307/363</t>
  </si>
  <si>
    <t>МАКАРОННЫЕ ИЗДЕЛИЯ ОТВАРНЫЕ №203</t>
  </si>
  <si>
    <t>180</t>
  </si>
  <si>
    <t>203</t>
  </si>
  <si>
    <t>4 день</t>
  </si>
  <si>
    <t>5 день</t>
  </si>
  <si>
    <t>6 день</t>
  </si>
  <si>
    <t>7 день</t>
  </si>
  <si>
    <t>175</t>
  </si>
  <si>
    <t>8 день</t>
  </si>
  <si>
    <t>КОТЛЕТЫ РУБЛЕНЫЕ ИЗ ПТИЦЫ №294</t>
  </si>
  <si>
    <t>100</t>
  </si>
  <si>
    <t>294</t>
  </si>
  <si>
    <t>9 день</t>
  </si>
  <si>
    <t>560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</si>
  <si>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</si>
  <si>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</si>
  <si>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</si>
  <si>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</si>
  <si>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</si>
  <si>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</si>
  <si>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</si>
  <si>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</si>
  <si>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</si>
  <si>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</si>
  <si>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</si>
  <si>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</si>
  <si>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</si>
  <si>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</si>
  <si>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Директор  МОУ</t>
  </si>
  <si>
    <t xml:space="preserve">                для  обеспечения   бесплатным</t>
  </si>
  <si>
    <t>Всего за день:</t>
  </si>
  <si>
    <t xml:space="preserve">Директор </t>
  </si>
  <si>
    <t>___________________</t>
  </si>
  <si>
    <t>ЧАЙ С САХАРОМ №685</t>
  </si>
  <si>
    <t>ЧАЙ С САХАРОМ И ЛИМОНОМ №686</t>
  </si>
  <si>
    <t>___________________________</t>
  </si>
  <si>
    <t xml:space="preserve">                Примерное  10-ти дневное  меню </t>
  </si>
  <si>
    <t xml:space="preserve">                возрастной группы 12-18 лет  </t>
  </si>
  <si>
    <t>КОТЛЕТА РУБЛЕНАЯ С БЕЛОКОЧАННОЙ КАПУСТОЙ № 455</t>
  </si>
  <si>
    <t xml:space="preserve">                 питанием</t>
  </si>
  <si>
    <t>Утверждаю:</t>
  </si>
  <si>
    <t>Согласовано:</t>
  </si>
  <si>
    <t xml:space="preserve">__________________ </t>
  </si>
  <si>
    <t>УТВЕРЖДАЮ:</t>
  </si>
  <si>
    <t>СОГЛАСОВАНО:</t>
  </si>
  <si>
    <t>Директор МОУ</t>
  </si>
  <si>
    <t>ПЛОВ ИЗ ПТИЦЫ № 492</t>
  </si>
  <si>
    <t>ТК№338</t>
  </si>
  <si>
    <t>КАША ГРЕЧНЕВАЯ ВЯЗКАЯ (ГАРНИР) №303</t>
  </si>
  <si>
    <t>БУТЕРБРОД С ПОВИДЛОМ №2 (БАТОН)</t>
  </si>
  <si>
    <t>КОМПОТ ИЗ СМЕСИ СУХОФРУКТОВ №639</t>
  </si>
  <si>
    <t>40/10</t>
  </si>
  <si>
    <t>БУТЕРБРОД С МАСЛОМ №1 (БАТОН)</t>
  </si>
  <si>
    <t>РИС ОТВАРНОЙ № 304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</si>
  <si>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- 544с.</t>
  </si>
  <si>
    <t>КАША ВЯЗКАЯ МОЛОЧНАЯ ИЗ РИСА И ПШЕНА  №175</t>
  </si>
  <si>
    <t>КАША МОЛОЧНАЯ ОВСЯНАЯ ВЯЗКАЯ С МАСЛОМ №302</t>
  </si>
  <si>
    <t>РАГУ ИЗ ПТИЦЫ № 289</t>
  </si>
  <si>
    <t>КАША ЖИДКАЯ МОЛОЧНАЯ ИЗ МАННОЙ КРУПЫ № 181</t>
  </si>
  <si>
    <t>ООО "СОЮЗ-К"</t>
  </si>
  <si>
    <t>ТТК №68</t>
  </si>
  <si>
    <t>КОТЛЕТЫ РЫБНЫЕ "ЛЮБИТЕЛЬСКИЕ" № 390</t>
  </si>
  <si>
    <t>ОВОЩИ ПО СЕЗОНУ(огурец св., помидор св., капуста квашеная,огурец сол., помидор сол.)</t>
  </si>
  <si>
    <t>70,71,80</t>
  </si>
  <si>
    <t>БУТЕРБРОД С СЫРОМ №3 (БАТОН)</t>
  </si>
  <si>
    <t>35/5/10</t>
  </si>
  <si>
    <t>ТЕФТЕЛИ С РИСОМ С СОУСОМ ТОМАТНЫМ №307/363</t>
  </si>
  <si>
    <t>ЧАЙ С САХАРОМ КАРКАДЕ №685 а</t>
  </si>
  <si>
    <t>ХЛЕБ ПШЕНИЧНЫЙ ТТК №6</t>
  </si>
  <si>
    <t>ФРУКТЫ СВЕЖИЕ (ЯБЛОКО) ТК№338</t>
  </si>
  <si>
    <t>ХЛЕБ ПЕКЛЕВАННЫЙ ТТК №68</t>
  </si>
  <si>
    <t>ПЕЧЕНЬЕ №9</t>
  </si>
  <si>
    <t xml:space="preserve">10-ти дневное меню для обеспечения горячим питанием (завтраки) обучающихся  возрастной группы 12-18 лет МКОУ "Новомаксимовская СОШ"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</si>
</sst>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\-#,##0.00"/>
    <numFmt numFmtId="165" formatCode="#,##0.00_ ;\-#,##0.00\ "/>
    <numFmt numFmtId="166" formatCode="#,##0.0_ ;\-#,##0.0\ "/>
    <numFmt numFmtId="167" formatCode="0.0"/>
    <numFmt numFmtId="168" formatCode="#,##0_ ;\-#,##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1"/>
      <name val="Arial Cyr"/>
      <family val="2"/>
      <charset val="204"/>
    </font>
    <font>
      <b/>
      <sz val="11"/>
      <name val="Arial Cyr"/>
      <charset val="204"/>
    </font>
    <font>
      <sz val="14"/>
      <name val="Arial Cyr"/>
      <family val="2"/>
      <charset val="204"/>
    </font>
    <font>
      <b/>
      <sz val="11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0" fontId="18" fillId="0" borderId="0"/>
  </cellStyleXfs>
  <cellXfs count="72">
    <xf numFmtId="0" fontId="0" fillId="0" borderId="0" xfId="0"/>
    <xf numFmtId="0" fontId="21" fillId="33" borderId="0" xfId="0" applyFont="1" applyFill="1" applyAlignment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1" fillId="33" borderId="11" xfId="0" applyNumberFormat="1" applyFont="1" applyFill="1" applyBorder="1" applyAlignment="1" applyProtection="1">
      <alignment horizontal="left" vertical="center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164" fontId="21" fillId="33" borderId="11" xfId="0" applyNumberFormat="1" applyFont="1" applyFill="1" applyBorder="1" applyAlignment="1" applyProtection="1">
      <alignment horizontal="right" vertical="center" wrapText="1"/>
    </xf>
    <xf numFmtId="164" fontId="21" fillId="0" borderId="17" xfId="0" applyNumberFormat="1" applyFont="1" applyFill="1" applyBorder="1" applyAlignment="1" applyProtection="1">
      <alignment horizontal="right" vertical="center" wrapText="1"/>
    </xf>
    <xf numFmtId="164" fontId="21" fillId="0" borderId="18" xfId="0" applyNumberFormat="1" applyFont="1" applyFill="1" applyBorder="1" applyAlignment="1" applyProtection="1">
      <alignment horizontal="right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164" fontId="20" fillId="33" borderId="11" xfId="0" applyNumberFormat="1" applyFont="1" applyFill="1" applyBorder="1" applyAlignment="1" applyProtection="1">
      <alignment horizontal="right" vertical="center" wrapText="1"/>
    </xf>
    <xf numFmtId="0" fontId="21" fillId="33" borderId="11" xfId="0" applyFont="1" applyFill="1" applyBorder="1" applyAlignment="1">
      <alignment vertical="center"/>
    </xf>
    <xf numFmtId="164" fontId="23" fillId="33" borderId="11" xfId="0" applyNumberFormat="1" applyFont="1" applyFill="1" applyBorder="1" applyAlignment="1" applyProtection="1">
      <alignment horizontal="right" vertical="center" wrapText="1"/>
    </xf>
    <xf numFmtId="0" fontId="20" fillId="33" borderId="10" xfId="44" applyFont="1" applyFill="1" applyBorder="1" applyAlignment="1">
      <alignment horizontal="center" vertical="center" wrapText="1"/>
    </xf>
    <xf numFmtId="0" fontId="20" fillId="33" borderId="0" xfId="44" applyFont="1" applyFill="1" applyBorder="1" applyAlignment="1">
      <alignment horizontal="center" vertical="center" wrapText="1"/>
    </xf>
    <xf numFmtId="0" fontId="20" fillId="33" borderId="14" xfId="44" applyFont="1" applyFill="1" applyBorder="1" applyAlignment="1">
      <alignment horizontal="center" vertical="center" wrapText="1"/>
    </xf>
    <xf numFmtId="0" fontId="20" fillId="33" borderId="15" xfId="44" applyFont="1" applyFill="1" applyBorder="1" applyAlignment="1">
      <alignment horizontal="center" vertical="center" wrapText="1"/>
    </xf>
    <xf numFmtId="0" fontId="20" fillId="33" borderId="11" xfId="44" applyFont="1" applyFill="1" applyBorder="1" applyAlignment="1">
      <alignment horizontal="center" vertical="center" wrapText="1"/>
    </xf>
    <xf numFmtId="165" fontId="20" fillId="33" borderId="11" xfId="44" applyNumberFormat="1" applyFont="1" applyFill="1" applyBorder="1" applyAlignment="1">
      <alignment horizontal="center" vertical="center" wrapText="1"/>
    </xf>
    <xf numFmtId="166" fontId="20" fillId="33" borderId="0" xfId="44" applyNumberFormat="1" applyFont="1" applyFill="1" applyBorder="1" applyAlignment="1">
      <alignment horizontal="center" vertical="center" wrapText="1"/>
    </xf>
    <xf numFmtId="167" fontId="20" fillId="33" borderId="0" xfId="44" applyNumberFormat="1" applyFont="1" applyFill="1" applyBorder="1" applyAlignment="1">
      <alignment horizontal="center" vertical="center" wrapText="1"/>
    </xf>
    <xf numFmtId="168" fontId="20" fillId="33" borderId="11" xfId="44" applyNumberFormat="1" applyFont="1" applyFill="1" applyBorder="1" applyAlignment="1">
      <alignment horizontal="center" vertical="center" wrapText="1"/>
    </xf>
    <xf numFmtId="0" fontId="19" fillId="0" borderId="0" xfId="42" applyNumberFormat="1" applyFont="1" applyFill="1" applyBorder="1" applyAlignment="1" applyProtection="1"/>
    <xf numFmtId="0" fontId="24" fillId="0" borderId="0" xfId="42" applyFont="1" applyFill="1"/>
    <xf numFmtId="0" fontId="25" fillId="0" borderId="0" xfId="42" applyFont="1" applyFill="1"/>
    <xf numFmtId="0" fontId="26" fillId="0" borderId="0" xfId="42" applyFont="1" applyFill="1"/>
    <xf numFmtId="0" fontId="27" fillId="0" borderId="0" xfId="42" applyFont="1" applyFill="1"/>
    <xf numFmtId="0" fontId="28" fillId="0" borderId="0" xfId="42" applyFont="1" applyFill="1" applyAlignment="1">
      <alignment horizontal="center"/>
    </xf>
    <xf numFmtId="0" fontId="27" fillId="0" borderId="0" xfId="42" applyFont="1" applyFill="1" applyAlignment="1">
      <alignment horizontal="left"/>
    </xf>
    <xf numFmtId="0" fontId="29" fillId="0" borderId="0" xfId="42" applyFont="1" applyFill="1"/>
    <xf numFmtId="0" fontId="27" fillId="0" borderId="0" xfId="42" applyFont="1" applyFill="1" applyAlignment="1"/>
    <xf numFmtId="0" fontId="19" fillId="0" borderId="0" xfId="42" applyFont="1" applyFill="1"/>
    <xf numFmtId="0" fontId="24" fillId="0" borderId="0" xfId="42" applyFont="1" applyFill="1" applyAlignment="1">
      <alignment horizontal="left"/>
    </xf>
    <xf numFmtId="0" fontId="26" fillId="0" borderId="0" xfId="42" applyFont="1" applyFill="1" applyAlignment="1">
      <alignment horizontal="left"/>
    </xf>
    <xf numFmtId="164" fontId="20" fillId="0" borderId="0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7" fillId="0" borderId="0" xfId="42" applyFont="1" applyFill="1" applyAlignment="1">
      <alignment horizontal="left"/>
    </xf>
    <xf numFmtId="0" fontId="26" fillId="0" borderId="0" xfId="42" applyFont="1" applyFill="1" applyAlignment="1"/>
    <xf numFmtId="0" fontId="21" fillId="33" borderId="0" xfId="0" applyFont="1" applyFill="1" applyAlignment="1">
      <alignment horizontal="center" vertical="center"/>
    </xf>
    <xf numFmtId="164" fontId="21" fillId="34" borderId="11" xfId="0" applyNumberFormat="1" applyFont="1" applyFill="1" applyBorder="1" applyAlignment="1" applyProtection="1">
      <alignment horizontal="right" vertical="center" wrapText="1"/>
    </xf>
    <xf numFmtId="0" fontId="21" fillId="34" borderId="11" xfId="0" applyNumberFormat="1" applyFont="1" applyFill="1" applyBorder="1" applyAlignment="1" applyProtection="1">
      <alignment horizontal="left" vertical="center" wrapText="1"/>
    </xf>
    <xf numFmtId="0" fontId="21" fillId="34" borderId="11" xfId="0" applyNumberFormat="1" applyFont="1" applyFill="1" applyBorder="1" applyAlignment="1" applyProtection="1">
      <alignment horizontal="center" vertical="center" wrapText="1"/>
    </xf>
    <xf numFmtId="164" fontId="21" fillId="34" borderId="17" xfId="0" applyNumberFormat="1" applyFont="1" applyFill="1" applyBorder="1" applyAlignment="1" applyProtection="1">
      <alignment horizontal="right" vertical="center" wrapText="1"/>
    </xf>
    <xf numFmtId="164" fontId="21" fillId="34" borderId="18" xfId="0" applyNumberFormat="1" applyFont="1" applyFill="1" applyBorder="1" applyAlignment="1" applyProtection="1">
      <alignment horizontal="righ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1" xfId="0" applyNumberFormat="1" applyFont="1" applyFill="1" applyBorder="1" applyAlignment="1" applyProtection="1">
      <alignment horizontal="center" vertical="center" wrapText="1"/>
    </xf>
    <xf numFmtId="164" fontId="20" fillId="34" borderId="11" xfId="0" applyNumberFormat="1" applyFont="1" applyFill="1" applyBorder="1" applyAlignment="1" applyProtection="1">
      <alignment horizontal="right" vertical="center" wrapText="1"/>
    </xf>
    <xf numFmtId="164" fontId="20" fillId="34" borderId="0" xfId="0" applyNumberFormat="1" applyFont="1" applyFill="1" applyBorder="1" applyAlignment="1" applyProtection="1">
      <alignment horizontal="right" vertical="center" wrapText="1"/>
    </xf>
    <xf numFmtId="0" fontId="23" fillId="33" borderId="0" xfId="44" applyFont="1" applyFill="1" applyAlignment="1">
      <alignment horizontal="left" vertical="center" wrapText="1"/>
    </xf>
    <xf numFmtId="0" fontId="21" fillId="33" borderId="0" xfId="44" applyFont="1" applyFill="1" applyAlignment="1">
      <alignment horizontal="left" vertical="center" wrapText="1"/>
    </xf>
    <xf numFmtId="0" fontId="21" fillId="33" borderId="0" xfId="43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33" borderId="14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5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0" fillId="33" borderId="19" xfId="0" applyNumberFormat="1" applyFont="1" applyFill="1" applyBorder="1" applyAlignment="1" applyProtection="1">
      <alignment horizontal="center" vertical="center" wrapText="1"/>
    </xf>
    <xf numFmtId="0" fontId="20" fillId="33" borderId="20" xfId="0" applyNumberFormat="1" applyFont="1" applyFill="1" applyBorder="1" applyAlignment="1" applyProtection="1">
      <alignment horizontal="center" vertical="center" wrapText="1"/>
    </xf>
    <xf numFmtId="0" fontId="20" fillId="33" borderId="21" xfId="0" applyNumberFormat="1" applyFont="1" applyFill="1" applyBorder="1" applyAlignment="1" applyProtection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6" fillId="0" borderId="0" xfId="42" applyFont="1" applyFill="1" applyAlignment="1">
      <alignment horizontal="center"/>
    </xf>
    <xf numFmtId="0" fontId="26" fillId="0" borderId="0" xfId="42" applyFont="1" applyFill="1" applyAlignment="1"/>
    <xf numFmtId="0" fontId="28" fillId="0" borderId="0" xfId="42" applyFont="1" applyFill="1" applyAlignment="1">
      <alignment horizontal="left"/>
    </xf>
    <xf numFmtId="0" fontId="28" fillId="0" borderId="0" xfId="42" applyFont="1" applyFill="1" applyAlignment="1">
      <alignment horizontal="right"/>
    </xf>
    <xf numFmtId="0" fontId="27" fillId="0" borderId="0" xfId="42" applyFont="1" applyFill="1" applyAlignment="1">
      <alignment horizontal="left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4" xfId="43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0</xdr:col>
      <xdr:colOff>3371850</xdr:colOff>
      <xdr:row>162</xdr:row>
      <xdr:rowOff>179294</xdr:rowOff>
    </xdr:to>
    <xdr:pic>
      <xdr:nvPicPr>
        <xdr:cNvPr id="2" name="Рисунок 1"/>
        <xdr:cNvPicPr/>
      </xdr:nvPicPr>
      <xdr:blipFill rotWithShape="1">
        <a:blip xmlns:r="http://schemas.openxmlformats.org/officeDocument/2006/relationships" r:embed="rId1"/>
        <a:srcRect l="32533" t="30198" r="31023" b="33199"/>
        <a:stretch/>
      </xdr:blipFill>
      <xdr:spPr bwMode="auto">
        <a:xfrm>
          <a:off x="0" y="46694912"/>
          <a:ext cx="3371850" cy="1905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5"/>
  <sheetViews>
    <sheetView tabSelected="1" view="pageBreakPreview" zoomScale="85" zoomScaleNormal="85" zoomScaleSheetLayoutView="85" workbookViewId="0">
      <selection sqref="A1:P1"/>
    </sheetView>
  </sheetViews>
  <sheetFormatPr defaultRowHeight="20.100000000000001" customHeight="1" x14ac:dyDescent="0.25"/>
  <cols>
    <col min="1" max="1" width="54.28515625" style="1" customWidth="1"/>
    <col min="2" max="2" width="10.28515625" style="1" customWidth="1"/>
    <col min="3" max="4" width="10.140625" style="1" customWidth="1"/>
    <col min="5" max="5" width="13.85546875" style="1" customWidth="1"/>
    <col min="6" max="6" width="17.42578125" style="1" customWidth="1"/>
    <col min="7" max="7" width="10.85546875" style="1" hidden="1" customWidth="1"/>
    <col min="8" max="8" width="10" style="1" hidden="1" customWidth="1"/>
    <col min="9" max="14" width="0" style="1" hidden="1" customWidth="1"/>
    <col min="15" max="15" width="15.42578125" style="1" customWidth="1"/>
    <col min="16" max="16" width="10.42578125" style="1" customWidth="1"/>
    <col min="17" max="16384" width="9.140625" style="1"/>
  </cols>
  <sheetData>
    <row r="1" spans="1:16" ht="68.25" customHeight="1" x14ac:dyDescent="0.25">
      <c r="A1" s="65" t="s">
        <v>111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36" customFormat="1" ht="20.25" customHeight="1" x14ac:dyDescent="0.25">
      <c r="A2" s="35" t="s">
        <v>79</v>
      </c>
      <c r="B2" s="35"/>
      <c r="C2" s="35"/>
      <c r="D2" s="35"/>
      <c r="E2" s="35"/>
      <c r="F2" s="35" t="s">
        <v>80</v>
      </c>
      <c r="G2" s="35"/>
      <c r="H2" s="35"/>
    </row>
    <row r="3" spans="1:16" s="36" customFormat="1" ht="20.25" customHeight="1" x14ac:dyDescent="0.25">
      <c r="A3" s="35" t="s">
        <v>81</v>
      </c>
      <c r="B3" s="35"/>
      <c r="C3" s="35"/>
      <c r="D3" s="35"/>
      <c r="E3" s="35"/>
      <c r="F3" s="35" t="s">
        <v>70</v>
      </c>
      <c r="G3" s="35"/>
      <c r="H3" s="35"/>
    </row>
    <row r="4" spans="1:16" s="36" customFormat="1" ht="20.25" customHeight="1" x14ac:dyDescent="0.25">
      <c r="A4" s="35"/>
      <c r="B4" s="35"/>
      <c r="C4" s="35"/>
      <c r="D4" s="35"/>
      <c r="E4" s="35"/>
      <c r="F4" s="35" t="s">
        <v>71</v>
      </c>
      <c r="G4" s="35"/>
      <c r="H4" s="35"/>
    </row>
    <row r="5" spans="1:16" s="36" customFormat="1" ht="20.25" customHeight="1" x14ac:dyDescent="0.25">
      <c r="A5" s="35"/>
      <c r="B5" s="35"/>
      <c r="C5" s="35"/>
      <c r="D5" s="35"/>
      <c r="E5" s="35"/>
      <c r="F5" s="35"/>
      <c r="G5" s="35"/>
      <c r="H5" s="35"/>
    </row>
    <row r="6" spans="1:16" ht="20.100000000000001" customHeight="1" x14ac:dyDescent="0.25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6" ht="23.25" customHeight="1" x14ac:dyDescent="0.25">
      <c r="A7" s="53" t="s">
        <v>1</v>
      </c>
      <c r="B7" s="53" t="s">
        <v>2</v>
      </c>
      <c r="C7" s="58" t="s">
        <v>3</v>
      </c>
      <c r="D7" s="59"/>
      <c r="E7" s="60"/>
      <c r="F7" s="53" t="s">
        <v>4</v>
      </c>
      <c r="G7" s="58" t="s">
        <v>5</v>
      </c>
      <c r="H7" s="59"/>
      <c r="I7" s="59"/>
      <c r="J7" s="60"/>
      <c r="K7" s="58" t="s">
        <v>6</v>
      </c>
      <c r="L7" s="59"/>
      <c r="M7" s="59"/>
      <c r="N7" s="60"/>
      <c r="O7" s="53" t="s">
        <v>7</v>
      </c>
      <c r="P7" s="53" t="s">
        <v>8</v>
      </c>
    </row>
    <row r="8" spans="1:16" ht="33.75" customHeight="1" x14ac:dyDescent="0.25">
      <c r="A8" s="54"/>
      <c r="B8" s="54"/>
      <c r="C8" s="2" t="s">
        <v>9</v>
      </c>
      <c r="D8" s="2" t="s">
        <v>10</v>
      </c>
      <c r="E8" s="2" t="s">
        <v>11</v>
      </c>
      <c r="F8" s="54"/>
      <c r="G8" s="2" t="s">
        <v>12</v>
      </c>
      <c r="H8" s="2" t="s">
        <v>13</v>
      </c>
      <c r="I8" s="2" t="s">
        <v>14</v>
      </c>
      <c r="J8" s="2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54"/>
      <c r="P8" s="54"/>
    </row>
    <row r="9" spans="1:16" ht="20.100000000000001" customHeight="1" x14ac:dyDescent="0.25">
      <c r="A9" s="55" t="s">
        <v>20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ht="20.100000000000001" customHeight="1" x14ac:dyDescent="0.25">
      <c r="A10" s="41" t="s">
        <v>21</v>
      </c>
      <c r="B10" s="42">
        <v>100</v>
      </c>
      <c r="C10" s="40">
        <v>9.6</v>
      </c>
      <c r="D10" s="40">
        <v>11.6</v>
      </c>
      <c r="E10" s="40">
        <v>7.5</v>
      </c>
      <c r="F10" s="40">
        <v>175.9</v>
      </c>
      <c r="G10" s="43">
        <v>0.1</v>
      </c>
      <c r="H10" s="44">
        <v>1</v>
      </c>
      <c r="I10" s="43">
        <v>0.1</v>
      </c>
      <c r="J10" s="44">
        <v>0.3</v>
      </c>
      <c r="K10" s="44">
        <v>25.1</v>
      </c>
      <c r="L10" s="44">
        <v>16.100000000000001</v>
      </c>
      <c r="M10" s="43">
        <v>94.3</v>
      </c>
      <c r="N10" s="44">
        <v>0.9</v>
      </c>
      <c r="O10" s="42" t="s">
        <v>22</v>
      </c>
      <c r="P10" s="42" t="s">
        <v>23</v>
      </c>
    </row>
    <row r="11" spans="1:16" ht="26.25" customHeight="1" x14ac:dyDescent="0.25">
      <c r="A11" s="41" t="s">
        <v>87</v>
      </c>
      <c r="B11" s="42">
        <v>180</v>
      </c>
      <c r="C11" s="40">
        <v>5.5</v>
      </c>
      <c r="D11" s="40">
        <v>5.49</v>
      </c>
      <c r="E11" s="40">
        <v>24.6</v>
      </c>
      <c r="F11" s="40">
        <v>175</v>
      </c>
      <c r="G11" s="43">
        <v>0.2</v>
      </c>
      <c r="H11" s="44">
        <v>0</v>
      </c>
      <c r="I11" s="43">
        <v>0</v>
      </c>
      <c r="J11" s="44">
        <v>1</v>
      </c>
      <c r="K11" s="44">
        <v>30.2</v>
      </c>
      <c r="L11" s="44">
        <v>28.7</v>
      </c>
      <c r="M11" s="43">
        <v>126.7</v>
      </c>
      <c r="N11" s="44">
        <v>2.2000000000000002</v>
      </c>
      <c r="O11" s="42">
        <v>303</v>
      </c>
      <c r="P11" s="42">
        <v>2017</v>
      </c>
    </row>
    <row r="12" spans="1:16" ht="35.25" customHeight="1" x14ac:dyDescent="0.25">
      <c r="A12" s="41" t="s">
        <v>101</v>
      </c>
      <c r="B12" s="42">
        <v>100</v>
      </c>
      <c r="C12" s="40">
        <v>1</v>
      </c>
      <c r="D12" s="40">
        <v>0.16</v>
      </c>
      <c r="E12" s="40">
        <v>2.9</v>
      </c>
      <c r="F12" s="40">
        <v>22</v>
      </c>
      <c r="G12" s="43"/>
      <c r="H12" s="44"/>
      <c r="I12" s="43"/>
      <c r="J12" s="44"/>
      <c r="K12" s="44"/>
      <c r="L12" s="44"/>
      <c r="M12" s="43"/>
      <c r="N12" s="44"/>
      <c r="O12" s="42" t="s">
        <v>102</v>
      </c>
      <c r="P12" s="42">
        <v>2017</v>
      </c>
    </row>
    <row r="13" spans="1:16" ht="20.100000000000001" customHeight="1" x14ac:dyDescent="0.25">
      <c r="A13" s="41" t="s">
        <v>72</v>
      </c>
      <c r="B13" s="42">
        <v>200</v>
      </c>
      <c r="C13" s="40">
        <v>0.2</v>
      </c>
      <c r="D13" s="40">
        <v>0</v>
      </c>
      <c r="E13" s="40">
        <v>15</v>
      </c>
      <c r="F13" s="40">
        <v>58</v>
      </c>
      <c r="G13" s="43">
        <v>0</v>
      </c>
      <c r="H13" s="44">
        <v>0</v>
      </c>
      <c r="I13" s="43">
        <v>0.2</v>
      </c>
      <c r="J13" s="44">
        <v>0</v>
      </c>
      <c r="K13" s="44">
        <v>9.9</v>
      </c>
      <c r="L13" s="44">
        <v>3.3</v>
      </c>
      <c r="M13" s="43">
        <v>0</v>
      </c>
      <c r="N13" s="44">
        <v>0.3</v>
      </c>
      <c r="O13" s="42">
        <v>685</v>
      </c>
      <c r="P13" s="42" t="s">
        <v>26</v>
      </c>
    </row>
    <row r="14" spans="1:16" ht="20.100000000000001" customHeight="1" x14ac:dyDescent="0.25">
      <c r="A14" s="41" t="s">
        <v>107</v>
      </c>
      <c r="B14" s="42">
        <v>50</v>
      </c>
      <c r="C14" s="40">
        <v>3.9</v>
      </c>
      <c r="D14" s="40">
        <v>0.5</v>
      </c>
      <c r="E14" s="40">
        <v>24.1</v>
      </c>
      <c r="F14" s="40">
        <v>116.8</v>
      </c>
      <c r="G14" s="43">
        <v>0.1</v>
      </c>
      <c r="H14" s="44">
        <v>0</v>
      </c>
      <c r="I14" s="43">
        <v>0</v>
      </c>
      <c r="J14" s="44">
        <v>0.8</v>
      </c>
      <c r="K14" s="44">
        <v>8.3000000000000007</v>
      </c>
      <c r="L14" s="44">
        <v>11.9</v>
      </c>
      <c r="M14" s="43">
        <v>30.2</v>
      </c>
      <c r="N14" s="44">
        <v>0.7</v>
      </c>
      <c r="O14" s="42" t="s">
        <v>27</v>
      </c>
      <c r="P14" s="42"/>
    </row>
    <row r="15" spans="1:16" ht="20.100000000000001" customHeight="1" x14ac:dyDescent="0.25">
      <c r="A15" s="45" t="s">
        <v>28</v>
      </c>
      <c r="B15" s="46">
        <v>630</v>
      </c>
      <c r="C15" s="47">
        <f>C14+C13+C12+C11+C10</f>
        <v>20.2</v>
      </c>
      <c r="D15" s="47">
        <f>D14+D13+D12+D11+D10</f>
        <v>17.75</v>
      </c>
      <c r="E15" s="47">
        <f>E14+E13+E12+E11+E10</f>
        <v>74.099999999999994</v>
      </c>
      <c r="F15" s="47">
        <f>F14+F13+F12+F11+F10</f>
        <v>547.70000000000005</v>
      </c>
      <c r="G15" s="48">
        <v>0.4</v>
      </c>
      <c r="H15" s="48">
        <v>1</v>
      </c>
      <c r="I15" s="48">
        <v>0.3</v>
      </c>
      <c r="J15" s="48">
        <v>2.1</v>
      </c>
      <c r="K15" s="48">
        <v>73.5</v>
      </c>
      <c r="L15" s="48">
        <v>60</v>
      </c>
      <c r="M15" s="48">
        <v>251.2</v>
      </c>
      <c r="N15" s="48">
        <v>4.0999999999999996</v>
      </c>
      <c r="O15" s="46"/>
      <c r="P15" s="42"/>
    </row>
    <row r="16" spans="1:16" ht="20.100000000000001" customHeight="1" x14ac:dyDescent="0.25">
      <c r="A16" s="9" t="s">
        <v>69</v>
      </c>
      <c r="B16" s="3">
        <v>630</v>
      </c>
      <c r="C16" s="10">
        <f>C14+C13+C12+C11+C10</f>
        <v>20.2</v>
      </c>
      <c r="D16" s="10">
        <f>D14+D13+D12+D11+D10</f>
        <v>17.75</v>
      </c>
      <c r="E16" s="10">
        <f>E14+E13+E12+E11+E10</f>
        <v>74.099999999999994</v>
      </c>
      <c r="F16" s="10">
        <f>F14+F13+F12+F11+F10</f>
        <v>547.70000000000005</v>
      </c>
      <c r="G16" s="10">
        <f t="shared" ref="G16:N16" si="0">G14+G12+G11+G10</f>
        <v>0.4</v>
      </c>
      <c r="H16" s="10">
        <f t="shared" si="0"/>
        <v>1</v>
      </c>
      <c r="I16" s="10">
        <f t="shared" si="0"/>
        <v>0.1</v>
      </c>
      <c r="J16" s="10">
        <f t="shared" si="0"/>
        <v>2.1</v>
      </c>
      <c r="K16" s="10">
        <f t="shared" si="0"/>
        <v>63.6</v>
      </c>
      <c r="L16" s="10">
        <f t="shared" si="0"/>
        <v>56.7</v>
      </c>
      <c r="M16" s="10">
        <f t="shared" si="0"/>
        <v>251.2</v>
      </c>
      <c r="N16" s="10">
        <f t="shared" si="0"/>
        <v>3.8000000000000003</v>
      </c>
      <c r="O16" s="11"/>
      <c r="P16" s="11"/>
    </row>
    <row r="17" spans="1:16" s="36" customFormat="1" ht="20.25" customHeight="1" x14ac:dyDescent="0.25">
      <c r="A17" s="35" t="s">
        <v>79</v>
      </c>
      <c r="B17" s="35"/>
      <c r="C17" s="35"/>
      <c r="D17" s="35"/>
      <c r="E17" s="35"/>
      <c r="F17" s="35" t="s">
        <v>80</v>
      </c>
      <c r="G17" s="35"/>
      <c r="H17" s="35"/>
    </row>
    <row r="18" spans="1:16" s="36" customFormat="1" ht="20.25" customHeight="1" x14ac:dyDescent="0.25">
      <c r="A18" s="35" t="s">
        <v>81</v>
      </c>
      <c r="B18" s="35"/>
      <c r="C18" s="35"/>
      <c r="D18" s="35"/>
      <c r="E18" s="35"/>
      <c r="F18" s="35" t="s">
        <v>70</v>
      </c>
      <c r="G18" s="35"/>
      <c r="H18" s="35"/>
    </row>
    <row r="19" spans="1:16" s="36" customFormat="1" ht="20.25" customHeight="1" x14ac:dyDescent="0.25">
      <c r="A19" s="35"/>
      <c r="B19" s="35"/>
      <c r="C19" s="35"/>
      <c r="D19" s="35"/>
      <c r="E19" s="35"/>
      <c r="F19" s="35" t="s">
        <v>71</v>
      </c>
      <c r="G19" s="35"/>
      <c r="H19" s="35"/>
    </row>
    <row r="20" spans="1:16" s="36" customFormat="1" ht="20.25" customHeight="1" x14ac:dyDescent="0.25">
      <c r="A20" s="35"/>
      <c r="B20" s="35"/>
      <c r="C20" s="35"/>
      <c r="D20" s="35"/>
      <c r="E20" s="35"/>
      <c r="F20" s="35"/>
      <c r="G20" s="35"/>
      <c r="H20" s="35"/>
    </row>
    <row r="21" spans="1:16" ht="20.25" customHeight="1" x14ac:dyDescent="0.25">
      <c r="A21" s="56" t="s">
        <v>30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20.25" customHeight="1" x14ac:dyDescent="0.25">
      <c r="A22" s="53" t="s">
        <v>1</v>
      </c>
      <c r="B22" s="53" t="s">
        <v>2</v>
      </c>
      <c r="C22" s="58" t="s">
        <v>3</v>
      </c>
      <c r="D22" s="59"/>
      <c r="E22" s="60"/>
      <c r="F22" s="53" t="s">
        <v>4</v>
      </c>
      <c r="G22" s="58" t="s">
        <v>5</v>
      </c>
      <c r="H22" s="59"/>
      <c r="I22" s="59"/>
      <c r="J22" s="60"/>
      <c r="K22" s="58" t="s">
        <v>6</v>
      </c>
      <c r="L22" s="59"/>
      <c r="M22" s="59"/>
      <c r="N22" s="60"/>
      <c r="O22" s="53" t="s">
        <v>7</v>
      </c>
      <c r="P22" s="53" t="s">
        <v>8</v>
      </c>
    </row>
    <row r="23" spans="1:16" ht="24.75" customHeight="1" x14ac:dyDescent="0.25">
      <c r="A23" s="54"/>
      <c r="B23" s="54"/>
      <c r="C23" s="2" t="s">
        <v>9</v>
      </c>
      <c r="D23" s="2" t="s">
        <v>10</v>
      </c>
      <c r="E23" s="2" t="s">
        <v>11</v>
      </c>
      <c r="F23" s="54"/>
      <c r="G23" s="2" t="s">
        <v>12</v>
      </c>
      <c r="H23" s="2" t="s">
        <v>13</v>
      </c>
      <c r="I23" s="2" t="s">
        <v>14</v>
      </c>
      <c r="J23" s="2" t="s">
        <v>15</v>
      </c>
      <c r="K23" s="2" t="s">
        <v>16</v>
      </c>
      <c r="L23" s="2" t="s">
        <v>17</v>
      </c>
      <c r="M23" s="2" t="s">
        <v>18</v>
      </c>
      <c r="N23" s="2" t="s">
        <v>19</v>
      </c>
      <c r="O23" s="54"/>
      <c r="P23" s="54"/>
    </row>
    <row r="24" spans="1:16" ht="20.25" customHeight="1" x14ac:dyDescent="0.25">
      <c r="A24" s="62" t="s">
        <v>20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4"/>
    </row>
    <row r="25" spans="1:16" ht="35.25" customHeight="1" x14ac:dyDescent="0.25">
      <c r="A25" s="4" t="s">
        <v>94</v>
      </c>
      <c r="B25" s="5" t="s">
        <v>31</v>
      </c>
      <c r="C25" s="6">
        <v>14.25</v>
      </c>
      <c r="D25" s="6">
        <v>12.75</v>
      </c>
      <c r="E25" s="6">
        <v>43.4</v>
      </c>
      <c r="F25" s="6">
        <v>275.7</v>
      </c>
      <c r="G25" s="7">
        <v>0.1</v>
      </c>
      <c r="H25" s="8">
        <v>0.3</v>
      </c>
      <c r="I25" s="7">
        <v>0</v>
      </c>
      <c r="J25" s="8">
        <v>0.3</v>
      </c>
      <c r="K25" s="8">
        <v>130.6</v>
      </c>
      <c r="L25" s="8">
        <v>37.200000000000003</v>
      </c>
      <c r="M25" s="7">
        <v>152.30000000000001</v>
      </c>
      <c r="N25" s="8">
        <v>0.8</v>
      </c>
      <c r="O25" s="5" t="s">
        <v>46</v>
      </c>
      <c r="P25" s="5">
        <v>2017</v>
      </c>
    </row>
    <row r="26" spans="1:16" ht="20.100000000000001" customHeight="1" x14ac:dyDescent="0.25">
      <c r="A26" s="41" t="s">
        <v>91</v>
      </c>
      <c r="B26" s="42" t="s">
        <v>90</v>
      </c>
      <c r="C26" s="40">
        <v>2.36</v>
      </c>
      <c r="D26" s="40">
        <v>7.49</v>
      </c>
      <c r="E26" s="40">
        <v>14.89</v>
      </c>
      <c r="F26" s="40">
        <v>146</v>
      </c>
      <c r="G26" s="43">
        <v>0</v>
      </c>
      <c r="H26" s="44">
        <v>0</v>
      </c>
      <c r="I26" s="43">
        <v>0</v>
      </c>
      <c r="J26" s="44">
        <v>0.6</v>
      </c>
      <c r="K26" s="44">
        <v>8.6999999999999993</v>
      </c>
      <c r="L26" s="44">
        <v>10.199999999999999</v>
      </c>
      <c r="M26" s="43">
        <v>24.3</v>
      </c>
      <c r="N26" s="44">
        <v>0.8</v>
      </c>
      <c r="O26" s="42">
        <v>1</v>
      </c>
      <c r="P26" s="42">
        <v>2017</v>
      </c>
    </row>
    <row r="27" spans="1:16" ht="20.100000000000001" customHeight="1" x14ac:dyDescent="0.25">
      <c r="A27" s="4" t="s">
        <v>73</v>
      </c>
      <c r="B27" s="5" t="s">
        <v>24</v>
      </c>
      <c r="C27" s="6">
        <v>0.3</v>
      </c>
      <c r="D27" s="6">
        <v>0</v>
      </c>
      <c r="E27" s="6">
        <v>15.2</v>
      </c>
      <c r="F27" s="6">
        <v>60</v>
      </c>
      <c r="G27" s="7">
        <v>0</v>
      </c>
      <c r="H27" s="8">
        <v>0.8</v>
      </c>
      <c r="I27" s="7">
        <v>0.2</v>
      </c>
      <c r="J27" s="8">
        <v>0</v>
      </c>
      <c r="K27" s="8">
        <v>11.7</v>
      </c>
      <c r="L27" s="8">
        <v>3.8</v>
      </c>
      <c r="M27" s="7">
        <v>1</v>
      </c>
      <c r="N27" s="8">
        <v>0.3</v>
      </c>
      <c r="O27" s="5">
        <v>686</v>
      </c>
      <c r="P27" s="5" t="s">
        <v>26</v>
      </c>
    </row>
    <row r="28" spans="1:16" ht="20.100000000000001" customHeight="1" x14ac:dyDescent="0.25">
      <c r="A28" s="4" t="s">
        <v>108</v>
      </c>
      <c r="B28" s="5">
        <v>150</v>
      </c>
      <c r="C28" s="6">
        <v>0.6</v>
      </c>
      <c r="D28" s="6">
        <v>0.6</v>
      </c>
      <c r="E28" s="6">
        <v>14.3</v>
      </c>
      <c r="F28" s="6">
        <v>68.400000000000006</v>
      </c>
      <c r="G28" s="7">
        <v>0.1</v>
      </c>
      <c r="H28" s="8">
        <v>0</v>
      </c>
      <c r="I28" s="7">
        <v>0</v>
      </c>
      <c r="J28" s="8">
        <v>1</v>
      </c>
      <c r="K28" s="8">
        <v>10.4</v>
      </c>
      <c r="L28" s="8">
        <v>14.9</v>
      </c>
      <c r="M28" s="7">
        <v>37.799999999999997</v>
      </c>
      <c r="N28" s="8">
        <v>0.9</v>
      </c>
      <c r="O28" s="5" t="s">
        <v>86</v>
      </c>
      <c r="P28" s="5" t="s">
        <v>29</v>
      </c>
    </row>
    <row r="29" spans="1:16" ht="20.100000000000001" customHeight="1" x14ac:dyDescent="0.25">
      <c r="A29" s="9" t="s">
        <v>28</v>
      </c>
      <c r="B29" s="3">
        <v>650</v>
      </c>
      <c r="C29" s="10">
        <f>C28+C27+C26+C25</f>
        <v>17.509999999999998</v>
      </c>
      <c r="D29" s="10">
        <f>D28+D27+D26+D25</f>
        <v>20.84</v>
      </c>
      <c r="E29" s="10">
        <f>E28+E27+E26+E25</f>
        <v>87.789999999999992</v>
      </c>
      <c r="F29" s="10">
        <f>F28+F27+F26+F25</f>
        <v>550.09999999999991</v>
      </c>
      <c r="G29" s="34">
        <v>0.3</v>
      </c>
      <c r="H29" s="34">
        <v>1.1000000000000001</v>
      </c>
      <c r="I29" s="34">
        <v>0.2</v>
      </c>
      <c r="J29" s="34">
        <v>2.7</v>
      </c>
      <c r="K29" s="34">
        <v>192.6</v>
      </c>
      <c r="L29" s="34">
        <v>106.9</v>
      </c>
      <c r="M29" s="34">
        <v>342.1</v>
      </c>
      <c r="N29" s="34">
        <v>4.4000000000000004</v>
      </c>
      <c r="O29" s="3"/>
      <c r="P29" s="5"/>
    </row>
    <row r="30" spans="1:16" ht="20.100000000000001" customHeight="1" x14ac:dyDescent="0.25">
      <c r="A30" s="9" t="s">
        <v>69</v>
      </c>
      <c r="B30" s="3">
        <v>650</v>
      </c>
      <c r="C30" s="10">
        <f t="shared" ref="C30:N30" si="1">C28+C27+C26+C25</f>
        <v>17.509999999999998</v>
      </c>
      <c r="D30" s="10">
        <f t="shared" si="1"/>
        <v>20.84</v>
      </c>
      <c r="E30" s="10">
        <f t="shared" si="1"/>
        <v>87.789999999999992</v>
      </c>
      <c r="F30" s="10">
        <f t="shared" si="1"/>
        <v>550.09999999999991</v>
      </c>
      <c r="G30" s="10">
        <f t="shared" si="1"/>
        <v>0.2</v>
      </c>
      <c r="H30" s="10">
        <f t="shared" si="1"/>
        <v>1.1000000000000001</v>
      </c>
      <c r="I30" s="10">
        <f t="shared" si="1"/>
        <v>0.2</v>
      </c>
      <c r="J30" s="10">
        <f t="shared" si="1"/>
        <v>1.9000000000000001</v>
      </c>
      <c r="K30" s="10">
        <f t="shared" si="1"/>
        <v>161.4</v>
      </c>
      <c r="L30" s="10">
        <f t="shared" si="1"/>
        <v>66.099999999999994</v>
      </c>
      <c r="M30" s="10">
        <f t="shared" si="1"/>
        <v>215.4</v>
      </c>
      <c r="N30" s="10">
        <f t="shared" si="1"/>
        <v>2.8</v>
      </c>
      <c r="O30" s="11"/>
      <c r="P30" s="11"/>
    </row>
    <row r="31" spans="1:16" s="36" customFormat="1" ht="20.25" customHeight="1" x14ac:dyDescent="0.25">
      <c r="A31" s="35" t="s">
        <v>79</v>
      </c>
      <c r="B31" s="35"/>
      <c r="C31" s="35"/>
      <c r="D31" s="35"/>
      <c r="E31" s="35"/>
      <c r="F31" s="35" t="s">
        <v>80</v>
      </c>
      <c r="G31" s="35"/>
      <c r="H31" s="35"/>
    </row>
    <row r="32" spans="1:16" s="36" customFormat="1" ht="20.25" customHeight="1" x14ac:dyDescent="0.25">
      <c r="A32" s="35" t="s">
        <v>81</v>
      </c>
      <c r="B32" s="35"/>
      <c r="C32" s="35"/>
      <c r="D32" s="35"/>
      <c r="E32" s="35"/>
      <c r="F32" s="35" t="s">
        <v>70</v>
      </c>
      <c r="G32" s="35"/>
      <c r="H32" s="35"/>
    </row>
    <row r="33" spans="1:16" s="36" customFormat="1" ht="20.25" customHeight="1" x14ac:dyDescent="0.25">
      <c r="A33" s="35"/>
      <c r="B33" s="35"/>
      <c r="C33" s="35"/>
      <c r="D33" s="35"/>
      <c r="E33" s="35"/>
      <c r="F33" s="35" t="s">
        <v>71</v>
      </c>
      <c r="G33" s="35"/>
      <c r="H33" s="35"/>
    </row>
    <row r="34" spans="1:16" s="36" customFormat="1" ht="20.25" customHeight="1" x14ac:dyDescent="0.25">
      <c r="A34" s="35"/>
      <c r="B34" s="35"/>
      <c r="C34" s="35"/>
      <c r="D34" s="35"/>
      <c r="E34" s="35"/>
      <c r="F34" s="35"/>
      <c r="G34" s="35"/>
      <c r="H34" s="35"/>
    </row>
    <row r="35" spans="1:16" ht="20.100000000000001" customHeight="1" x14ac:dyDescent="0.25">
      <c r="A35" s="61" t="s">
        <v>36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</row>
    <row r="36" spans="1:16" ht="23.25" customHeight="1" x14ac:dyDescent="0.25">
      <c r="A36" s="53" t="s">
        <v>1</v>
      </c>
      <c r="B36" s="53" t="s">
        <v>2</v>
      </c>
      <c r="C36" s="58" t="s">
        <v>3</v>
      </c>
      <c r="D36" s="59"/>
      <c r="E36" s="60"/>
      <c r="F36" s="53" t="s">
        <v>4</v>
      </c>
      <c r="G36" s="58" t="s">
        <v>5</v>
      </c>
      <c r="H36" s="59"/>
      <c r="I36" s="59"/>
      <c r="J36" s="60"/>
      <c r="K36" s="58" t="s">
        <v>6</v>
      </c>
      <c r="L36" s="59"/>
      <c r="M36" s="59"/>
      <c r="N36" s="60"/>
      <c r="O36" s="53" t="s">
        <v>7</v>
      </c>
      <c r="P36" s="53" t="s">
        <v>8</v>
      </c>
    </row>
    <row r="37" spans="1:16" ht="30.75" customHeight="1" x14ac:dyDescent="0.25">
      <c r="A37" s="54"/>
      <c r="B37" s="54"/>
      <c r="C37" s="2" t="s">
        <v>9</v>
      </c>
      <c r="D37" s="2" t="s">
        <v>10</v>
      </c>
      <c r="E37" s="2" t="s">
        <v>11</v>
      </c>
      <c r="F37" s="54"/>
      <c r="G37" s="2" t="s">
        <v>12</v>
      </c>
      <c r="H37" s="2" t="s">
        <v>13</v>
      </c>
      <c r="I37" s="2" t="s">
        <v>14</v>
      </c>
      <c r="J37" s="2" t="s">
        <v>15</v>
      </c>
      <c r="K37" s="2" t="s">
        <v>16</v>
      </c>
      <c r="L37" s="2" t="s">
        <v>17</v>
      </c>
      <c r="M37" s="2" t="s">
        <v>18</v>
      </c>
      <c r="N37" s="2" t="s">
        <v>19</v>
      </c>
      <c r="O37" s="54"/>
      <c r="P37" s="54"/>
    </row>
    <row r="38" spans="1:16" ht="20.100000000000001" customHeight="1" x14ac:dyDescent="0.25">
      <c r="A38" s="55" t="s">
        <v>20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7"/>
    </row>
    <row r="39" spans="1:16" ht="42" customHeight="1" x14ac:dyDescent="0.25">
      <c r="A39" s="4" t="s">
        <v>77</v>
      </c>
      <c r="B39" s="5">
        <v>100</v>
      </c>
      <c r="C39" s="6">
        <v>12.1</v>
      </c>
      <c r="D39" s="6">
        <v>11.4</v>
      </c>
      <c r="E39" s="6">
        <v>13.3</v>
      </c>
      <c r="F39" s="6">
        <v>202.7</v>
      </c>
      <c r="G39" s="7">
        <v>0</v>
      </c>
      <c r="H39" s="8">
        <v>6.2</v>
      </c>
      <c r="I39" s="7">
        <v>0</v>
      </c>
      <c r="J39" s="8">
        <v>0.5</v>
      </c>
      <c r="K39" s="8">
        <v>45.9</v>
      </c>
      <c r="L39" s="8">
        <v>28</v>
      </c>
      <c r="M39" s="7">
        <v>142.30000000000001</v>
      </c>
      <c r="N39" s="8">
        <v>2.2000000000000002</v>
      </c>
      <c r="O39" s="5">
        <v>455</v>
      </c>
      <c r="P39" s="5">
        <v>2004</v>
      </c>
    </row>
    <row r="40" spans="1:16" ht="29.25" customHeight="1" x14ac:dyDescent="0.25">
      <c r="A40" s="4" t="s">
        <v>39</v>
      </c>
      <c r="B40" s="5" t="s">
        <v>40</v>
      </c>
      <c r="C40" s="12">
        <v>6.12</v>
      </c>
      <c r="D40" s="12">
        <v>10.98</v>
      </c>
      <c r="E40" s="12">
        <v>41.04</v>
      </c>
      <c r="F40" s="12">
        <v>293.39999999999998</v>
      </c>
      <c r="G40" s="7">
        <v>0.2</v>
      </c>
      <c r="H40" s="8">
        <v>0</v>
      </c>
      <c r="I40" s="7">
        <v>0.1</v>
      </c>
      <c r="J40" s="8">
        <v>1.2</v>
      </c>
      <c r="K40" s="8">
        <v>19.2</v>
      </c>
      <c r="L40" s="8">
        <v>24.6</v>
      </c>
      <c r="M40" s="7">
        <v>65.400000000000006</v>
      </c>
      <c r="N40" s="8">
        <v>1.4</v>
      </c>
      <c r="O40" s="5" t="s">
        <v>41</v>
      </c>
      <c r="P40" s="5" t="s">
        <v>26</v>
      </c>
    </row>
    <row r="41" spans="1:16" ht="33" customHeight="1" x14ac:dyDescent="0.25">
      <c r="A41" s="41" t="s">
        <v>101</v>
      </c>
      <c r="B41" s="42">
        <v>100</v>
      </c>
      <c r="C41" s="40">
        <v>1</v>
      </c>
      <c r="D41" s="40">
        <v>0.16</v>
      </c>
      <c r="E41" s="40">
        <v>2.9</v>
      </c>
      <c r="F41" s="40">
        <v>22</v>
      </c>
      <c r="G41" s="43"/>
      <c r="H41" s="44"/>
      <c r="I41" s="43"/>
      <c r="J41" s="44"/>
      <c r="K41" s="44"/>
      <c r="L41" s="44"/>
      <c r="M41" s="43"/>
      <c r="N41" s="44"/>
      <c r="O41" s="42" t="s">
        <v>102</v>
      </c>
      <c r="P41" s="42">
        <v>2017</v>
      </c>
    </row>
    <row r="42" spans="1:16" ht="20.100000000000001" customHeight="1" x14ac:dyDescent="0.25">
      <c r="A42" s="4" t="s">
        <v>106</v>
      </c>
      <c r="B42" s="5">
        <v>200</v>
      </c>
      <c r="C42" s="6">
        <v>0.2</v>
      </c>
      <c r="D42" s="6">
        <v>0</v>
      </c>
      <c r="E42" s="6">
        <v>15</v>
      </c>
      <c r="F42" s="6">
        <v>58</v>
      </c>
      <c r="G42" s="7">
        <v>0</v>
      </c>
      <c r="H42" s="8">
        <v>0</v>
      </c>
      <c r="I42" s="7">
        <v>0.2</v>
      </c>
      <c r="J42" s="8">
        <v>0</v>
      </c>
      <c r="K42" s="8">
        <v>9.9</v>
      </c>
      <c r="L42" s="8">
        <v>3.3</v>
      </c>
      <c r="M42" s="7">
        <v>0</v>
      </c>
      <c r="N42" s="8">
        <v>0.3</v>
      </c>
      <c r="O42" s="5">
        <v>685</v>
      </c>
      <c r="P42" s="5" t="s">
        <v>26</v>
      </c>
    </row>
    <row r="43" spans="1:16" ht="20.100000000000001" customHeight="1" x14ac:dyDescent="0.25">
      <c r="A43" s="4" t="s">
        <v>109</v>
      </c>
      <c r="B43" s="5">
        <v>50</v>
      </c>
      <c r="C43" s="6">
        <v>3.3</v>
      </c>
      <c r="D43" s="6">
        <v>0.6</v>
      </c>
      <c r="E43" s="6">
        <v>17.100000000000001</v>
      </c>
      <c r="F43" s="6">
        <v>90.5</v>
      </c>
      <c r="G43" s="7">
        <v>0.1</v>
      </c>
      <c r="H43" s="8">
        <v>0</v>
      </c>
      <c r="I43" s="7">
        <v>0</v>
      </c>
      <c r="J43" s="8">
        <v>1</v>
      </c>
      <c r="K43" s="8">
        <v>10.4</v>
      </c>
      <c r="L43" s="8">
        <v>14.9</v>
      </c>
      <c r="M43" s="7">
        <v>37.799999999999997</v>
      </c>
      <c r="N43" s="8">
        <v>0.9</v>
      </c>
      <c r="O43" s="5" t="s">
        <v>99</v>
      </c>
      <c r="P43" s="5" t="s">
        <v>29</v>
      </c>
    </row>
    <row r="44" spans="1:16" ht="20.100000000000001" customHeight="1" x14ac:dyDescent="0.25">
      <c r="A44" s="9" t="s">
        <v>28</v>
      </c>
      <c r="B44" s="3">
        <v>630</v>
      </c>
      <c r="C44" s="10">
        <f t="shared" ref="C44:N44" si="2">SUM(C39:C43)</f>
        <v>22.72</v>
      </c>
      <c r="D44" s="10">
        <f t="shared" si="2"/>
        <v>23.140000000000004</v>
      </c>
      <c r="E44" s="10">
        <f t="shared" si="2"/>
        <v>89.34</v>
      </c>
      <c r="F44" s="10">
        <f t="shared" si="2"/>
        <v>666.59999999999991</v>
      </c>
      <c r="G44" s="10">
        <f t="shared" si="2"/>
        <v>0.30000000000000004</v>
      </c>
      <c r="H44" s="10">
        <f t="shared" si="2"/>
        <v>6.2</v>
      </c>
      <c r="I44" s="10">
        <f t="shared" si="2"/>
        <v>0.30000000000000004</v>
      </c>
      <c r="J44" s="10">
        <f t="shared" si="2"/>
        <v>2.7</v>
      </c>
      <c r="K44" s="10">
        <f t="shared" si="2"/>
        <v>85.4</v>
      </c>
      <c r="L44" s="10">
        <f t="shared" si="2"/>
        <v>70.8</v>
      </c>
      <c r="M44" s="10">
        <f t="shared" si="2"/>
        <v>245.5</v>
      </c>
      <c r="N44" s="10">
        <f t="shared" si="2"/>
        <v>4.8</v>
      </c>
      <c r="O44" s="11"/>
      <c r="P44" s="11"/>
    </row>
    <row r="45" spans="1:16" ht="20.100000000000001" customHeight="1" x14ac:dyDescent="0.25">
      <c r="A45" s="9" t="s">
        <v>69</v>
      </c>
      <c r="B45" s="3">
        <v>630</v>
      </c>
      <c r="C45" s="10">
        <f>C43+C42+C41+C40+C39</f>
        <v>22.72</v>
      </c>
      <c r="D45" s="10">
        <f>D43+D42+D41+D40+D39</f>
        <v>23.14</v>
      </c>
      <c r="E45" s="10">
        <f>E43+E42+E41+E40+E39</f>
        <v>89.339999999999989</v>
      </c>
      <c r="F45" s="10">
        <f>F43+F42+F41+F40+F39</f>
        <v>666.59999999999991</v>
      </c>
      <c r="G45" s="10">
        <f t="shared" ref="G45:N45" si="3">G43+G41+G40+G39</f>
        <v>0.30000000000000004</v>
      </c>
      <c r="H45" s="10">
        <f t="shared" si="3"/>
        <v>6.2</v>
      </c>
      <c r="I45" s="10">
        <f t="shared" si="3"/>
        <v>0.1</v>
      </c>
      <c r="J45" s="10">
        <f t="shared" si="3"/>
        <v>2.7</v>
      </c>
      <c r="K45" s="10">
        <f t="shared" si="3"/>
        <v>75.5</v>
      </c>
      <c r="L45" s="10">
        <f t="shared" si="3"/>
        <v>67.5</v>
      </c>
      <c r="M45" s="10">
        <f t="shared" si="3"/>
        <v>245.5</v>
      </c>
      <c r="N45" s="10">
        <f t="shared" si="3"/>
        <v>4.5</v>
      </c>
      <c r="O45" s="11"/>
      <c r="P45" s="11"/>
    </row>
    <row r="46" spans="1:16" s="36" customFormat="1" ht="20.25" customHeight="1" x14ac:dyDescent="0.25">
      <c r="A46" s="35" t="s">
        <v>79</v>
      </c>
      <c r="B46" s="35"/>
      <c r="C46" s="35"/>
      <c r="D46" s="35"/>
      <c r="E46" s="35"/>
      <c r="F46" s="35" t="s">
        <v>80</v>
      </c>
      <c r="G46" s="35"/>
      <c r="H46" s="35"/>
    </row>
    <row r="47" spans="1:16" s="36" customFormat="1" ht="20.25" customHeight="1" x14ac:dyDescent="0.25">
      <c r="A47" s="35" t="s">
        <v>81</v>
      </c>
      <c r="B47" s="35"/>
      <c r="C47" s="35"/>
      <c r="D47" s="35"/>
      <c r="E47" s="35"/>
      <c r="F47" s="35" t="s">
        <v>70</v>
      </c>
      <c r="G47" s="35"/>
      <c r="H47" s="35"/>
    </row>
    <row r="48" spans="1:16" s="36" customFormat="1" ht="20.25" customHeight="1" x14ac:dyDescent="0.25">
      <c r="A48" s="35"/>
      <c r="B48" s="35"/>
      <c r="C48" s="35"/>
      <c r="D48" s="35"/>
      <c r="E48" s="35"/>
      <c r="F48" s="35" t="s">
        <v>71</v>
      </c>
      <c r="G48" s="35"/>
      <c r="H48" s="35"/>
    </row>
    <row r="49" spans="1:16" s="36" customFormat="1" ht="20.25" customHeight="1" x14ac:dyDescent="0.25">
      <c r="A49" s="35"/>
      <c r="B49" s="35"/>
      <c r="C49" s="35"/>
      <c r="D49" s="35"/>
      <c r="E49" s="35"/>
      <c r="F49" s="35"/>
      <c r="G49" s="35"/>
      <c r="H49" s="35"/>
    </row>
    <row r="50" spans="1:16" ht="23.25" customHeight="1" x14ac:dyDescent="0.25">
      <c r="A50" s="61" t="s">
        <v>42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</row>
    <row r="51" spans="1:16" ht="25.7" customHeight="1" x14ac:dyDescent="0.25">
      <c r="A51" s="53" t="s">
        <v>1</v>
      </c>
      <c r="B51" s="53" t="s">
        <v>2</v>
      </c>
      <c r="C51" s="58" t="s">
        <v>3</v>
      </c>
      <c r="D51" s="59"/>
      <c r="E51" s="60"/>
      <c r="F51" s="53" t="s">
        <v>4</v>
      </c>
      <c r="G51" s="58" t="s">
        <v>5</v>
      </c>
      <c r="H51" s="59"/>
      <c r="I51" s="59"/>
      <c r="J51" s="60"/>
      <c r="K51" s="58" t="s">
        <v>6</v>
      </c>
      <c r="L51" s="59"/>
      <c r="M51" s="59"/>
      <c r="N51" s="60"/>
      <c r="O51" s="53" t="s">
        <v>7</v>
      </c>
      <c r="P51" s="53" t="s">
        <v>8</v>
      </c>
    </row>
    <row r="52" spans="1:16" ht="20.100000000000001" customHeight="1" x14ac:dyDescent="0.25">
      <c r="A52" s="54"/>
      <c r="B52" s="54"/>
      <c r="C52" s="2" t="s">
        <v>9</v>
      </c>
      <c r="D52" s="2" t="s">
        <v>10</v>
      </c>
      <c r="E52" s="2" t="s">
        <v>11</v>
      </c>
      <c r="F52" s="54"/>
      <c r="G52" s="2" t="s">
        <v>12</v>
      </c>
      <c r="H52" s="2" t="s">
        <v>13</v>
      </c>
      <c r="I52" s="2" t="s">
        <v>14</v>
      </c>
      <c r="J52" s="2" t="s">
        <v>15</v>
      </c>
      <c r="K52" s="2" t="s">
        <v>16</v>
      </c>
      <c r="L52" s="2" t="s">
        <v>17</v>
      </c>
      <c r="M52" s="2" t="s">
        <v>18</v>
      </c>
      <c r="N52" s="2" t="s">
        <v>19</v>
      </c>
      <c r="O52" s="54"/>
      <c r="P52" s="54"/>
    </row>
    <row r="53" spans="1:16" ht="35.25" customHeight="1" x14ac:dyDescent="0.25">
      <c r="A53" s="55" t="s">
        <v>20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7"/>
    </row>
    <row r="54" spans="1:16" ht="31.5" customHeight="1" x14ac:dyDescent="0.25">
      <c r="A54" s="41" t="s">
        <v>85</v>
      </c>
      <c r="B54" s="42">
        <v>220</v>
      </c>
      <c r="C54" s="40">
        <v>18</v>
      </c>
      <c r="D54" s="40">
        <v>21.78</v>
      </c>
      <c r="E54" s="40">
        <v>35.64</v>
      </c>
      <c r="F54" s="40">
        <v>380.4</v>
      </c>
      <c r="G54" s="43">
        <v>0</v>
      </c>
      <c r="H54" s="44">
        <v>0.3</v>
      </c>
      <c r="I54" s="43">
        <v>0.1</v>
      </c>
      <c r="J54" s="44">
        <v>0.3</v>
      </c>
      <c r="K54" s="44">
        <v>130.69999999999999</v>
      </c>
      <c r="L54" s="44">
        <v>38</v>
      </c>
      <c r="M54" s="43">
        <v>160.4</v>
      </c>
      <c r="N54" s="44">
        <v>0.6</v>
      </c>
      <c r="O54" s="42">
        <v>492</v>
      </c>
      <c r="P54" s="42">
        <v>2004</v>
      </c>
    </row>
    <row r="55" spans="1:16" ht="36" customHeight="1" x14ac:dyDescent="0.25">
      <c r="A55" s="41" t="s">
        <v>101</v>
      </c>
      <c r="B55" s="42">
        <v>100</v>
      </c>
      <c r="C55" s="40">
        <v>1</v>
      </c>
      <c r="D55" s="40">
        <v>0.16</v>
      </c>
      <c r="E55" s="40">
        <v>2.9</v>
      </c>
      <c r="F55" s="40">
        <v>22</v>
      </c>
      <c r="G55" s="43"/>
      <c r="H55" s="44"/>
      <c r="I55" s="43"/>
      <c r="J55" s="44"/>
      <c r="K55" s="44"/>
      <c r="L55" s="44"/>
      <c r="M55" s="43"/>
      <c r="N55" s="44"/>
      <c r="O55" s="42" t="s">
        <v>102</v>
      </c>
      <c r="P55" s="42">
        <v>2017</v>
      </c>
    </row>
    <row r="56" spans="1:16" ht="20.100000000000001" customHeight="1" x14ac:dyDescent="0.25">
      <c r="A56" s="4" t="s">
        <v>89</v>
      </c>
      <c r="B56" s="5">
        <v>200</v>
      </c>
      <c r="C56" s="6">
        <v>0.4</v>
      </c>
      <c r="D56" s="6">
        <v>0</v>
      </c>
      <c r="E56" s="6">
        <v>20.399999999999999</v>
      </c>
      <c r="F56" s="6">
        <v>84.3</v>
      </c>
      <c r="G56" s="7">
        <v>0</v>
      </c>
      <c r="H56" s="8">
        <v>0</v>
      </c>
      <c r="I56" s="7">
        <v>0.2</v>
      </c>
      <c r="J56" s="8">
        <v>0</v>
      </c>
      <c r="K56" s="8">
        <v>9.9</v>
      </c>
      <c r="L56" s="8">
        <v>3.3</v>
      </c>
      <c r="M56" s="7">
        <v>0</v>
      </c>
      <c r="N56" s="8">
        <v>0.3</v>
      </c>
      <c r="O56" s="5">
        <v>639</v>
      </c>
      <c r="P56" s="5">
        <v>2004</v>
      </c>
    </row>
    <row r="57" spans="1:16" ht="20.100000000000001" customHeight="1" x14ac:dyDescent="0.25">
      <c r="A57" s="4" t="s">
        <v>109</v>
      </c>
      <c r="B57" s="5">
        <v>50</v>
      </c>
      <c r="C57" s="6">
        <v>3.3</v>
      </c>
      <c r="D57" s="6">
        <v>0.6</v>
      </c>
      <c r="E57" s="6">
        <v>17.100000000000001</v>
      </c>
      <c r="F57" s="6">
        <v>90.5</v>
      </c>
      <c r="G57" s="7">
        <v>0.1</v>
      </c>
      <c r="H57" s="8">
        <v>0</v>
      </c>
      <c r="I57" s="7">
        <v>0</v>
      </c>
      <c r="J57" s="8">
        <v>1</v>
      </c>
      <c r="K57" s="8">
        <v>10.4</v>
      </c>
      <c r="L57" s="8">
        <v>14.9</v>
      </c>
      <c r="M57" s="7">
        <v>37.799999999999997</v>
      </c>
      <c r="N57" s="8">
        <v>0.9</v>
      </c>
      <c r="O57" s="5" t="s">
        <v>99</v>
      </c>
      <c r="P57" s="5" t="s">
        <v>29</v>
      </c>
    </row>
    <row r="58" spans="1:16" ht="20.100000000000001" customHeight="1" x14ac:dyDescent="0.25">
      <c r="A58" s="9" t="s">
        <v>28</v>
      </c>
      <c r="B58" s="3">
        <v>570</v>
      </c>
      <c r="C58" s="10">
        <f>C57+C56+C55+C54</f>
        <v>22.7</v>
      </c>
      <c r="D58" s="10">
        <f>D57+D56+D55+D54</f>
        <v>22.540000000000003</v>
      </c>
      <c r="E58" s="10">
        <f>E57+E56+E55+E54</f>
        <v>76.039999999999992</v>
      </c>
      <c r="F58" s="10">
        <f>F57+F56+F55+F54</f>
        <v>577.20000000000005</v>
      </c>
      <c r="G58" s="34">
        <v>0.1</v>
      </c>
      <c r="H58" s="34">
        <v>0.3</v>
      </c>
      <c r="I58" s="34">
        <v>0.3</v>
      </c>
      <c r="J58" s="34">
        <v>1.9</v>
      </c>
      <c r="K58" s="34">
        <v>159.69999999999999</v>
      </c>
      <c r="L58" s="34">
        <v>66.400000000000006</v>
      </c>
      <c r="M58" s="34">
        <v>222.5</v>
      </c>
      <c r="N58" s="34">
        <v>2.6</v>
      </c>
      <c r="O58" s="3"/>
      <c r="P58" s="5"/>
    </row>
    <row r="59" spans="1:16" ht="20.100000000000001" customHeight="1" x14ac:dyDescent="0.25">
      <c r="A59" s="9" t="s">
        <v>69</v>
      </c>
      <c r="B59" s="3">
        <v>570</v>
      </c>
      <c r="C59" s="10">
        <f t="shared" ref="C59:N59" si="4">C57+C56+C55+C54</f>
        <v>22.7</v>
      </c>
      <c r="D59" s="10">
        <f t="shared" si="4"/>
        <v>22.540000000000003</v>
      </c>
      <c r="E59" s="10">
        <f t="shared" si="4"/>
        <v>76.039999999999992</v>
      </c>
      <c r="F59" s="10">
        <f t="shared" si="4"/>
        <v>577.20000000000005</v>
      </c>
      <c r="G59" s="10">
        <f t="shared" si="4"/>
        <v>0.1</v>
      </c>
      <c r="H59" s="10">
        <f t="shared" si="4"/>
        <v>0.3</v>
      </c>
      <c r="I59" s="10">
        <f t="shared" si="4"/>
        <v>0.30000000000000004</v>
      </c>
      <c r="J59" s="10">
        <f t="shared" si="4"/>
        <v>1.3</v>
      </c>
      <c r="K59" s="10">
        <f t="shared" si="4"/>
        <v>151</v>
      </c>
      <c r="L59" s="10">
        <f t="shared" si="4"/>
        <v>56.2</v>
      </c>
      <c r="M59" s="10">
        <f t="shared" si="4"/>
        <v>198.2</v>
      </c>
      <c r="N59" s="10">
        <f t="shared" si="4"/>
        <v>1.7999999999999998</v>
      </c>
      <c r="O59" s="11"/>
      <c r="P59" s="11"/>
    </row>
    <row r="60" spans="1:16" s="36" customFormat="1" ht="20.25" customHeight="1" x14ac:dyDescent="0.25">
      <c r="A60" s="35" t="s">
        <v>79</v>
      </c>
      <c r="B60" s="35"/>
      <c r="C60" s="35"/>
      <c r="D60" s="35"/>
      <c r="E60" s="35"/>
      <c r="F60" s="35" t="s">
        <v>80</v>
      </c>
      <c r="G60" s="35"/>
      <c r="H60" s="35"/>
    </row>
    <row r="61" spans="1:16" s="36" customFormat="1" ht="20.25" customHeight="1" x14ac:dyDescent="0.25">
      <c r="A61" s="35" t="s">
        <v>81</v>
      </c>
      <c r="B61" s="35"/>
      <c r="C61" s="35"/>
      <c r="D61" s="35"/>
      <c r="E61" s="35"/>
      <c r="F61" s="35" t="s">
        <v>70</v>
      </c>
      <c r="G61" s="35"/>
      <c r="H61" s="35"/>
    </row>
    <row r="62" spans="1:16" s="36" customFormat="1" ht="20.25" customHeight="1" x14ac:dyDescent="0.25">
      <c r="A62" s="35"/>
      <c r="B62" s="35"/>
      <c r="C62" s="35"/>
      <c r="D62" s="35"/>
      <c r="E62" s="35"/>
      <c r="F62" s="35" t="s">
        <v>71</v>
      </c>
      <c r="G62" s="35"/>
      <c r="H62" s="35"/>
    </row>
    <row r="63" spans="1:16" s="36" customFormat="1" ht="20.25" customHeight="1" x14ac:dyDescent="0.25">
      <c r="A63" s="35"/>
      <c r="B63" s="35"/>
      <c r="C63" s="35"/>
      <c r="D63" s="35"/>
      <c r="E63" s="35"/>
      <c r="F63" s="35"/>
      <c r="G63" s="35"/>
      <c r="H63" s="35"/>
    </row>
    <row r="64" spans="1:16" ht="23.25" customHeight="1" x14ac:dyDescent="0.25">
      <c r="A64" s="61" t="s">
        <v>43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ht="25.7" customHeight="1" x14ac:dyDescent="0.25">
      <c r="A65" s="53" t="s">
        <v>1</v>
      </c>
      <c r="B65" s="53" t="s">
        <v>2</v>
      </c>
      <c r="C65" s="58" t="s">
        <v>3</v>
      </c>
      <c r="D65" s="59"/>
      <c r="E65" s="60"/>
      <c r="F65" s="53" t="s">
        <v>4</v>
      </c>
      <c r="G65" s="58" t="s">
        <v>5</v>
      </c>
      <c r="H65" s="59"/>
      <c r="I65" s="59"/>
      <c r="J65" s="60"/>
      <c r="K65" s="58" t="s">
        <v>6</v>
      </c>
      <c r="L65" s="59"/>
      <c r="M65" s="59"/>
      <c r="N65" s="60"/>
      <c r="O65" s="53" t="s">
        <v>7</v>
      </c>
      <c r="P65" s="53" t="s">
        <v>8</v>
      </c>
    </row>
    <row r="66" spans="1:16" ht="20.100000000000001" customHeight="1" x14ac:dyDescent="0.25">
      <c r="A66" s="54"/>
      <c r="B66" s="54"/>
      <c r="C66" s="2" t="s">
        <v>9</v>
      </c>
      <c r="D66" s="2" t="s">
        <v>10</v>
      </c>
      <c r="E66" s="2" t="s">
        <v>11</v>
      </c>
      <c r="F66" s="54"/>
      <c r="G66" s="2" t="s">
        <v>12</v>
      </c>
      <c r="H66" s="2" t="s">
        <v>13</v>
      </c>
      <c r="I66" s="2" t="s">
        <v>14</v>
      </c>
      <c r="J66" s="2" t="s">
        <v>15</v>
      </c>
      <c r="K66" s="2" t="s">
        <v>16</v>
      </c>
      <c r="L66" s="2" t="s">
        <v>17</v>
      </c>
      <c r="M66" s="2" t="s">
        <v>18</v>
      </c>
      <c r="N66" s="2" t="s">
        <v>19</v>
      </c>
      <c r="O66" s="54"/>
      <c r="P66" s="54"/>
    </row>
    <row r="67" spans="1:16" ht="20.100000000000001" customHeight="1" x14ac:dyDescent="0.25">
      <c r="A67" s="55" t="s">
        <v>20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7"/>
    </row>
    <row r="68" spans="1:16" ht="32.25" customHeight="1" x14ac:dyDescent="0.25">
      <c r="A68" s="41" t="s">
        <v>96</v>
      </c>
      <c r="B68" s="42">
        <v>250</v>
      </c>
      <c r="C68" s="40">
        <v>18.100000000000001</v>
      </c>
      <c r="D68" s="40">
        <v>18.3</v>
      </c>
      <c r="E68" s="40">
        <v>30.6</v>
      </c>
      <c r="F68" s="40">
        <v>345.6</v>
      </c>
      <c r="G68" s="43">
        <v>0</v>
      </c>
      <c r="H68" s="44">
        <v>6.2</v>
      </c>
      <c r="I68" s="43">
        <v>0</v>
      </c>
      <c r="J68" s="44">
        <v>0.5</v>
      </c>
      <c r="K68" s="44">
        <v>45.9</v>
      </c>
      <c r="L68" s="44">
        <v>28</v>
      </c>
      <c r="M68" s="43">
        <v>142.30000000000001</v>
      </c>
      <c r="N68" s="44">
        <v>2.2000000000000002</v>
      </c>
      <c r="O68" s="42">
        <v>289</v>
      </c>
      <c r="P68" s="42">
        <v>2017</v>
      </c>
    </row>
    <row r="69" spans="1:16" ht="35.25" customHeight="1" x14ac:dyDescent="0.25">
      <c r="A69" s="41" t="s">
        <v>101</v>
      </c>
      <c r="B69" s="42">
        <v>100</v>
      </c>
      <c r="C69" s="40">
        <v>1</v>
      </c>
      <c r="D69" s="40">
        <v>0.16</v>
      </c>
      <c r="E69" s="40">
        <v>2.9</v>
      </c>
      <c r="F69" s="40">
        <v>22</v>
      </c>
      <c r="G69" s="43"/>
      <c r="H69" s="44"/>
      <c r="I69" s="43"/>
      <c r="J69" s="44"/>
      <c r="K69" s="44"/>
      <c r="L69" s="44"/>
      <c r="M69" s="43"/>
      <c r="N69" s="44"/>
      <c r="O69" s="42" t="s">
        <v>102</v>
      </c>
      <c r="P69" s="42">
        <v>2017</v>
      </c>
    </row>
    <row r="70" spans="1:16" ht="20.100000000000001" customHeight="1" x14ac:dyDescent="0.25">
      <c r="A70" s="4" t="s">
        <v>73</v>
      </c>
      <c r="B70" s="5" t="s">
        <v>24</v>
      </c>
      <c r="C70" s="6">
        <v>0.3</v>
      </c>
      <c r="D70" s="6">
        <v>0</v>
      </c>
      <c r="E70" s="6">
        <v>15.2</v>
      </c>
      <c r="F70" s="6">
        <v>60</v>
      </c>
      <c r="G70" s="7">
        <v>0</v>
      </c>
      <c r="H70" s="8">
        <v>0.8</v>
      </c>
      <c r="I70" s="7">
        <v>0.2</v>
      </c>
      <c r="J70" s="8">
        <v>0</v>
      </c>
      <c r="K70" s="8">
        <v>11.7</v>
      </c>
      <c r="L70" s="8">
        <v>3.8</v>
      </c>
      <c r="M70" s="7">
        <v>1</v>
      </c>
      <c r="N70" s="8">
        <v>0.3</v>
      </c>
      <c r="O70" s="5">
        <v>686</v>
      </c>
      <c r="P70" s="5" t="s">
        <v>26</v>
      </c>
    </row>
    <row r="71" spans="1:16" ht="20.100000000000001" customHeight="1" x14ac:dyDescent="0.25">
      <c r="A71" s="4" t="s">
        <v>107</v>
      </c>
      <c r="B71" s="5" t="s">
        <v>34</v>
      </c>
      <c r="C71" s="6">
        <v>3.9</v>
      </c>
      <c r="D71" s="6">
        <v>0.5</v>
      </c>
      <c r="E71" s="6">
        <v>24.1</v>
      </c>
      <c r="F71" s="6">
        <v>116.8</v>
      </c>
      <c r="G71" s="7">
        <v>0.1</v>
      </c>
      <c r="H71" s="8">
        <v>0</v>
      </c>
      <c r="I71" s="7">
        <v>0</v>
      </c>
      <c r="J71" s="8">
        <v>1</v>
      </c>
      <c r="K71" s="8">
        <v>10.4</v>
      </c>
      <c r="L71" s="8">
        <v>14.9</v>
      </c>
      <c r="M71" s="7">
        <v>37.799999999999997</v>
      </c>
      <c r="N71" s="8">
        <v>0.9</v>
      </c>
      <c r="O71" s="5" t="s">
        <v>27</v>
      </c>
      <c r="P71" s="5" t="s">
        <v>29</v>
      </c>
    </row>
    <row r="72" spans="1:16" ht="20.100000000000001" customHeight="1" x14ac:dyDescent="0.25">
      <c r="A72" s="9" t="s">
        <v>28</v>
      </c>
      <c r="B72" s="3">
        <v>600</v>
      </c>
      <c r="C72" s="10">
        <f>C71+C70+C69+C68</f>
        <v>23.3</v>
      </c>
      <c r="D72" s="10">
        <f>D71+D70+D69+D68</f>
        <v>18.96</v>
      </c>
      <c r="E72" s="10">
        <f>E71+E70+E69+E68</f>
        <v>72.8</v>
      </c>
      <c r="F72" s="10">
        <f>F71+F70+F69+F68</f>
        <v>544.40000000000009</v>
      </c>
      <c r="G72" s="34" t="e">
        <f>G68+#REF!+#REF!+G70+G71</f>
        <v>#REF!</v>
      </c>
      <c r="H72" s="34" t="e">
        <f>H68+#REF!+#REF!+H70+H71</f>
        <v>#REF!</v>
      </c>
      <c r="I72" s="34" t="e">
        <f>I68+#REF!+#REF!+I70+I71</f>
        <v>#REF!</v>
      </c>
      <c r="J72" s="34" t="e">
        <f>J68+#REF!+#REF!+J70+J71</f>
        <v>#REF!</v>
      </c>
      <c r="K72" s="34" t="e">
        <f>K68+#REF!+#REF!+K70+K71</f>
        <v>#REF!</v>
      </c>
      <c r="L72" s="34" t="e">
        <f>L68+#REF!+#REF!+L70+L71</f>
        <v>#REF!</v>
      </c>
      <c r="M72" s="34" t="e">
        <f>M68+#REF!+#REF!+M70+M71</f>
        <v>#REF!</v>
      </c>
      <c r="N72" s="34" t="e">
        <f>N68+#REF!+#REF!+N70+N71</f>
        <v>#REF!</v>
      </c>
      <c r="O72" s="3"/>
      <c r="P72" s="5"/>
    </row>
    <row r="73" spans="1:16" ht="20.100000000000001" customHeight="1" x14ac:dyDescent="0.25">
      <c r="A73" s="9" t="s">
        <v>69</v>
      </c>
      <c r="B73" s="3">
        <v>600</v>
      </c>
      <c r="C73" s="10">
        <f>C71+C70+C69+C68</f>
        <v>23.3</v>
      </c>
      <c r="D73" s="10">
        <f>D71+D70+D69+D68</f>
        <v>18.96</v>
      </c>
      <c r="E73" s="10">
        <f>E71+E70+E69+E68</f>
        <v>72.8</v>
      </c>
      <c r="F73" s="10">
        <f>F71+F70+F69+F68</f>
        <v>544.40000000000009</v>
      </c>
      <c r="G73" s="10" t="e">
        <f>G68+#REF!+G70+G71</f>
        <v>#REF!</v>
      </c>
      <c r="H73" s="10" t="e">
        <f>H68+#REF!+H70+H71</f>
        <v>#REF!</v>
      </c>
      <c r="I73" s="10" t="e">
        <f>I68+#REF!+I70+I71</f>
        <v>#REF!</v>
      </c>
      <c r="J73" s="10" t="e">
        <f>J68+#REF!+J70+J71</f>
        <v>#REF!</v>
      </c>
      <c r="K73" s="10" t="e">
        <f>K68+#REF!+K70+K71</f>
        <v>#REF!</v>
      </c>
      <c r="L73" s="10" t="e">
        <f>L68+#REF!+L70+L71</f>
        <v>#REF!</v>
      </c>
      <c r="M73" s="10" t="e">
        <f>M68+#REF!+M70+M71</f>
        <v>#REF!</v>
      </c>
      <c r="N73" s="10" t="e">
        <f>N68+#REF!+N70+N71</f>
        <v>#REF!</v>
      </c>
      <c r="O73" s="11"/>
      <c r="P73" s="11"/>
    </row>
    <row r="74" spans="1:16" s="36" customFormat="1" ht="20.25" customHeight="1" x14ac:dyDescent="0.25">
      <c r="A74" s="35" t="s">
        <v>79</v>
      </c>
      <c r="B74" s="35"/>
      <c r="C74" s="35"/>
      <c r="D74" s="35"/>
      <c r="E74" s="35"/>
      <c r="F74" s="35" t="s">
        <v>80</v>
      </c>
      <c r="G74" s="35"/>
      <c r="H74" s="35"/>
    </row>
    <row r="75" spans="1:16" s="36" customFormat="1" ht="20.25" customHeight="1" x14ac:dyDescent="0.25">
      <c r="A75" s="35" t="s">
        <v>81</v>
      </c>
      <c r="B75" s="35"/>
      <c r="C75" s="35"/>
      <c r="D75" s="35"/>
      <c r="E75" s="35"/>
      <c r="F75" s="35" t="s">
        <v>70</v>
      </c>
      <c r="G75" s="35"/>
      <c r="H75" s="35"/>
    </row>
    <row r="76" spans="1:16" s="36" customFormat="1" ht="20.25" customHeight="1" x14ac:dyDescent="0.25">
      <c r="A76" s="35"/>
      <c r="B76" s="35"/>
      <c r="C76" s="35"/>
      <c r="D76" s="35"/>
      <c r="E76" s="35"/>
      <c r="F76" s="35" t="s">
        <v>71</v>
      </c>
      <c r="G76" s="35"/>
      <c r="H76" s="35"/>
    </row>
    <row r="77" spans="1:16" s="36" customFormat="1" ht="20.25" customHeight="1" x14ac:dyDescent="0.25">
      <c r="A77" s="35"/>
      <c r="B77" s="35"/>
      <c r="C77" s="35"/>
      <c r="D77" s="35"/>
      <c r="E77" s="35"/>
      <c r="F77" s="35"/>
      <c r="G77" s="35"/>
      <c r="H77" s="35"/>
    </row>
    <row r="78" spans="1:16" ht="23.25" customHeight="1" x14ac:dyDescent="0.25">
      <c r="A78" s="61" t="s">
        <v>44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</row>
    <row r="79" spans="1:16" ht="25.7" customHeight="1" x14ac:dyDescent="0.25">
      <c r="A79" s="53" t="s">
        <v>1</v>
      </c>
      <c r="B79" s="53" t="s">
        <v>2</v>
      </c>
      <c r="C79" s="58" t="s">
        <v>3</v>
      </c>
      <c r="D79" s="59"/>
      <c r="E79" s="60"/>
      <c r="F79" s="53" t="s">
        <v>4</v>
      </c>
      <c r="G79" s="58" t="s">
        <v>5</v>
      </c>
      <c r="H79" s="59"/>
      <c r="I79" s="59"/>
      <c r="J79" s="60"/>
      <c r="K79" s="58" t="s">
        <v>6</v>
      </c>
      <c r="L79" s="59"/>
      <c r="M79" s="59"/>
      <c r="N79" s="60"/>
      <c r="O79" s="53" t="s">
        <v>7</v>
      </c>
      <c r="P79" s="53" t="s">
        <v>8</v>
      </c>
    </row>
    <row r="80" spans="1:16" ht="20.100000000000001" customHeight="1" x14ac:dyDescent="0.25">
      <c r="A80" s="54"/>
      <c r="B80" s="54"/>
      <c r="C80" s="2" t="s">
        <v>9</v>
      </c>
      <c r="D80" s="2" t="s">
        <v>10</v>
      </c>
      <c r="E80" s="2" t="s">
        <v>11</v>
      </c>
      <c r="F80" s="54"/>
      <c r="G80" s="2" t="s">
        <v>12</v>
      </c>
      <c r="H80" s="2" t="s">
        <v>13</v>
      </c>
      <c r="I80" s="2" t="s">
        <v>14</v>
      </c>
      <c r="J80" s="2" t="s">
        <v>15</v>
      </c>
      <c r="K80" s="2" t="s">
        <v>16</v>
      </c>
      <c r="L80" s="2" t="s">
        <v>17</v>
      </c>
      <c r="M80" s="2" t="s">
        <v>18</v>
      </c>
      <c r="N80" s="2" t="s">
        <v>19</v>
      </c>
      <c r="O80" s="54"/>
      <c r="P80" s="54"/>
    </row>
    <row r="81" spans="1:16" ht="31.5" customHeight="1" x14ac:dyDescent="0.25">
      <c r="A81" s="55" t="s">
        <v>20</v>
      </c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7"/>
    </row>
    <row r="82" spans="1:16" ht="37.5" customHeight="1" x14ac:dyDescent="0.25">
      <c r="A82" s="4" t="s">
        <v>97</v>
      </c>
      <c r="B82" s="5">
        <v>250</v>
      </c>
      <c r="C82" s="6">
        <v>7.3</v>
      </c>
      <c r="D82" s="6">
        <v>8.1199999999999992</v>
      </c>
      <c r="E82" s="6">
        <v>27.25</v>
      </c>
      <c r="F82" s="6">
        <v>256.25</v>
      </c>
      <c r="G82" s="7">
        <v>181</v>
      </c>
      <c r="H82" s="8">
        <v>2017</v>
      </c>
      <c r="I82" s="7">
        <v>0</v>
      </c>
      <c r="J82" s="8">
        <v>0.3</v>
      </c>
      <c r="K82" s="8">
        <v>130.6</v>
      </c>
      <c r="L82" s="8">
        <v>37.200000000000003</v>
      </c>
      <c r="M82" s="7">
        <v>152.30000000000001</v>
      </c>
      <c r="N82" s="8">
        <v>0.8</v>
      </c>
      <c r="O82" s="5">
        <v>181</v>
      </c>
      <c r="P82" s="5">
        <v>2017</v>
      </c>
    </row>
    <row r="83" spans="1:16" ht="28.5" customHeight="1" x14ac:dyDescent="0.25">
      <c r="A83" s="4" t="s">
        <v>103</v>
      </c>
      <c r="B83" s="5" t="s">
        <v>104</v>
      </c>
      <c r="C83" s="6">
        <v>5.8</v>
      </c>
      <c r="D83" s="6">
        <v>8.3000000000000007</v>
      </c>
      <c r="E83" s="6">
        <v>14.83</v>
      </c>
      <c r="F83" s="6">
        <v>137</v>
      </c>
      <c r="G83" s="7">
        <v>0</v>
      </c>
      <c r="H83" s="8">
        <v>0</v>
      </c>
      <c r="I83" s="7">
        <v>0</v>
      </c>
      <c r="J83" s="8">
        <v>0.6</v>
      </c>
      <c r="K83" s="8">
        <v>8.6999999999999993</v>
      </c>
      <c r="L83" s="8">
        <v>10.199999999999999</v>
      </c>
      <c r="M83" s="7">
        <v>24.3</v>
      </c>
      <c r="N83" s="8">
        <v>0.8</v>
      </c>
      <c r="O83" s="5">
        <v>3</v>
      </c>
      <c r="P83" s="5">
        <v>2017</v>
      </c>
    </row>
    <row r="84" spans="1:16" ht="20.100000000000001" customHeight="1" x14ac:dyDescent="0.25">
      <c r="A84" s="4" t="s">
        <v>72</v>
      </c>
      <c r="B84" s="5">
        <v>200</v>
      </c>
      <c r="C84" s="6">
        <v>0.2</v>
      </c>
      <c r="D84" s="6">
        <v>0</v>
      </c>
      <c r="E84" s="6">
        <v>15</v>
      </c>
      <c r="F84" s="6">
        <v>58</v>
      </c>
      <c r="G84" s="7">
        <v>0</v>
      </c>
      <c r="H84" s="8">
        <v>0</v>
      </c>
      <c r="I84" s="7">
        <v>0.2</v>
      </c>
      <c r="J84" s="8">
        <v>0</v>
      </c>
      <c r="K84" s="8">
        <v>9.9</v>
      </c>
      <c r="L84" s="8">
        <v>3.3</v>
      </c>
      <c r="M84" s="7">
        <v>0</v>
      </c>
      <c r="N84" s="8">
        <v>0.3</v>
      </c>
      <c r="O84" s="5">
        <v>685</v>
      </c>
      <c r="P84" s="5" t="s">
        <v>26</v>
      </c>
    </row>
    <row r="85" spans="1:16" ht="20.100000000000001" customHeight="1" x14ac:dyDescent="0.25">
      <c r="A85" s="4" t="s">
        <v>110</v>
      </c>
      <c r="B85" s="5" t="s">
        <v>34</v>
      </c>
      <c r="C85" s="6">
        <v>3.8</v>
      </c>
      <c r="D85" s="6">
        <v>4.9000000000000004</v>
      </c>
      <c r="E85" s="6">
        <v>35.6</v>
      </c>
      <c r="F85" s="6">
        <v>187</v>
      </c>
      <c r="G85" s="7">
        <v>0.1</v>
      </c>
      <c r="H85" s="8">
        <v>0</v>
      </c>
      <c r="I85" s="7">
        <v>0</v>
      </c>
      <c r="J85" s="8">
        <v>1</v>
      </c>
      <c r="K85" s="8">
        <v>10.4</v>
      </c>
      <c r="L85" s="8">
        <v>14.9</v>
      </c>
      <c r="M85" s="7">
        <v>37.799999999999997</v>
      </c>
      <c r="N85" s="8">
        <v>0.9</v>
      </c>
      <c r="O85" s="5">
        <v>9</v>
      </c>
      <c r="P85" s="5" t="s">
        <v>29</v>
      </c>
    </row>
    <row r="86" spans="1:16" ht="20.100000000000001" customHeight="1" x14ac:dyDescent="0.25">
      <c r="A86" s="9" t="s">
        <v>28</v>
      </c>
      <c r="B86" s="3">
        <v>550</v>
      </c>
      <c r="C86" s="10">
        <f>C85+C84+C83+C82</f>
        <v>17.100000000000001</v>
      </c>
      <c r="D86" s="10">
        <f>D85+D84+D83+D82</f>
        <v>21.32</v>
      </c>
      <c r="E86" s="10">
        <f>E85+E84+E83+E82</f>
        <v>92.68</v>
      </c>
      <c r="F86" s="10">
        <f>F85+F84+F83+F82</f>
        <v>638.25</v>
      </c>
      <c r="G86" s="34">
        <v>0.2</v>
      </c>
      <c r="H86" s="34">
        <v>0.3</v>
      </c>
      <c r="I86" s="34">
        <v>0.2</v>
      </c>
      <c r="J86" s="34">
        <v>1.9</v>
      </c>
      <c r="K86" s="34">
        <v>159.6</v>
      </c>
      <c r="L86" s="34">
        <v>65.599999999999994</v>
      </c>
      <c r="M86" s="34">
        <v>214.4</v>
      </c>
      <c r="N86" s="34">
        <v>2.8</v>
      </c>
      <c r="O86" s="3"/>
      <c r="P86" s="5"/>
    </row>
    <row r="87" spans="1:16" ht="20.100000000000001" customHeight="1" x14ac:dyDescent="0.25">
      <c r="A87" s="9" t="s">
        <v>69</v>
      </c>
      <c r="B87" s="3" t="s">
        <v>35</v>
      </c>
      <c r="C87" s="10">
        <f>C85+C84+C83+C82</f>
        <v>17.100000000000001</v>
      </c>
      <c r="D87" s="10">
        <f>D85+D84+D83+D82</f>
        <v>21.32</v>
      </c>
      <c r="E87" s="10">
        <f>E85+E84+E83+E82</f>
        <v>92.68</v>
      </c>
      <c r="F87" s="10">
        <f>F85+F84+F83+F82</f>
        <v>638.25</v>
      </c>
      <c r="G87" s="10">
        <f t="shared" ref="G87:N87" si="5">G85+G84+G83+G82</f>
        <v>181.1</v>
      </c>
      <c r="H87" s="10">
        <f t="shared" si="5"/>
        <v>2017</v>
      </c>
      <c r="I87" s="10">
        <f t="shared" si="5"/>
        <v>0.2</v>
      </c>
      <c r="J87" s="10">
        <f t="shared" si="5"/>
        <v>1.9000000000000001</v>
      </c>
      <c r="K87" s="10">
        <f t="shared" si="5"/>
        <v>159.6</v>
      </c>
      <c r="L87" s="10">
        <f t="shared" si="5"/>
        <v>65.599999999999994</v>
      </c>
      <c r="M87" s="10">
        <f t="shared" si="5"/>
        <v>214.4</v>
      </c>
      <c r="N87" s="10">
        <f t="shared" si="5"/>
        <v>2.8</v>
      </c>
      <c r="O87" s="11"/>
      <c r="P87" s="11"/>
    </row>
    <row r="88" spans="1:16" s="36" customFormat="1" ht="20.25" customHeight="1" x14ac:dyDescent="0.25">
      <c r="A88" s="35" t="s">
        <v>79</v>
      </c>
      <c r="B88" s="35"/>
      <c r="C88" s="35"/>
      <c r="D88" s="35"/>
      <c r="E88" s="35"/>
      <c r="F88" s="35" t="s">
        <v>80</v>
      </c>
      <c r="G88" s="35"/>
      <c r="H88" s="35"/>
    </row>
    <row r="89" spans="1:16" s="36" customFormat="1" ht="20.25" customHeight="1" x14ac:dyDescent="0.25">
      <c r="A89" s="35" t="s">
        <v>81</v>
      </c>
      <c r="B89" s="35"/>
      <c r="C89" s="35"/>
      <c r="D89" s="35"/>
      <c r="E89" s="35"/>
      <c r="F89" s="35" t="s">
        <v>70</v>
      </c>
      <c r="G89" s="35"/>
      <c r="H89" s="35"/>
    </row>
    <row r="90" spans="1:16" s="36" customFormat="1" ht="20.25" customHeight="1" x14ac:dyDescent="0.25">
      <c r="A90" s="35"/>
      <c r="B90" s="35"/>
      <c r="C90" s="35"/>
      <c r="D90" s="35"/>
      <c r="E90" s="35"/>
      <c r="F90" s="35" t="s">
        <v>71</v>
      </c>
      <c r="G90" s="35"/>
      <c r="H90" s="35"/>
    </row>
    <row r="91" spans="1:16" s="36" customFormat="1" ht="20.25" customHeight="1" x14ac:dyDescent="0.25">
      <c r="A91" s="35"/>
      <c r="B91" s="35"/>
      <c r="C91" s="35"/>
      <c r="D91" s="35"/>
      <c r="E91" s="35"/>
      <c r="F91" s="35"/>
      <c r="G91" s="35"/>
      <c r="H91" s="35"/>
    </row>
    <row r="92" spans="1:16" ht="23.25" customHeight="1" x14ac:dyDescent="0.25">
      <c r="A92" s="61" t="s">
        <v>45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</row>
    <row r="93" spans="1:16" ht="25.7" customHeight="1" x14ac:dyDescent="0.25">
      <c r="A93" s="53" t="s">
        <v>1</v>
      </c>
      <c r="B93" s="53" t="s">
        <v>2</v>
      </c>
      <c r="C93" s="58" t="s">
        <v>3</v>
      </c>
      <c r="D93" s="59"/>
      <c r="E93" s="60"/>
      <c r="F93" s="53" t="s">
        <v>4</v>
      </c>
      <c r="G93" s="58" t="s">
        <v>5</v>
      </c>
      <c r="H93" s="59"/>
      <c r="I93" s="59"/>
      <c r="J93" s="60"/>
      <c r="K93" s="58" t="s">
        <v>6</v>
      </c>
      <c r="L93" s="59"/>
      <c r="M93" s="59"/>
      <c r="N93" s="60"/>
      <c r="O93" s="53" t="s">
        <v>7</v>
      </c>
      <c r="P93" s="53" t="s">
        <v>8</v>
      </c>
    </row>
    <row r="94" spans="1:16" ht="20.100000000000001" customHeight="1" x14ac:dyDescent="0.25">
      <c r="A94" s="54"/>
      <c r="B94" s="54"/>
      <c r="C94" s="2" t="s">
        <v>9</v>
      </c>
      <c r="D94" s="2" t="s">
        <v>10</v>
      </c>
      <c r="E94" s="2" t="s">
        <v>11</v>
      </c>
      <c r="F94" s="54"/>
      <c r="G94" s="2" t="s">
        <v>12</v>
      </c>
      <c r="H94" s="2" t="s">
        <v>13</v>
      </c>
      <c r="I94" s="2" t="s">
        <v>14</v>
      </c>
      <c r="J94" s="2" t="s">
        <v>15</v>
      </c>
      <c r="K94" s="2" t="s">
        <v>16</v>
      </c>
      <c r="L94" s="2" t="s">
        <v>17</v>
      </c>
      <c r="M94" s="2" t="s">
        <v>18</v>
      </c>
      <c r="N94" s="2" t="s">
        <v>19</v>
      </c>
      <c r="O94" s="54"/>
      <c r="P94" s="54"/>
    </row>
    <row r="95" spans="1:16" ht="20.100000000000001" customHeight="1" x14ac:dyDescent="0.25">
      <c r="A95" s="55" t="s">
        <v>20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7"/>
    </row>
    <row r="96" spans="1:16" ht="20.100000000000001" customHeight="1" x14ac:dyDescent="0.25">
      <c r="A96" s="4" t="s">
        <v>48</v>
      </c>
      <c r="B96" s="5" t="s">
        <v>49</v>
      </c>
      <c r="C96" s="6">
        <v>13.4</v>
      </c>
      <c r="D96" s="6">
        <v>16.2</v>
      </c>
      <c r="E96" s="6">
        <v>16.2</v>
      </c>
      <c r="F96" s="6">
        <v>208.7</v>
      </c>
      <c r="G96" s="7">
        <v>0.1</v>
      </c>
      <c r="H96" s="8">
        <v>0.6</v>
      </c>
      <c r="I96" s="7">
        <v>0.1</v>
      </c>
      <c r="J96" s="8">
        <v>3.2</v>
      </c>
      <c r="K96" s="8">
        <v>20.7</v>
      </c>
      <c r="L96" s="8">
        <v>27.9</v>
      </c>
      <c r="M96" s="7">
        <v>153.5</v>
      </c>
      <c r="N96" s="8">
        <v>2</v>
      </c>
      <c r="O96" s="5" t="s">
        <v>50</v>
      </c>
      <c r="P96" s="5" t="s">
        <v>26</v>
      </c>
    </row>
    <row r="97" spans="1:16" ht="26.25" customHeight="1" x14ac:dyDescent="0.25">
      <c r="A97" s="4" t="s">
        <v>87</v>
      </c>
      <c r="B97" s="5">
        <v>180</v>
      </c>
      <c r="C97" s="40">
        <v>5.5</v>
      </c>
      <c r="D97" s="40">
        <v>5.49</v>
      </c>
      <c r="E97" s="40">
        <v>24.6</v>
      </c>
      <c r="F97" s="40">
        <v>175</v>
      </c>
      <c r="G97" s="7">
        <v>0.2</v>
      </c>
      <c r="H97" s="8">
        <v>0</v>
      </c>
      <c r="I97" s="7">
        <v>0</v>
      </c>
      <c r="J97" s="8">
        <v>0.5</v>
      </c>
      <c r="K97" s="8">
        <v>20.5</v>
      </c>
      <c r="L97" s="8">
        <v>89.7</v>
      </c>
      <c r="M97" s="7">
        <v>133.4</v>
      </c>
      <c r="N97" s="8">
        <v>3</v>
      </c>
      <c r="O97" s="5">
        <v>303</v>
      </c>
      <c r="P97" s="5">
        <v>2017</v>
      </c>
    </row>
    <row r="98" spans="1:16" ht="37.5" customHeight="1" x14ac:dyDescent="0.25">
      <c r="A98" s="41" t="s">
        <v>101</v>
      </c>
      <c r="B98" s="42">
        <v>100</v>
      </c>
      <c r="C98" s="40">
        <v>1</v>
      </c>
      <c r="D98" s="40">
        <v>0.16</v>
      </c>
      <c r="E98" s="40">
        <v>2.9</v>
      </c>
      <c r="F98" s="40">
        <v>22</v>
      </c>
      <c r="G98" s="43"/>
      <c r="H98" s="44"/>
      <c r="I98" s="43"/>
      <c r="J98" s="44"/>
      <c r="K98" s="44"/>
      <c r="L98" s="44"/>
      <c r="M98" s="43"/>
      <c r="N98" s="44"/>
      <c r="O98" s="42" t="s">
        <v>102</v>
      </c>
      <c r="P98" s="42">
        <v>2017</v>
      </c>
    </row>
    <row r="99" spans="1:16" ht="20.100000000000001" customHeight="1" x14ac:dyDescent="0.25">
      <c r="A99" s="4" t="s">
        <v>73</v>
      </c>
      <c r="B99" s="5" t="s">
        <v>24</v>
      </c>
      <c r="C99" s="6">
        <v>0.3</v>
      </c>
      <c r="D99" s="6">
        <v>0</v>
      </c>
      <c r="E99" s="6">
        <v>15.2</v>
      </c>
      <c r="F99" s="6">
        <v>60</v>
      </c>
      <c r="G99" s="7">
        <v>0</v>
      </c>
      <c r="H99" s="8">
        <v>0.8</v>
      </c>
      <c r="I99" s="7">
        <v>0.2</v>
      </c>
      <c r="J99" s="8">
        <v>0</v>
      </c>
      <c r="K99" s="8">
        <v>11.7</v>
      </c>
      <c r="L99" s="8">
        <v>3.8</v>
      </c>
      <c r="M99" s="7">
        <v>1</v>
      </c>
      <c r="N99" s="8">
        <v>0.3</v>
      </c>
      <c r="O99" s="5">
        <v>686</v>
      </c>
      <c r="P99" s="5" t="s">
        <v>26</v>
      </c>
    </row>
    <row r="100" spans="1:16" ht="20.100000000000001" customHeight="1" x14ac:dyDescent="0.25">
      <c r="A100" s="4" t="s">
        <v>109</v>
      </c>
      <c r="B100" s="5">
        <v>50</v>
      </c>
      <c r="C100" s="6">
        <v>3.3</v>
      </c>
      <c r="D100" s="6">
        <v>0.6</v>
      </c>
      <c r="E100" s="6">
        <v>17.100000000000001</v>
      </c>
      <c r="F100" s="6">
        <v>90.5</v>
      </c>
      <c r="G100" s="7">
        <v>0.1</v>
      </c>
      <c r="H100" s="8">
        <v>0</v>
      </c>
      <c r="I100" s="7">
        <v>0</v>
      </c>
      <c r="J100" s="8">
        <v>1</v>
      </c>
      <c r="K100" s="8">
        <v>10.4</v>
      </c>
      <c r="L100" s="8">
        <v>14.9</v>
      </c>
      <c r="M100" s="7">
        <v>37.799999999999997</v>
      </c>
      <c r="N100" s="8">
        <v>0.9</v>
      </c>
      <c r="O100" s="5" t="s">
        <v>99</v>
      </c>
      <c r="P100" s="5" t="s">
        <v>29</v>
      </c>
    </row>
    <row r="101" spans="1:16" ht="20.100000000000001" customHeight="1" x14ac:dyDescent="0.25">
      <c r="A101" s="9" t="s">
        <v>28</v>
      </c>
      <c r="B101" s="3">
        <v>630</v>
      </c>
      <c r="C101" s="10">
        <f>C100+C99+C98+C97+C96</f>
        <v>23.5</v>
      </c>
      <c r="D101" s="10">
        <f>D100+D99+D98+D97+D96</f>
        <v>22.45</v>
      </c>
      <c r="E101" s="10">
        <f>E100+E99+E98+E97+E96</f>
        <v>76</v>
      </c>
      <c r="F101" s="10">
        <f>F100+F99+F98+F97+F96</f>
        <v>556.20000000000005</v>
      </c>
      <c r="G101" s="34" t="e">
        <f>G96+#REF!+G97+G99+G100</f>
        <v>#REF!</v>
      </c>
      <c r="H101" s="34" t="e">
        <f>H96+#REF!+H97+H99+H100</f>
        <v>#REF!</v>
      </c>
      <c r="I101" s="34" t="e">
        <f>I96+#REF!+I97+I99+I100</f>
        <v>#REF!</v>
      </c>
      <c r="J101" s="34" t="e">
        <f>J96+#REF!+J97+J99+J100</f>
        <v>#REF!</v>
      </c>
      <c r="K101" s="34" t="e">
        <f>K96+#REF!+K97+K99+K100</f>
        <v>#REF!</v>
      </c>
      <c r="L101" s="34" t="e">
        <f>L96+#REF!+L97+L99+L100</f>
        <v>#REF!</v>
      </c>
      <c r="M101" s="34" t="e">
        <f>M96+#REF!+M97+M99+M100</f>
        <v>#REF!</v>
      </c>
      <c r="N101" s="34" t="e">
        <f>N96+#REF!+N97+N99+N100</f>
        <v>#REF!</v>
      </c>
      <c r="O101" s="3"/>
      <c r="P101" s="5"/>
    </row>
    <row r="102" spans="1:16" ht="20.100000000000001" customHeight="1" x14ac:dyDescent="0.25">
      <c r="A102" s="9" t="s">
        <v>69</v>
      </c>
      <c r="B102" s="3">
        <v>630</v>
      </c>
      <c r="C102" s="10">
        <f>C100+C99+C98+C97+C96</f>
        <v>23.5</v>
      </c>
      <c r="D102" s="10">
        <f>D100+D99+D98+D97+D96</f>
        <v>22.45</v>
      </c>
      <c r="E102" s="10">
        <f>E100+E99+E98+E97+E96</f>
        <v>76</v>
      </c>
      <c r="F102" s="10">
        <f>F100+F99+F98+F97+F96</f>
        <v>556.20000000000005</v>
      </c>
      <c r="G102" s="10" t="e">
        <f>G96+#REF!+G97+G99+G100</f>
        <v>#REF!</v>
      </c>
      <c r="H102" s="10" t="e">
        <f>H96+#REF!+H97+H99+H100</f>
        <v>#REF!</v>
      </c>
      <c r="I102" s="10" t="e">
        <f>I96+#REF!+I97+I99+I100</f>
        <v>#REF!</v>
      </c>
      <c r="J102" s="10" t="e">
        <f>J96+#REF!+J97+J99+J100</f>
        <v>#REF!</v>
      </c>
      <c r="K102" s="10" t="e">
        <f>K96+#REF!+K97+K99+K100</f>
        <v>#REF!</v>
      </c>
      <c r="L102" s="10" t="e">
        <f>L96+#REF!+L97+L99+L100</f>
        <v>#REF!</v>
      </c>
      <c r="M102" s="10" t="e">
        <f>M96+#REF!+M97+M99+M100</f>
        <v>#REF!</v>
      </c>
      <c r="N102" s="10" t="e">
        <f>N96+#REF!+N97+N99+N100</f>
        <v>#REF!</v>
      </c>
      <c r="O102" s="11"/>
      <c r="P102" s="11"/>
    </row>
    <row r="103" spans="1:16" s="36" customFormat="1" ht="20.25" customHeight="1" x14ac:dyDescent="0.25">
      <c r="A103" s="35" t="s">
        <v>79</v>
      </c>
      <c r="B103" s="35"/>
      <c r="C103" s="35"/>
      <c r="D103" s="35"/>
      <c r="E103" s="35"/>
      <c r="F103" s="35" t="s">
        <v>80</v>
      </c>
      <c r="G103" s="35"/>
      <c r="H103" s="35"/>
    </row>
    <row r="104" spans="1:16" s="36" customFormat="1" ht="20.25" customHeight="1" x14ac:dyDescent="0.25">
      <c r="A104" s="35" t="s">
        <v>81</v>
      </c>
      <c r="B104" s="35"/>
      <c r="C104" s="35"/>
      <c r="D104" s="35"/>
      <c r="E104" s="35"/>
      <c r="F104" s="35" t="s">
        <v>70</v>
      </c>
      <c r="G104" s="35"/>
      <c r="H104" s="35"/>
    </row>
    <row r="105" spans="1:16" s="36" customFormat="1" ht="20.25" customHeight="1" x14ac:dyDescent="0.25">
      <c r="A105" s="35"/>
      <c r="B105" s="35"/>
      <c r="C105" s="35"/>
      <c r="D105" s="35"/>
      <c r="E105" s="35"/>
      <c r="F105" s="35" t="s">
        <v>71</v>
      </c>
      <c r="G105" s="35"/>
      <c r="H105" s="35"/>
    </row>
    <row r="106" spans="1:16" s="36" customFormat="1" ht="20.25" customHeight="1" x14ac:dyDescent="0.25">
      <c r="A106" s="35"/>
      <c r="B106" s="35"/>
      <c r="C106" s="35"/>
      <c r="D106" s="35"/>
      <c r="E106" s="35"/>
      <c r="F106" s="35"/>
      <c r="G106" s="35"/>
      <c r="H106" s="35"/>
    </row>
    <row r="107" spans="1:16" ht="23.25" customHeight="1" x14ac:dyDescent="0.25">
      <c r="A107" s="61" t="s">
        <v>47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1:16" ht="25.7" customHeight="1" x14ac:dyDescent="0.25">
      <c r="A108" s="53" t="s">
        <v>1</v>
      </c>
      <c r="B108" s="53" t="s">
        <v>2</v>
      </c>
      <c r="C108" s="58" t="s">
        <v>3</v>
      </c>
      <c r="D108" s="59"/>
      <c r="E108" s="60"/>
      <c r="F108" s="53" t="s">
        <v>4</v>
      </c>
      <c r="G108" s="58" t="s">
        <v>5</v>
      </c>
      <c r="H108" s="59"/>
      <c r="I108" s="59"/>
      <c r="J108" s="60"/>
      <c r="K108" s="58" t="s">
        <v>6</v>
      </c>
      <c r="L108" s="59"/>
      <c r="M108" s="59"/>
      <c r="N108" s="60"/>
      <c r="O108" s="53" t="s">
        <v>7</v>
      </c>
      <c r="P108" s="53" t="s">
        <v>8</v>
      </c>
    </row>
    <row r="109" spans="1:16" ht="20.100000000000001" customHeight="1" x14ac:dyDescent="0.25">
      <c r="A109" s="54"/>
      <c r="B109" s="54"/>
      <c r="C109" s="2" t="s">
        <v>9</v>
      </c>
      <c r="D109" s="2" t="s">
        <v>10</v>
      </c>
      <c r="E109" s="2" t="s">
        <v>11</v>
      </c>
      <c r="F109" s="54"/>
      <c r="G109" s="2" t="s">
        <v>12</v>
      </c>
      <c r="H109" s="2" t="s">
        <v>13</v>
      </c>
      <c r="I109" s="2" t="s">
        <v>14</v>
      </c>
      <c r="J109" s="2" t="s">
        <v>15</v>
      </c>
      <c r="K109" s="2" t="s">
        <v>16</v>
      </c>
      <c r="L109" s="2" t="s">
        <v>17</v>
      </c>
      <c r="M109" s="2" t="s">
        <v>18</v>
      </c>
      <c r="N109" s="2" t="s">
        <v>19</v>
      </c>
      <c r="O109" s="54"/>
      <c r="P109" s="54"/>
    </row>
    <row r="110" spans="1:16" ht="42" customHeight="1" x14ac:dyDescent="0.25">
      <c r="A110" s="55" t="s">
        <v>20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7"/>
    </row>
    <row r="111" spans="1:16" ht="33" customHeight="1" x14ac:dyDescent="0.25">
      <c r="A111" s="4" t="s">
        <v>105</v>
      </c>
      <c r="B111" s="5" t="s">
        <v>37</v>
      </c>
      <c r="C111" s="6">
        <v>12.5</v>
      </c>
      <c r="D111" s="6">
        <v>11.77</v>
      </c>
      <c r="E111" s="6">
        <v>15.6</v>
      </c>
      <c r="F111" s="6">
        <v>211.3</v>
      </c>
      <c r="G111" s="7">
        <v>0</v>
      </c>
      <c r="H111" s="8">
        <v>0.4</v>
      </c>
      <c r="I111" s="7">
        <v>0</v>
      </c>
      <c r="J111" s="8">
        <v>1.5</v>
      </c>
      <c r="K111" s="8">
        <v>12</v>
      </c>
      <c r="L111" s="8">
        <v>20.100000000000001</v>
      </c>
      <c r="M111" s="7">
        <v>118.3</v>
      </c>
      <c r="N111" s="8">
        <v>1.6</v>
      </c>
      <c r="O111" s="5" t="s">
        <v>38</v>
      </c>
      <c r="P111" s="5" t="s">
        <v>23</v>
      </c>
    </row>
    <row r="112" spans="1:16" ht="30" customHeight="1" x14ac:dyDescent="0.25">
      <c r="A112" s="4" t="s">
        <v>39</v>
      </c>
      <c r="B112" s="5" t="s">
        <v>40</v>
      </c>
      <c r="C112" s="12">
        <v>6.12</v>
      </c>
      <c r="D112" s="12">
        <v>10.98</v>
      </c>
      <c r="E112" s="12">
        <v>41.04</v>
      </c>
      <c r="F112" s="12">
        <v>293.39999999999998</v>
      </c>
      <c r="G112" s="7">
        <v>0.2</v>
      </c>
      <c r="H112" s="8">
        <v>0</v>
      </c>
      <c r="I112" s="7">
        <v>0.1</v>
      </c>
      <c r="J112" s="8">
        <v>1.2</v>
      </c>
      <c r="K112" s="8">
        <v>19.2</v>
      </c>
      <c r="L112" s="8">
        <v>24.6</v>
      </c>
      <c r="M112" s="7">
        <v>65.400000000000006</v>
      </c>
      <c r="N112" s="8">
        <v>1.4</v>
      </c>
      <c r="O112" s="5" t="s">
        <v>41</v>
      </c>
      <c r="P112" s="5" t="s">
        <v>26</v>
      </c>
    </row>
    <row r="113" spans="1:17" ht="20.100000000000001" customHeight="1" x14ac:dyDescent="0.25">
      <c r="A113" s="4" t="s">
        <v>89</v>
      </c>
      <c r="B113" s="5">
        <v>200</v>
      </c>
      <c r="C113" s="6">
        <v>0.4</v>
      </c>
      <c r="D113" s="6">
        <v>0</v>
      </c>
      <c r="E113" s="6">
        <v>20.399999999999999</v>
      </c>
      <c r="F113" s="6">
        <v>84.3</v>
      </c>
      <c r="G113" s="7">
        <v>0</v>
      </c>
      <c r="H113" s="8">
        <v>0</v>
      </c>
      <c r="I113" s="7">
        <v>0.2</v>
      </c>
      <c r="J113" s="8">
        <v>0</v>
      </c>
      <c r="K113" s="8">
        <v>9.9</v>
      </c>
      <c r="L113" s="8">
        <v>3.3</v>
      </c>
      <c r="M113" s="7">
        <v>0</v>
      </c>
      <c r="N113" s="8">
        <v>0.3</v>
      </c>
      <c r="O113" s="5">
        <v>639</v>
      </c>
      <c r="P113" s="5">
        <v>2004</v>
      </c>
      <c r="Q113" s="39"/>
    </row>
    <row r="114" spans="1:17" ht="20.100000000000001" customHeight="1" x14ac:dyDescent="0.25">
      <c r="A114" s="4" t="s">
        <v>109</v>
      </c>
      <c r="B114" s="5">
        <v>50</v>
      </c>
      <c r="C114" s="6">
        <v>3.3</v>
      </c>
      <c r="D114" s="6">
        <v>0.6</v>
      </c>
      <c r="E114" s="6">
        <v>17.100000000000001</v>
      </c>
      <c r="F114" s="6">
        <v>90.5</v>
      </c>
      <c r="G114" s="7">
        <v>0.1</v>
      </c>
      <c r="H114" s="8">
        <v>0</v>
      </c>
      <c r="I114" s="7">
        <v>0</v>
      </c>
      <c r="J114" s="8">
        <v>1</v>
      </c>
      <c r="K114" s="8">
        <v>10.4</v>
      </c>
      <c r="L114" s="8">
        <v>14.9</v>
      </c>
      <c r="M114" s="7">
        <v>37.799999999999997</v>
      </c>
      <c r="N114" s="8">
        <v>0.9</v>
      </c>
      <c r="O114" s="5" t="s">
        <v>99</v>
      </c>
      <c r="P114" s="5" t="s">
        <v>29</v>
      </c>
    </row>
    <row r="115" spans="1:17" ht="20.100000000000001" customHeight="1" x14ac:dyDescent="0.25">
      <c r="A115" s="9" t="s">
        <v>28</v>
      </c>
      <c r="B115" s="3">
        <v>560</v>
      </c>
      <c r="C115" s="10">
        <f>C114+C113+C112+C111</f>
        <v>22.32</v>
      </c>
      <c r="D115" s="10">
        <f>D114+D113+D112+D111</f>
        <v>23.35</v>
      </c>
      <c r="E115" s="10">
        <f>E114+E113+E112+E111</f>
        <v>94.139999999999986</v>
      </c>
      <c r="F115" s="10">
        <f>F114+F113+F112+F111</f>
        <v>679.5</v>
      </c>
      <c r="G115" s="34">
        <v>0.2</v>
      </c>
      <c r="H115" s="34">
        <v>0.4</v>
      </c>
      <c r="I115" s="34">
        <v>0.2</v>
      </c>
      <c r="J115" s="34">
        <v>3.4</v>
      </c>
      <c r="K115" s="34">
        <v>60.4</v>
      </c>
      <c r="L115" s="34">
        <v>64.8</v>
      </c>
      <c r="M115" s="34">
        <v>273.2</v>
      </c>
      <c r="N115" s="34">
        <v>4.8</v>
      </c>
      <c r="O115" s="3"/>
      <c r="P115" s="5"/>
    </row>
    <row r="116" spans="1:17" ht="20.100000000000001" customHeight="1" x14ac:dyDescent="0.25">
      <c r="A116" s="9" t="s">
        <v>69</v>
      </c>
      <c r="B116" s="3" t="s">
        <v>52</v>
      </c>
      <c r="C116" s="10">
        <f t="shared" ref="C116:N116" si="6">C114+C113+C112+C111</f>
        <v>22.32</v>
      </c>
      <c r="D116" s="10">
        <f t="shared" si="6"/>
        <v>23.35</v>
      </c>
      <c r="E116" s="10">
        <f t="shared" si="6"/>
        <v>94.139999999999986</v>
      </c>
      <c r="F116" s="10">
        <f t="shared" si="6"/>
        <v>679.5</v>
      </c>
      <c r="G116" s="10">
        <f t="shared" si="6"/>
        <v>0.30000000000000004</v>
      </c>
      <c r="H116" s="10">
        <f t="shared" si="6"/>
        <v>0.4</v>
      </c>
      <c r="I116" s="10">
        <f t="shared" si="6"/>
        <v>0.30000000000000004</v>
      </c>
      <c r="J116" s="10">
        <f t="shared" si="6"/>
        <v>3.7</v>
      </c>
      <c r="K116" s="10">
        <f t="shared" si="6"/>
        <v>51.5</v>
      </c>
      <c r="L116" s="10">
        <f t="shared" si="6"/>
        <v>62.9</v>
      </c>
      <c r="M116" s="10">
        <f t="shared" si="6"/>
        <v>221.5</v>
      </c>
      <c r="N116" s="10">
        <f t="shared" si="6"/>
        <v>4.1999999999999993</v>
      </c>
      <c r="O116" s="11"/>
      <c r="P116" s="11"/>
    </row>
    <row r="117" spans="1:17" s="36" customFormat="1" ht="20.25" customHeight="1" x14ac:dyDescent="0.25">
      <c r="A117" s="35" t="s">
        <v>79</v>
      </c>
      <c r="B117" s="35"/>
      <c r="C117" s="35"/>
      <c r="D117" s="35"/>
      <c r="E117" s="35"/>
      <c r="F117" s="35" t="s">
        <v>80</v>
      </c>
      <c r="G117" s="35"/>
      <c r="H117" s="35"/>
    </row>
    <row r="118" spans="1:17" s="36" customFormat="1" ht="20.25" customHeight="1" x14ac:dyDescent="0.25">
      <c r="A118" s="35" t="s">
        <v>81</v>
      </c>
      <c r="B118" s="35"/>
      <c r="C118" s="35"/>
      <c r="D118" s="35"/>
      <c r="E118" s="35"/>
      <c r="F118" s="35" t="s">
        <v>70</v>
      </c>
      <c r="G118" s="35"/>
      <c r="H118" s="35"/>
    </row>
    <row r="119" spans="1:17" s="36" customFormat="1" ht="20.25" customHeight="1" x14ac:dyDescent="0.25">
      <c r="A119" s="35"/>
      <c r="B119" s="35"/>
      <c r="C119" s="35"/>
      <c r="D119" s="35"/>
      <c r="E119" s="35"/>
      <c r="F119" s="35" t="s">
        <v>71</v>
      </c>
      <c r="G119" s="35"/>
      <c r="H119" s="35"/>
    </row>
    <row r="120" spans="1:17" s="36" customFormat="1" ht="20.25" customHeight="1" x14ac:dyDescent="0.25">
      <c r="A120" s="35"/>
      <c r="B120" s="35"/>
      <c r="C120" s="35"/>
      <c r="D120" s="35"/>
      <c r="E120" s="35"/>
      <c r="F120" s="35"/>
      <c r="G120" s="35"/>
      <c r="H120" s="35"/>
    </row>
    <row r="121" spans="1:17" ht="23.25" customHeight="1" x14ac:dyDescent="0.25">
      <c r="A121" s="61" t="s">
        <v>51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</row>
    <row r="122" spans="1:17" ht="25.7" customHeight="1" x14ac:dyDescent="0.25">
      <c r="A122" s="53" t="s">
        <v>1</v>
      </c>
      <c r="B122" s="53" t="s">
        <v>2</v>
      </c>
      <c r="C122" s="58" t="s">
        <v>3</v>
      </c>
      <c r="D122" s="59"/>
      <c r="E122" s="60"/>
      <c r="F122" s="53" t="s">
        <v>4</v>
      </c>
      <c r="G122" s="58" t="s">
        <v>5</v>
      </c>
      <c r="H122" s="59"/>
      <c r="I122" s="59"/>
      <c r="J122" s="60"/>
      <c r="K122" s="58" t="s">
        <v>6</v>
      </c>
      <c r="L122" s="59"/>
      <c r="M122" s="59"/>
      <c r="N122" s="60"/>
      <c r="O122" s="53" t="s">
        <v>7</v>
      </c>
      <c r="P122" s="53" t="s">
        <v>8</v>
      </c>
    </row>
    <row r="123" spans="1:17" ht="20.100000000000001" customHeight="1" x14ac:dyDescent="0.25">
      <c r="A123" s="54"/>
      <c r="B123" s="54"/>
      <c r="C123" s="2" t="s">
        <v>9</v>
      </c>
      <c r="D123" s="2" t="s">
        <v>10</v>
      </c>
      <c r="E123" s="2" t="s">
        <v>11</v>
      </c>
      <c r="F123" s="54"/>
      <c r="G123" s="2" t="s">
        <v>12</v>
      </c>
      <c r="H123" s="2" t="s">
        <v>13</v>
      </c>
      <c r="I123" s="2" t="s">
        <v>14</v>
      </c>
      <c r="J123" s="2" t="s">
        <v>15</v>
      </c>
      <c r="K123" s="2" t="s">
        <v>16</v>
      </c>
      <c r="L123" s="2" t="s">
        <v>17</v>
      </c>
      <c r="M123" s="2" t="s">
        <v>18</v>
      </c>
      <c r="N123" s="2" t="s">
        <v>19</v>
      </c>
      <c r="O123" s="54"/>
      <c r="P123" s="54"/>
    </row>
    <row r="124" spans="1:17" ht="32.25" customHeight="1" x14ac:dyDescent="0.25">
      <c r="A124" s="55" t="s">
        <v>20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7"/>
    </row>
    <row r="125" spans="1:17" ht="30.75" customHeight="1" x14ac:dyDescent="0.25">
      <c r="A125" s="4" t="s">
        <v>95</v>
      </c>
      <c r="B125" s="5" t="s">
        <v>31</v>
      </c>
      <c r="C125" s="40">
        <v>13.16</v>
      </c>
      <c r="D125" s="40">
        <v>19.37</v>
      </c>
      <c r="E125" s="40">
        <v>43</v>
      </c>
      <c r="F125" s="40">
        <v>372.7</v>
      </c>
      <c r="G125" s="7">
        <v>0.2</v>
      </c>
      <c r="H125" s="8">
        <v>0.3</v>
      </c>
      <c r="I125" s="7">
        <v>0</v>
      </c>
      <c r="J125" s="8">
        <v>1.1000000000000001</v>
      </c>
      <c r="K125" s="8">
        <v>161.80000000000001</v>
      </c>
      <c r="L125" s="8">
        <v>78</v>
      </c>
      <c r="M125" s="7">
        <v>279</v>
      </c>
      <c r="N125" s="8">
        <v>2.4</v>
      </c>
      <c r="O125" s="5">
        <v>302</v>
      </c>
      <c r="P125" s="5">
        <v>2004</v>
      </c>
    </row>
    <row r="126" spans="1:17" ht="20.100000000000001" customHeight="1" x14ac:dyDescent="0.25">
      <c r="A126" s="4" t="s">
        <v>88</v>
      </c>
      <c r="B126" s="5" t="s">
        <v>32</v>
      </c>
      <c r="C126" s="6">
        <v>3.3</v>
      </c>
      <c r="D126" s="6">
        <v>0.2</v>
      </c>
      <c r="E126" s="6">
        <v>27.2</v>
      </c>
      <c r="F126" s="6">
        <v>117.4</v>
      </c>
      <c r="G126" s="7">
        <v>0</v>
      </c>
      <c r="H126" s="8">
        <v>0</v>
      </c>
      <c r="I126" s="7">
        <v>0</v>
      </c>
      <c r="J126" s="8">
        <v>0.6</v>
      </c>
      <c r="K126" s="8">
        <v>8.6999999999999993</v>
      </c>
      <c r="L126" s="8">
        <v>10.199999999999999</v>
      </c>
      <c r="M126" s="7">
        <v>24.3</v>
      </c>
      <c r="N126" s="8">
        <v>0.8</v>
      </c>
      <c r="O126" s="5" t="s">
        <v>33</v>
      </c>
      <c r="P126" s="5" t="s">
        <v>25</v>
      </c>
    </row>
    <row r="127" spans="1:17" ht="20.100000000000001" customHeight="1" x14ac:dyDescent="0.25">
      <c r="A127" s="4" t="s">
        <v>72</v>
      </c>
      <c r="B127" s="5">
        <v>200</v>
      </c>
      <c r="C127" s="6">
        <v>0.2</v>
      </c>
      <c r="D127" s="6">
        <v>0</v>
      </c>
      <c r="E127" s="6">
        <v>15</v>
      </c>
      <c r="F127" s="6">
        <v>58</v>
      </c>
      <c r="G127" s="7">
        <v>0</v>
      </c>
      <c r="H127" s="8">
        <v>0</v>
      </c>
      <c r="I127" s="7">
        <v>0.2</v>
      </c>
      <c r="J127" s="8">
        <v>0</v>
      </c>
      <c r="K127" s="8">
        <v>9.9</v>
      </c>
      <c r="L127" s="8">
        <v>3.3</v>
      </c>
      <c r="M127" s="7">
        <v>0</v>
      </c>
      <c r="N127" s="8">
        <v>0.3</v>
      </c>
      <c r="O127" s="5">
        <v>685</v>
      </c>
      <c r="P127" s="5" t="s">
        <v>26</v>
      </c>
    </row>
    <row r="128" spans="1:17" ht="20.100000000000001" customHeight="1" x14ac:dyDescent="0.25">
      <c r="A128" s="4" t="s">
        <v>108</v>
      </c>
      <c r="B128" s="5">
        <v>150</v>
      </c>
      <c r="C128" s="6">
        <v>0.6</v>
      </c>
      <c r="D128" s="6">
        <v>0.6</v>
      </c>
      <c r="E128" s="6">
        <v>14.3</v>
      </c>
      <c r="F128" s="6">
        <v>68.400000000000006</v>
      </c>
      <c r="G128" s="7">
        <v>0.1</v>
      </c>
      <c r="H128" s="8">
        <v>0</v>
      </c>
      <c r="I128" s="7">
        <v>0</v>
      </c>
      <c r="J128" s="8">
        <v>1</v>
      </c>
      <c r="K128" s="8">
        <v>10.4</v>
      </c>
      <c r="L128" s="8">
        <v>14.9</v>
      </c>
      <c r="M128" s="7">
        <v>37.799999999999997</v>
      </c>
      <c r="N128" s="8">
        <v>0.9</v>
      </c>
      <c r="O128" s="5" t="s">
        <v>86</v>
      </c>
      <c r="P128" s="5" t="s">
        <v>29</v>
      </c>
    </row>
    <row r="129" spans="1:16" ht="20.100000000000001" customHeight="1" x14ac:dyDescent="0.25">
      <c r="A129" s="9" t="s">
        <v>28</v>
      </c>
      <c r="B129" s="3">
        <v>650</v>
      </c>
      <c r="C129" s="10">
        <f>C128+C127+C126+C125</f>
        <v>17.259999999999998</v>
      </c>
      <c r="D129" s="10">
        <f>D128+D127+D126+D125</f>
        <v>20.170000000000002</v>
      </c>
      <c r="E129" s="10">
        <f>E128+E127+E126+E125</f>
        <v>99.5</v>
      </c>
      <c r="F129" s="10">
        <f>F128+F127+F126+F125</f>
        <v>616.5</v>
      </c>
      <c r="G129" s="34">
        <v>0.3</v>
      </c>
      <c r="H129" s="34">
        <v>0.3</v>
      </c>
      <c r="I129" s="34">
        <v>0.2</v>
      </c>
      <c r="J129" s="34">
        <v>2.7</v>
      </c>
      <c r="K129" s="34">
        <v>190.8</v>
      </c>
      <c r="L129" s="34">
        <v>106.4</v>
      </c>
      <c r="M129" s="34">
        <v>341.1</v>
      </c>
      <c r="N129" s="34">
        <v>4.4000000000000004</v>
      </c>
      <c r="O129" s="3"/>
      <c r="P129" s="5"/>
    </row>
    <row r="130" spans="1:16" ht="20.100000000000001" customHeight="1" x14ac:dyDescent="0.25">
      <c r="A130" s="9" t="s">
        <v>69</v>
      </c>
      <c r="B130" s="3">
        <v>650</v>
      </c>
      <c r="C130" s="10">
        <f t="shared" ref="C130:N130" si="7">C128+C127+C126+C125</f>
        <v>17.259999999999998</v>
      </c>
      <c r="D130" s="10">
        <f t="shared" si="7"/>
        <v>20.170000000000002</v>
      </c>
      <c r="E130" s="10">
        <f t="shared" si="7"/>
        <v>99.5</v>
      </c>
      <c r="F130" s="10">
        <f t="shared" si="7"/>
        <v>616.5</v>
      </c>
      <c r="G130" s="10">
        <f t="shared" si="7"/>
        <v>0.30000000000000004</v>
      </c>
      <c r="H130" s="10">
        <f t="shared" si="7"/>
        <v>0.3</v>
      </c>
      <c r="I130" s="10">
        <f t="shared" si="7"/>
        <v>0.2</v>
      </c>
      <c r="J130" s="10">
        <f t="shared" si="7"/>
        <v>2.7</v>
      </c>
      <c r="K130" s="10">
        <f t="shared" si="7"/>
        <v>190.8</v>
      </c>
      <c r="L130" s="10">
        <f t="shared" si="7"/>
        <v>106.4</v>
      </c>
      <c r="M130" s="10">
        <f t="shared" si="7"/>
        <v>341.1</v>
      </c>
      <c r="N130" s="10">
        <f t="shared" si="7"/>
        <v>4.4000000000000004</v>
      </c>
      <c r="O130" s="11"/>
      <c r="P130" s="11"/>
    </row>
    <row r="131" spans="1:16" s="36" customFormat="1" ht="20.25" customHeight="1" x14ac:dyDescent="0.25">
      <c r="A131" s="35" t="s">
        <v>79</v>
      </c>
      <c r="B131" s="35"/>
      <c r="C131" s="35"/>
      <c r="D131" s="35"/>
      <c r="E131" s="35"/>
      <c r="F131" s="35" t="s">
        <v>80</v>
      </c>
      <c r="G131" s="35"/>
      <c r="H131" s="35"/>
    </row>
    <row r="132" spans="1:16" s="36" customFormat="1" ht="20.25" customHeight="1" x14ac:dyDescent="0.25">
      <c r="A132" s="35" t="s">
        <v>81</v>
      </c>
      <c r="B132" s="35"/>
      <c r="C132" s="35"/>
      <c r="D132" s="35"/>
      <c r="E132" s="35"/>
      <c r="F132" s="35" t="s">
        <v>70</v>
      </c>
      <c r="G132" s="35"/>
      <c r="H132" s="35"/>
    </row>
    <row r="133" spans="1:16" s="36" customFormat="1" ht="20.25" customHeight="1" x14ac:dyDescent="0.25">
      <c r="A133" s="35"/>
      <c r="B133" s="35"/>
      <c r="C133" s="35"/>
      <c r="D133" s="35"/>
      <c r="E133" s="35"/>
      <c r="F133" s="35" t="s">
        <v>71</v>
      </c>
      <c r="G133" s="35"/>
      <c r="H133" s="35"/>
    </row>
    <row r="134" spans="1:16" s="36" customFormat="1" ht="20.25" customHeight="1" x14ac:dyDescent="0.25">
      <c r="A134" s="35"/>
      <c r="B134" s="35"/>
      <c r="C134" s="35"/>
      <c r="D134" s="35"/>
      <c r="E134" s="35"/>
      <c r="F134" s="35"/>
      <c r="G134" s="35"/>
      <c r="H134" s="35"/>
    </row>
    <row r="135" spans="1:16" ht="23.25" customHeight="1" x14ac:dyDescent="0.25">
      <c r="A135" s="61" t="s">
        <v>53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</row>
    <row r="136" spans="1:16" ht="25.7" customHeight="1" x14ac:dyDescent="0.25">
      <c r="A136" s="53" t="s">
        <v>1</v>
      </c>
      <c r="B136" s="53" t="s">
        <v>2</v>
      </c>
      <c r="C136" s="58" t="s">
        <v>3</v>
      </c>
      <c r="D136" s="59"/>
      <c r="E136" s="60"/>
      <c r="F136" s="53" t="s">
        <v>4</v>
      </c>
      <c r="G136" s="58" t="s">
        <v>5</v>
      </c>
      <c r="H136" s="59"/>
      <c r="I136" s="59"/>
      <c r="J136" s="60"/>
      <c r="K136" s="58" t="s">
        <v>6</v>
      </c>
      <c r="L136" s="59"/>
      <c r="M136" s="59"/>
      <c r="N136" s="60"/>
      <c r="O136" s="53" t="s">
        <v>7</v>
      </c>
      <c r="P136" s="53" t="s">
        <v>8</v>
      </c>
    </row>
    <row r="137" spans="1:16" ht="20.100000000000001" customHeight="1" x14ac:dyDescent="0.25">
      <c r="A137" s="54"/>
      <c r="B137" s="54"/>
      <c r="C137" s="2" t="s">
        <v>9</v>
      </c>
      <c r="D137" s="2" t="s">
        <v>10</v>
      </c>
      <c r="E137" s="2" t="s">
        <v>11</v>
      </c>
      <c r="F137" s="54"/>
      <c r="G137" s="2" t="s">
        <v>12</v>
      </c>
      <c r="H137" s="2" t="s">
        <v>13</v>
      </c>
      <c r="I137" s="2" t="s">
        <v>14</v>
      </c>
      <c r="J137" s="2" t="s">
        <v>15</v>
      </c>
      <c r="K137" s="2" t="s">
        <v>16</v>
      </c>
      <c r="L137" s="2" t="s">
        <v>17</v>
      </c>
      <c r="M137" s="2" t="s">
        <v>18</v>
      </c>
      <c r="N137" s="2" t="s">
        <v>19</v>
      </c>
      <c r="O137" s="54"/>
      <c r="P137" s="54"/>
    </row>
    <row r="138" spans="1:16" ht="20.100000000000001" customHeight="1" x14ac:dyDescent="0.25">
      <c r="A138" s="55" t="s">
        <v>20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7"/>
    </row>
    <row r="139" spans="1:16" ht="30" customHeight="1" x14ac:dyDescent="0.25">
      <c r="A139" s="41" t="s">
        <v>100</v>
      </c>
      <c r="B139" s="42" t="s">
        <v>49</v>
      </c>
      <c r="C139" s="40">
        <v>12.9</v>
      </c>
      <c r="D139" s="40">
        <v>9.1999999999999993</v>
      </c>
      <c r="E139" s="40">
        <v>6.5</v>
      </c>
      <c r="F139" s="40">
        <v>132.19999999999999</v>
      </c>
      <c r="G139" s="43">
        <v>0.1</v>
      </c>
      <c r="H139" s="44">
        <v>0.8</v>
      </c>
      <c r="I139" s="43">
        <v>0.4</v>
      </c>
      <c r="J139" s="44">
        <v>0.7</v>
      </c>
      <c r="K139" s="44">
        <v>52.2</v>
      </c>
      <c r="L139" s="44">
        <v>46.2</v>
      </c>
      <c r="M139" s="43">
        <v>193.3</v>
      </c>
      <c r="N139" s="44">
        <v>1.2</v>
      </c>
      <c r="O139" s="42">
        <v>390</v>
      </c>
      <c r="P139" s="42">
        <v>2004</v>
      </c>
    </row>
    <row r="140" spans="1:16" ht="20.100000000000001" customHeight="1" x14ac:dyDescent="0.25">
      <c r="A140" s="41" t="s">
        <v>92</v>
      </c>
      <c r="B140" s="42">
        <v>180</v>
      </c>
      <c r="C140" s="40">
        <v>4.5599999999999996</v>
      </c>
      <c r="D140" s="40">
        <v>8.16</v>
      </c>
      <c r="E140" s="40">
        <v>46.7</v>
      </c>
      <c r="F140" s="40">
        <v>263.16000000000003</v>
      </c>
      <c r="G140" s="43">
        <v>0</v>
      </c>
      <c r="H140" s="44">
        <v>3.3</v>
      </c>
      <c r="I140" s="43">
        <v>0.1</v>
      </c>
      <c r="J140" s="44">
        <v>0.2</v>
      </c>
      <c r="K140" s="44">
        <v>7.2</v>
      </c>
      <c r="L140" s="44">
        <v>9.6</v>
      </c>
      <c r="M140" s="43">
        <v>15.1</v>
      </c>
      <c r="N140" s="44">
        <v>0.4</v>
      </c>
      <c r="O140" s="42">
        <v>304</v>
      </c>
      <c r="P140" s="42">
        <v>2011</v>
      </c>
    </row>
    <row r="141" spans="1:16" ht="33.75" customHeight="1" x14ac:dyDescent="0.25">
      <c r="A141" s="41" t="s">
        <v>101</v>
      </c>
      <c r="B141" s="42">
        <v>100</v>
      </c>
      <c r="C141" s="40">
        <v>1</v>
      </c>
      <c r="D141" s="40">
        <v>0.16</v>
      </c>
      <c r="E141" s="40">
        <v>2.9</v>
      </c>
      <c r="F141" s="40">
        <v>22</v>
      </c>
      <c r="G141" s="43"/>
      <c r="H141" s="44"/>
      <c r="I141" s="43"/>
      <c r="J141" s="44"/>
      <c r="K141" s="44"/>
      <c r="L141" s="44"/>
      <c r="M141" s="43"/>
      <c r="N141" s="44"/>
      <c r="O141" s="42" t="s">
        <v>102</v>
      </c>
      <c r="P141" s="42">
        <v>2017</v>
      </c>
    </row>
    <row r="142" spans="1:16" ht="20.100000000000001" customHeight="1" x14ac:dyDescent="0.25">
      <c r="A142" s="4" t="s">
        <v>73</v>
      </c>
      <c r="B142" s="5" t="s">
        <v>24</v>
      </c>
      <c r="C142" s="6">
        <v>0.3</v>
      </c>
      <c r="D142" s="6">
        <v>0</v>
      </c>
      <c r="E142" s="6">
        <v>15.2</v>
      </c>
      <c r="F142" s="6">
        <v>60</v>
      </c>
      <c r="G142" s="7">
        <v>0</v>
      </c>
      <c r="H142" s="8">
        <v>0.8</v>
      </c>
      <c r="I142" s="7">
        <v>0.2</v>
      </c>
      <c r="J142" s="8">
        <v>0</v>
      </c>
      <c r="K142" s="8">
        <v>11.7</v>
      </c>
      <c r="L142" s="8">
        <v>3.8</v>
      </c>
      <c r="M142" s="7">
        <v>1</v>
      </c>
      <c r="N142" s="8">
        <v>0.3</v>
      </c>
      <c r="O142" s="5">
        <v>686</v>
      </c>
      <c r="P142" s="5" t="s">
        <v>26</v>
      </c>
    </row>
    <row r="143" spans="1:16" ht="20.100000000000001" customHeight="1" x14ac:dyDescent="0.25">
      <c r="A143" s="4" t="s">
        <v>109</v>
      </c>
      <c r="B143" s="5">
        <v>50</v>
      </c>
      <c r="C143" s="6">
        <v>3.3</v>
      </c>
      <c r="D143" s="6">
        <v>0.6</v>
      </c>
      <c r="E143" s="6">
        <v>17.100000000000001</v>
      </c>
      <c r="F143" s="6">
        <v>90.5</v>
      </c>
      <c r="G143" s="7">
        <v>0.1</v>
      </c>
      <c r="H143" s="8">
        <v>0</v>
      </c>
      <c r="I143" s="7">
        <v>0</v>
      </c>
      <c r="J143" s="8">
        <v>1</v>
      </c>
      <c r="K143" s="8">
        <v>10.4</v>
      </c>
      <c r="L143" s="8">
        <v>14.9</v>
      </c>
      <c r="M143" s="7">
        <v>37.799999999999997</v>
      </c>
      <c r="N143" s="8">
        <v>0.9</v>
      </c>
      <c r="O143" s="5" t="s">
        <v>99</v>
      </c>
      <c r="P143" s="5" t="s">
        <v>29</v>
      </c>
    </row>
    <row r="144" spans="1:16" ht="20.100000000000001" customHeight="1" x14ac:dyDescent="0.25">
      <c r="A144" s="9" t="s">
        <v>28</v>
      </c>
      <c r="B144" s="3">
        <v>630</v>
      </c>
      <c r="C144" s="10">
        <f>C143+C142+C141+C140+C139</f>
        <v>22.060000000000002</v>
      </c>
      <c r="D144" s="10">
        <f>D143+D142+D141+D140+D139</f>
        <v>18.119999999999997</v>
      </c>
      <c r="E144" s="10">
        <f>E143+E142+E141+E140+E139</f>
        <v>88.4</v>
      </c>
      <c r="F144" s="10">
        <f>F143+F142+F141+F140+F139</f>
        <v>567.86</v>
      </c>
      <c r="G144" s="34" t="e">
        <f>G139+G140+#REF!+G142+G143</f>
        <v>#REF!</v>
      </c>
      <c r="H144" s="34" t="e">
        <f>H139+H140+#REF!+H142+H143</f>
        <v>#REF!</v>
      </c>
      <c r="I144" s="34" t="e">
        <f>I139+I140+#REF!+I142+I143</f>
        <v>#REF!</v>
      </c>
      <c r="J144" s="34" t="e">
        <f>J139+J140+#REF!+J142+J143</f>
        <v>#REF!</v>
      </c>
      <c r="K144" s="34" t="e">
        <f>K139+K140+#REF!+K142+K143</f>
        <v>#REF!</v>
      </c>
      <c r="L144" s="34" t="e">
        <f>L139+L140+#REF!+L142+L143</f>
        <v>#REF!</v>
      </c>
      <c r="M144" s="34" t="e">
        <f>M139+M140+#REF!+M142+M143</f>
        <v>#REF!</v>
      </c>
      <c r="N144" s="34" t="e">
        <f>N139+N140+#REF!+N142+N143</f>
        <v>#REF!</v>
      </c>
      <c r="O144" s="3"/>
      <c r="P144" s="5"/>
    </row>
    <row r="145" spans="1:16" ht="20.100000000000001" customHeight="1" x14ac:dyDescent="0.25">
      <c r="A145" s="9" t="s">
        <v>69</v>
      </c>
      <c r="B145" s="3">
        <v>630</v>
      </c>
      <c r="C145" s="10">
        <f>C143+C142+C141+C140+C139</f>
        <v>22.060000000000002</v>
      </c>
      <c r="D145" s="10">
        <f>D143+D142+D141+D140+D139</f>
        <v>18.119999999999997</v>
      </c>
      <c r="E145" s="10">
        <f>E143+E142+E141+E140+E139</f>
        <v>88.4</v>
      </c>
      <c r="F145" s="10">
        <f>F143+F142+F141+F140+F139</f>
        <v>567.86</v>
      </c>
      <c r="G145" s="10" t="e">
        <f>G139+G140+#REF!+G142+G143</f>
        <v>#REF!</v>
      </c>
      <c r="H145" s="10" t="e">
        <f>H139+H140+#REF!+H142+H143</f>
        <v>#REF!</v>
      </c>
      <c r="I145" s="10" t="e">
        <f>I139+I140+#REF!+I142+I143</f>
        <v>#REF!</v>
      </c>
      <c r="J145" s="10" t="e">
        <f>J139+J140+#REF!+J142+J143</f>
        <v>#REF!</v>
      </c>
      <c r="K145" s="10" t="e">
        <f>K139+K140+#REF!+K142+K143</f>
        <v>#REF!</v>
      </c>
      <c r="L145" s="10" t="e">
        <f>L139+L140+#REF!+L142+L143</f>
        <v>#REF!</v>
      </c>
      <c r="M145" s="10">
        <v>24.15</v>
      </c>
      <c r="N145" s="10" t="e">
        <f>N139+N140+#REF!+N142+N143</f>
        <v>#REF!</v>
      </c>
      <c r="O145" s="11"/>
      <c r="P145" s="11"/>
    </row>
    <row r="146" spans="1:16" ht="20.100000000000001" customHeight="1" x14ac:dyDescent="0.25">
      <c r="A146" s="13" t="s">
        <v>54</v>
      </c>
      <c r="B146" s="13"/>
      <c r="C146" s="13"/>
      <c r="D146" s="13"/>
      <c r="E146" s="13"/>
      <c r="F146" s="13"/>
      <c r="G146" s="14"/>
    </row>
    <row r="147" spans="1:16" ht="20.100000000000001" customHeight="1" x14ac:dyDescent="0.25">
      <c r="A147" s="15" t="s">
        <v>55</v>
      </c>
      <c r="B147" s="16"/>
      <c r="C147" s="17" t="s">
        <v>56</v>
      </c>
      <c r="D147" s="17" t="s">
        <v>57</v>
      </c>
      <c r="E147" s="17" t="s">
        <v>58</v>
      </c>
      <c r="F147" s="17" t="s">
        <v>59</v>
      </c>
      <c r="G147" s="14"/>
    </row>
    <row r="148" spans="1:16" ht="20.100000000000001" customHeight="1" x14ac:dyDescent="0.25">
      <c r="A148" s="15" t="s">
        <v>60</v>
      </c>
      <c r="B148" s="16"/>
      <c r="C148" s="18">
        <f>C145+C130+C116+C102+C87+C73+C59+C44+C30+C16</f>
        <v>208.67</v>
      </c>
      <c r="D148" s="18">
        <f>D145+D130+D116+D102+D87+D73+D59+D44+D30+D16</f>
        <v>208.64000000000001</v>
      </c>
      <c r="E148" s="18">
        <f>E145+E130+E116+E102+E87+E73+E59+E44+E30+E16</f>
        <v>850.79</v>
      </c>
      <c r="F148" s="18">
        <f>F145+F130+F116+F102+F87+F73+F59+F44+F30+F16</f>
        <v>5944.31</v>
      </c>
      <c r="G148" s="19"/>
    </row>
    <row r="149" spans="1:16" ht="20.100000000000001" customHeight="1" x14ac:dyDescent="0.25">
      <c r="A149" s="15" t="s">
        <v>61</v>
      </c>
      <c r="B149" s="16"/>
      <c r="C149" s="18">
        <f>C148/10</f>
        <v>20.866999999999997</v>
      </c>
      <c r="D149" s="18">
        <f>D148/10</f>
        <v>20.864000000000001</v>
      </c>
      <c r="E149" s="18">
        <f>E148/10</f>
        <v>85.078999999999994</v>
      </c>
      <c r="F149" s="18">
        <f>F148/10</f>
        <v>594.43100000000004</v>
      </c>
      <c r="G149" s="20"/>
    </row>
    <row r="150" spans="1:16" ht="46.5" customHeight="1" x14ac:dyDescent="0.25">
      <c r="A150" s="15" t="s">
        <v>62</v>
      </c>
      <c r="B150" s="16"/>
      <c r="C150" s="21">
        <v>1</v>
      </c>
      <c r="D150" s="21">
        <v>1</v>
      </c>
      <c r="E150" s="21">
        <v>4</v>
      </c>
      <c r="F150" s="18"/>
      <c r="G150" s="20"/>
    </row>
    <row r="151" spans="1:16" ht="46.5" customHeight="1" x14ac:dyDescent="0.25">
      <c r="A151" s="49" t="s">
        <v>63</v>
      </c>
      <c r="B151" s="49"/>
      <c r="C151" s="49"/>
      <c r="D151" s="49"/>
      <c r="E151" s="49"/>
      <c r="F151" s="49"/>
      <c r="G151" s="49"/>
    </row>
    <row r="152" spans="1:16" ht="54" customHeight="1" x14ac:dyDescent="0.25">
      <c r="A152" s="49" t="s">
        <v>64</v>
      </c>
      <c r="B152" s="49"/>
      <c r="C152" s="49"/>
      <c r="D152" s="49"/>
      <c r="E152" s="49"/>
      <c r="F152" s="49"/>
      <c r="G152" s="49"/>
    </row>
    <row r="153" spans="1:16" ht="51" customHeight="1" x14ac:dyDescent="0.25">
      <c r="A153" s="50" t="s">
        <v>65</v>
      </c>
      <c r="B153" s="50"/>
      <c r="C153" s="50"/>
      <c r="D153" s="50"/>
      <c r="E153" s="50"/>
      <c r="F153" s="50"/>
      <c r="G153" s="50"/>
    </row>
    <row r="154" spans="1:16" ht="33" customHeight="1" x14ac:dyDescent="0.25">
      <c r="A154" s="51" t="s">
        <v>66</v>
      </c>
      <c r="B154" s="51"/>
      <c r="C154" s="51"/>
      <c r="D154" s="51"/>
      <c r="E154" s="51"/>
      <c r="F154" s="51"/>
      <c r="G154" s="51"/>
      <c r="H154" s="51"/>
    </row>
    <row r="155" spans="1:16" ht="40.5" customHeight="1" x14ac:dyDescent="0.25">
      <c r="A155" s="52" t="s">
        <v>93</v>
      </c>
      <c r="B155" s="52"/>
      <c r="C155" s="52"/>
      <c r="D155" s="52"/>
      <c r="E155" s="52"/>
      <c r="F155" s="52"/>
      <c r="G155" s="52"/>
      <c r="H155" s="52"/>
    </row>
  </sheetData>
  <autoFilter ref="A7:H155">
    <filterColumn colId="2" showButton="0"/>
    <filterColumn colId="3" showButton="0"/>
    <filterColumn colId="6" showButton="0"/>
  </autoFilter>
  <mergeCells count="106">
    <mergeCell ref="A1:P1"/>
    <mergeCell ref="A6:P6"/>
    <mergeCell ref="A7:A8"/>
    <mergeCell ref="B7:B8"/>
    <mergeCell ref="C7:E7"/>
    <mergeCell ref="F7:F8"/>
    <mergeCell ref="G7:J7"/>
    <mergeCell ref="K7:N7"/>
    <mergeCell ref="O7:O8"/>
    <mergeCell ref="P7:P8"/>
    <mergeCell ref="A24:P24"/>
    <mergeCell ref="A35:P35"/>
    <mergeCell ref="A36:A37"/>
    <mergeCell ref="B36:B37"/>
    <mergeCell ref="C36:E36"/>
    <mergeCell ref="F36:F37"/>
    <mergeCell ref="G36:J36"/>
    <mergeCell ref="K36:N36"/>
    <mergeCell ref="A9:P9"/>
    <mergeCell ref="A21:P21"/>
    <mergeCell ref="A22:A23"/>
    <mergeCell ref="B22:B23"/>
    <mergeCell ref="C22:E22"/>
    <mergeCell ref="F22:F23"/>
    <mergeCell ref="G22:J22"/>
    <mergeCell ref="K22:N22"/>
    <mergeCell ref="O22:O23"/>
    <mergeCell ref="P22:P23"/>
    <mergeCell ref="K51:N51"/>
    <mergeCell ref="O51:O52"/>
    <mergeCell ref="P51:P52"/>
    <mergeCell ref="A53:P53"/>
    <mergeCell ref="A64:P64"/>
    <mergeCell ref="O36:O37"/>
    <mergeCell ref="P36:P37"/>
    <mergeCell ref="A38:P38"/>
    <mergeCell ref="A50:P50"/>
    <mergeCell ref="A51:A52"/>
    <mergeCell ref="B51:B52"/>
    <mergeCell ref="C51:E51"/>
    <mergeCell ref="F51:F52"/>
    <mergeCell ref="G51:J51"/>
    <mergeCell ref="A78:P78"/>
    <mergeCell ref="O65:O66"/>
    <mergeCell ref="P65:P66"/>
    <mergeCell ref="A67:P67"/>
    <mergeCell ref="A65:A66"/>
    <mergeCell ref="B65:B66"/>
    <mergeCell ref="C65:E65"/>
    <mergeCell ref="F65:F66"/>
    <mergeCell ref="G65:J65"/>
    <mergeCell ref="K65:N65"/>
    <mergeCell ref="K93:N93"/>
    <mergeCell ref="O93:O94"/>
    <mergeCell ref="P93:P94"/>
    <mergeCell ref="A95:P95"/>
    <mergeCell ref="A107:P107"/>
    <mergeCell ref="O79:O80"/>
    <mergeCell ref="P79:P80"/>
    <mergeCell ref="A81:P81"/>
    <mergeCell ref="A92:P92"/>
    <mergeCell ref="A93:A94"/>
    <mergeCell ref="B93:B94"/>
    <mergeCell ref="C93:E93"/>
    <mergeCell ref="F93:F94"/>
    <mergeCell ref="G93:J93"/>
    <mergeCell ref="A79:A80"/>
    <mergeCell ref="B79:B80"/>
    <mergeCell ref="C79:E79"/>
    <mergeCell ref="F79:F80"/>
    <mergeCell ref="G79:J79"/>
    <mergeCell ref="K79:N79"/>
    <mergeCell ref="K122:N122"/>
    <mergeCell ref="O122:O123"/>
    <mergeCell ref="P122:P123"/>
    <mergeCell ref="A124:P124"/>
    <mergeCell ref="A135:P135"/>
    <mergeCell ref="O108:O109"/>
    <mergeCell ref="P108:P109"/>
    <mergeCell ref="A110:P110"/>
    <mergeCell ref="A121:P121"/>
    <mergeCell ref="A122:A123"/>
    <mergeCell ref="B122:B123"/>
    <mergeCell ref="C122:E122"/>
    <mergeCell ref="F122:F123"/>
    <mergeCell ref="G122:J122"/>
    <mergeCell ref="A108:A109"/>
    <mergeCell ref="B108:B109"/>
    <mergeCell ref="C108:E108"/>
    <mergeCell ref="F108:F109"/>
    <mergeCell ref="G108:J108"/>
    <mergeCell ref="K108:N108"/>
    <mergeCell ref="A152:G152"/>
    <mergeCell ref="A153:G153"/>
    <mergeCell ref="A154:H154"/>
    <mergeCell ref="A155:H155"/>
    <mergeCell ref="A151:G151"/>
    <mergeCell ref="O136:O137"/>
    <mergeCell ref="P136:P137"/>
    <mergeCell ref="A138:P138"/>
    <mergeCell ref="A136:A137"/>
    <mergeCell ref="B136:B137"/>
    <mergeCell ref="C136:E136"/>
    <mergeCell ref="F136:F137"/>
    <mergeCell ref="G136:J136"/>
    <mergeCell ref="K136:N136"/>
  </mergeCells>
  <pageMargins left="0.39370078740157483" right="0.39370078740157483" top="0.39370078740157483" bottom="0.39370078740157483" header="0.51181102362204722" footer="0.51181102362204722"/>
  <pageSetup paperSize="9" scale="92" orientation="landscape" r:id="rId1"/>
  <rowBreaks count="10" manualBreakCount="10">
    <brk id="16" max="16383" man="1"/>
    <brk id="30" max="16383" man="1"/>
    <brk id="45" max="16383" man="1"/>
    <brk id="59" max="16383" man="1"/>
    <brk id="73" max="16383" man="1"/>
    <brk id="87" max="16383" man="1"/>
    <brk id="102" max="16383" man="1"/>
    <brk id="116" max="16383" man="1"/>
    <brk id="130" max="16383" man="1"/>
    <brk id="1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E29" sqref="E29"/>
    </sheetView>
  </sheetViews>
  <sheetFormatPr defaultRowHeight="9" customHeight="1" x14ac:dyDescent="0.2"/>
  <cols>
    <col min="1" max="1" width="10.140625" style="22" customWidth="1"/>
    <col min="2" max="3" width="9.140625" style="22"/>
    <col min="4" max="4" width="22.140625" style="22" customWidth="1"/>
    <col min="5" max="5" width="35.28515625" style="22" customWidth="1"/>
    <col min="6" max="6" width="10.7109375" style="22" customWidth="1"/>
    <col min="7" max="256" width="9.140625" style="22"/>
    <col min="257" max="257" width="10.140625" style="22" customWidth="1"/>
    <col min="258" max="259" width="9.140625" style="22"/>
    <col min="260" max="260" width="22.140625" style="22" customWidth="1"/>
    <col min="261" max="261" width="35.28515625" style="22" customWidth="1"/>
    <col min="262" max="262" width="10.7109375" style="22" customWidth="1"/>
    <col min="263" max="512" width="9.140625" style="22"/>
    <col min="513" max="513" width="10.140625" style="22" customWidth="1"/>
    <col min="514" max="515" width="9.140625" style="22"/>
    <col min="516" max="516" width="22.140625" style="22" customWidth="1"/>
    <col min="517" max="517" width="35.28515625" style="22" customWidth="1"/>
    <col min="518" max="518" width="10.7109375" style="22" customWidth="1"/>
    <col min="519" max="768" width="9.140625" style="22"/>
    <col min="769" max="769" width="10.140625" style="22" customWidth="1"/>
    <col min="770" max="771" width="9.140625" style="22"/>
    <col min="772" max="772" width="22.140625" style="22" customWidth="1"/>
    <col min="773" max="773" width="35.28515625" style="22" customWidth="1"/>
    <col min="774" max="774" width="10.7109375" style="22" customWidth="1"/>
    <col min="775" max="1024" width="9.140625" style="22"/>
    <col min="1025" max="1025" width="10.140625" style="22" customWidth="1"/>
    <col min="1026" max="1027" width="9.140625" style="22"/>
    <col min="1028" max="1028" width="22.140625" style="22" customWidth="1"/>
    <col min="1029" max="1029" width="35.28515625" style="22" customWidth="1"/>
    <col min="1030" max="1030" width="10.7109375" style="22" customWidth="1"/>
    <col min="1031" max="1280" width="9.140625" style="22"/>
    <col min="1281" max="1281" width="10.140625" style="22" customWidth="1"/>
    <col min="1282" max="1283" width="9.140625" style="22"/>
    <col min="1284" max="1284" width="22.140625" style="22" customWidth="1"/>
    <col min="1285" max="1285" width="35.28515625" style="22" customWidth="1"/>
    <col min="1286" max="1286" width="10.7109375" style="22" customWidth="1"/>
    <col min="1287" max="1536" width="9.140625" style="22"/>
    <col min="1537" max="1537" width="10.140625" style="22" customWidth="1"/>
    <col min="1538" max="1539" width="9.140625" style="22"/>
    <col min="1540" max="1540" width="22.140625" style="22" customWidth="1"/>
    <col min="1541" max="1541" width="35.28515625" style="22" customWidth="1"/>
    <col min="1542" max="1542" width="10.7109375" style="22" customWidth="1"/>
    <col min="1543" max="1792" width="9.140625" style="22"/>
    <col min="1793" max="1793" width="10.140625" style="22" customWidth="1"/>
    <col min="1794" max="1795" width="9.140625" style="22"/>
    <col min="1796" max="1796" width="22.140625" style="22" customWidth="1"/>
    <col min="1797" max="1797" width="35.28515625" style="22" customWidth="1"/>
    <col min="1798" max="1798" width="10.7109375" style="22" customWidth="1"/>
    <col min="1799" max="2048" width="9.140625" style="22"/>
    <col min="2049" max="2049" width="10.140625" style="22" customWidth="1"/>
    <col min="2050" max="2051" width="9.140625" style="22"/>
    <col min="2052" max="2052" width="22.140625" style="22" customWidth="1"/>
    <col min="2053" max="2053" width="35.28515625" style="22" customWidth="1"/>
    <col min="2054" max="2054" width="10.7109375" style="22" customWidth="1"/>
    <col min="2055" max="2304" width="9.140625" style="22"/>
    <col min="2305" max="2305" width="10.140625" style="22" customWidth="1"/>
    <col min="2306" max="2307" width="9.140625" style="22"/>
    <col min="2308" max="2308" width="22.140625" style="22" customWidth="1"/>
    <col min="2309" max="2309" width="35.28515625" style="22" customWidth="1"/>
    <col min="2310" max="2310" width="10.7109375" style="22" customWidth="1"/>
    <col min="2311" max="2560" width="9.140625" style="22"/>
    <col min="2561" max="2561" width="10.140625" style="22" customWidth="1"/>
    <col min="2562" max="2563" width="9.140625" style="22"/>
    <col min="2564" max="2564" width="22.140625" style="22" customWidth="1"/>
    <col min="2565" max="2565" width="35.28515625" style="22" customWidth="1"/>
    <col min="2566" max="2566" width="10.7109375" style="22" customWidth="1"/>
    <col min="2567" max="2816" width="9.140625" style="22"/>
    <col min="2817" max="2817" width="10.140625" style="22" customWidth="1"/>
    <col min="2818" max="2819" width="9.140625" style="22"/>
    <col min="2820" max="2820" width="22.140625" style="22" customWidth="1"/>
    <col min="2821" max="2821" width="35.28515625" style="22" customWidth="1"/>
    <col min="2822" max="2822" width="10.7109375" style="22" customWidth="1"/>
    <col min="2823" max="3072" width="9.140625" style="22"/>
    <col min="3073" max="3073" width="10.140625" style="22" customWidth="1"/>
    <col min="3074" max="3075" width="9.140625" style="22"/>
    <col min="3076" max="3076" width="22.140625" style="22" customWidth="1"/>
    <col min="3077" max="3077" width="35.28515625" style="22" customWidth="1"/>
    <col min="3078" max="3078" width="10.7109375" style="22" customWidth="1"/>
    <col min="3079" max="3328" width="9.140625" style="22"/>
    <col min="3329" max="3329" width="10.140625" style="22" customWidth="1"/>
    <col min="3330" max="3331" width="9.140625" style="22"/>
    <col min="3332" max="3332" width="22.140625" style="22" customWidth="1"/>
    <col min="3333" max="3333" width="35.28515625" style="22" customWidth="1"/>
    <col min="3334" max="3334" width="10.7109375" style="22" customWidth="1"/>
    <col min="3335" max="3584" width="9.140625" style="22"/>
    <col min="3585" max="3585" width="10.140625" style="22" customWidth="1"/>
    <col min="3586" max="3587" width="9.140625" style="22"/>
    <col min="3588" max="3588" width="22.140625" style="22" customWidth="1"/>
    <col min="3589" max="3589" width="35.28515625" style="22" customWidth="1"/>
    <col min="3590" max="3590" width="10.7109375" style="22" customWidth="1"/>
    <col min="3591" max="3840" width="9.140625" style="22"/>
    <col min="3841" max="3841" width="10.140625" style="22" customWidth="1"/>
    <col min="3842" max="3843" width="9.140625" style="22"/>
    <col min="3844" max="3844" width="22.140625" style="22" customWidth="1"/>
    <col min="3845" max="3845" width="35.28515625" style="22" customWidth="1"/>
    <col min="3846" max="3846" width="10.7109375" style="22" customWidth="1"/>
    <col min="3847" max="4096" width="9.140625" style="22"/>
    <col min="4097" max="4097" width="10.140625" style="22" customWidth="1"/>
    <col min="4098" max="4099" width="9.140625" style="22"/>
    <col min="4100" max="4100" width="22.140625" style="22" customWidth="1"/>
    <col min="4101" max="4101" width="35.28515625" style="22" customWidth="1"/>
    <col min="4102" max="4102" width="10.7109375" style="22" customWidth="1"/>
    <col min="4103" max="4352" width="9.140625" style="22"/>
    <col min="4353" max="4353" width="10.140625" style="22" customWidth="1"/>
    <col min="4354" max="4355" width="9.140625" style="22"/>
    <col min="4356" max="4356" width="22.140625" style="22" customWidth="1"/>
    <col min="4357" max="4357" width="35.28515625" style="22" customWidth="1"/>
    <col min="4358" max="4358" width="10.7109375" style="22" customWidth="1"/>
    <col min="4359" max="4608" width="9.140625" style="22"/>
    <col min="4609" max="4609" width="10.140625" style="22" customWidth="1"/>
    <col min="4610" max="4611" width="9.140625" style="22"/>
    <col min="4612" max="4612" width="22.140625" style="22" customWidth="1"/>
    <col min="4613" max="4613" width="35.28515625" style="22" customWidth="1"/>
    <col min="4614" max="4614" width="10.7109375" style="22" customWidth="1"/>
    <col min="4615" max="4864" width="9.140625" style="22"/>
    <col min="4865" max="4865" width="10.140625" style="22" customWidth="1"/>
    <col min="4866" max="4867" width="9.140625" style="22"/>
    <col min="4868" max="4868" width="22.140625" style="22" customWidth="1"/>
    <col min="4869" max="4869" width="35.28515625" style="22" customWidth="1"/>
    <col min="4870" max="4870" width="10.7109375" style="22" customWidth="1"/>
    <col min="4871" max="5120" width="9.140625" style="22"/>
    <col min="5121" max="5121" width="10.140625" style="22" customWidth="1"/>
    <col min="5122" max="5123" width="9.140625" style="22"/>
    <col min="5124" max="5124" width="22.140625" style="22" customWidth="1"/>
    <col min="5125" max="5125" width="35.28515625" style="22" customWidth="1"/>
    <col min="5126" max="5126" width="10.7109375" style="22" customWidth="1"/>
    <col min="5127" max="5376" width="9.140625" style="22"/>
    <col min="5377" max="5377" width="10.140625" style="22" customWidth="1"/>
    <col min="5378" max="5379" width="9.140625" style="22"/>
    <col min="5380" max="5380" width="22.140625" style="22" customWidth="1"/>
    <col min="5381" max="5381" width="35.28515625" style="22" customWidth="1"/>
    <col min="5382" max="5382" width="10.7109375" style="22" customWidth="1"/>
    <col min="5383" max="5632" width="9.140625" style="22"/>
    <col min="5633" max="5633" width="10.140625" style="22" customWidth="1"/>
    <col min="5634" max="5635" width="9.140625" style="22"/>
    <col min="5636" max="5636" width="22.140625" style="22" customWidth="1"/>
    <col min="5637" max="5637" width="35.28515625" style="22" customWidth="1"/>
    <col min="5638" max="5638" width="10.7109375" style="22" customWidth="1"/>
    <col min="5639" max="5888" width="9.140625" style="22"/>
    <col min="5889" max="5889" width="10.140625" style="22" customWidth="1"/>
    <col min="5890" max="5891" width="9.140625" style="22"/>
    <col min="5892" max="5892" width="22.140625" style="22" customWidth="1"/>
    <col min="5893" max="5893" width="35.28515625" style="22" customWidth="1"/>
    <col min="5894" max="5894" width="10.7109375" style="22" customWidth="1"/>
    <col min="5895" max="6144" width="9.140625" style="22"/>
    <col min="6145" max="6145" width="10.140625" style="22" customWidth="1"/>
    <col min="6146" max="6147" width="9.140625" style="22"/>
    <col min="6148" max="6148" width="22.140625" style="22" customWidth="1"/>
    <col min="6149" max="6149" width="35.28515625" style="22" customWidth="1"/>
    <col min="6150" max="6150" width="10.7109375" style="22" customWidth="1"/>
    <col min="6151" max="6400" width="9.140625" style="22"/>
    <col min="6401" max="6401" width="10.140625" style="22" customWidth="1"/>
    <col min="6402" max="6403" width="9.140625" style="22"/>
    <col min="6404" max="6404" width="22.140625" style="22" customWidth="1"/>
    <col min="6405" max="6405" width="35.28515625" style="22" customWidth="1"/>
    <col min="6406" max="6406" width="10.7109375" style="22" customWidth="1"/>
    <col min="6407" max="6656" width="9.140625" style="22"/>
    <col min="6657" max="6657" width="10.140625" style="22" customWidth="1"/>
    <col min="6658" max="6659" width="9.140625" style="22"/>
    <col min="6660" max="6660" width="22.140625" style="22" customWidth="1"/>
    <col min="6661" max="6661" width="35.28515625" style="22" customWidth="1"/>
    <col min="6662" max="6662" width="10.7109375" style="22" customWidth="1"/>
    <col min="6663" max="6912" width="9.140625" style="22"/>
    <col min="6913" max="6913" width="10.140625" style="22" customWidth="1"/>
    <col min="6914" max="6915" width="9.140625" style="22"/>
    <col min="6916" max="6916" width="22.140625" style="22" customWidth="1"/>
    <col min="6917" max="6917" width="35.28515625" style="22" customWidth="1"/>
    <col min="6918" max="6918" width="10.7109375" style="22" customWidth="1"/>
    <col min="6919" max="7168" width="9.140625" style="22"/>
    <col min="7169" max="7169" width="10.140625" style="22" customWidth="1"/>
    <col min="7170" max="7171" width="9.140625" style="22"/>
    <col min="7172" max="7172" width="22.140625" style="22" customWidth="1"/>
    <col min="7173" max="7173" width="35.28515625" style="22" customWidth="1"/>
    <col min="7174" max="7174" width="10.7109375" style="22" customWidth="1"/>
    <col min="7175" max="7424" width="9.140625" style="22"/>
    <col min="7425" max="7425" width="10.140625" style="22" customWidth="1"/>
    <col min="7426" max="7427" width="9.140625" style="22"/>
    <col min="7428" max="7428" width="22.140625" style="22" customWidth="1"/>
    <col min="7429" max="7429" width="35.28515625" style="22" customWidth="1"/>
    <col min="7430" max="7430" width="10.7109375" style="22" customWidth="1"/>
    <col min="7431" max="7680" width="9.140625" style="22"/>
    <col min="7681" max="7681" width="10.140625" style="22" customWidth="1"/>
    <col min="7682" max="7683" width="9.140625" style="22"/>
    <col min="7684" max="7684" width="22.140625" style="22" customWidth="1"/>
    <col min="7685" max="7685" width="35.28515625" style="22" customWidth="1"/>
    <col min="7686" max="7686" width="10.7109375" style="22" customWidth="1"/>
    <col min="7687" max="7936" width="9.140625" style="22"/>
    <col min="7937" max="7937" width="10.140625" style="22" customWidth="1"/>
    <col min="7938" max="7939" width="9.140625" style="22"/>
    <col min="7940" max="7940" width="22.140625" style="22" customWidth="1"/>
    <col min="7941" max="7941" width="35.28515625" style="22" customWidth="1"/>
    <col min="7942" max="7942" width="10.7109375" style="22" customWidth="1"/>
    <col min="7943" max="8192" width="9.140625" style="22"/>
    <col min="8193" max="8193" width="10.140625" style="22" customWidth="1"/>
    <col min="8194" max="8195" width="9.140625" style="22"/>
    <col min="8196" max="8196" width="22.140625" style="22" customWidth="1"/>
    <col min="8197" max="8197" width="35.28515625" style="22" customWidth="1"/>
    <col min="8198" max="8198" width="10.7109375" style="22" customWidth="1"/>
    <col min="8199" max="8448" width="9.140625" style="22"/>
    <col min="8449" max="8449" width="10.140625" style="22" customWidth="1"/>
    <col min="8450" max="8451" width="9.140625" style="22"/>
    <col min="8452" max="8452" width="22.140625" style="22" customWidth="1"/>
    <col min="8453" max="8453" width="35.28515625" style="22" customWidth="1"/>
    <col min="8454" max="8454" width="10.7109375" style="22" customWidth="1"/>
    <col min="8455" max="8704" width="9.140625" style="22"/>
    <col min="8705" max="8705" width="10.140625" style="22" customWidth="1"/>
    <col min="8706" max="8707" width="9.140625" style="22"/>
    <col min="8708" max="8708" width="22.140625" style="22" customWidth="1"/>
    <col min="8709" max="8709" width="35.28515625" style="22" customWidth="1"/>
    <col min="8710" max="8710" width="10.7109375" style="22" customWidth="1"/>
    <col min="8711" max="8960" width="9.140625" style="22"/>
    <col min="8961" max="8961" width="10.140625" style="22" customWidth="1"/>
    <col min="8962" max="8963" width="9.140625" style="22"/>
    <col min="8964" max="8964" width="22.140625" style="22" customWidth="1"/>
    <col min="8965" max="8965" width="35.28515625" style="22" customWidth="1"/>
    <col min="8966" max="8966" width="10.7109375" style="22" customWidth="1"/>
    <col min="8967" max="9216" width="9.140625" style="22"/>
    <col min="9217" max="9217" width="10.140625" style="22" customWidth="1"/>
    <col min="9218" max="9219" width="9.140625" style="22"/>
    <col min="9220" max="9220" width="22.140625" style="22" customWidth="1"/>
    <col min="9221" max="9221" width="35.28515625" style="22" customWidth="1"/>
    <col min="9222" max="9222" width="10.7109375" style="22" customWidth="1"/>
    <col min="9223" max="9472" width="9.140625" style="22"/>
    <col min="9473" max="9473" width="10.140625" style="22" customWidth="1"/>
    <col min="9474" max="9475" width="9.140625" style="22"/>
    <col min="9476" max="9476" width="22.140625" style="22" customWidth="1"/>
    <col min="9477" max="9477" width="35.28515625" style="22" customWidth="1"/>
    <col min="9478" max="9478" width="10.7109375" style="22" customWidth="1"/>
    <col min="9479" max="9728" width="9.140625" style="22"/>
    <col min="9729" max="9729" width="10.140625" style="22" customWidth="1"/>
    <col min="9730" max="9731" width="9.140625" style="22"/>
    <col min="9732" max="9732" width="22.140625" style="22" customWidth="1"/>
    <col min="9733" max="9733" width="35.28515625" style="22" customWidth="1"/>
    <col min="9734" max="9734" width="10.7109375" style="22" customWidth="1"/>
    <col min="9735" max="9984" width="9.140625" style="22"/>
    <col min="9985" max="9985" width="10.140625" style="22" customWidth="1"/>
    <col min="9986" max="9987" width="9.140625" style="22"/>
    <col min="9988" max="9988" width="22.140625" style="22" customWidth="1"/>
    <col min="9989" max="9989" width="35.28515625" style="22" customWidth="1"/>
    <col min="9990" max="9990" width="10.7109375" style="22" customWidth="1"/>
    <col min="9991" max="10240" width="9.140625" style="22"/>
    <col min="10241" max="10241" width="10.140625" style="22" customWidth="1"/>
    <col min="10242" max="10243" width="9.140625" style="22"/>
    <col min="10244" max="10244" width="22.140625" style="22" customWidth="1"/>
    <col min="10245" max="10245" width="35.28515625" style="22" customWidth="1"/>
    <col min="10246" max="10246" width="10.7109375" style="22" customWidth="1"/>
    <col min="10247" max="10496" width="9.140625" style="22"/>
    <col min="10497" max="10497" width="10.140625" style="22" customWidth="1"/>
    <col min="10498" max="10499" width="9.140625" style="22"/>
    <col min="10500" max="10500" width="22.140625" style="22" customWidth="1"/>
    <col min="10501" max="10501" width="35.28515625" style="22" customWidth="1"/>
    <col min="10502" max="10502" width="10.7109375" style="22" customWidth="1"/>
    <col min="10503" max="10752" width="9.140625" style="22"/>
    <col min="10753" max="10753" width="10.140625" style="22" customWidth="1"/>
    <col min="10754" max="10755" width="9.140625" style="22"/>
    <col min="10756" max="10756" width="22.140625" style="22" customWidth="1"/>
    <col min="10757" max="10757" width="35.28515625" style="22" customWidth="1"/>
    <col min="10758" max="10758" width="10.7109375" style="22" customWidth="1"/>
    <col min="10759" max="11008" width="9.140625" style="22"/>
    <col min="11009" max="11009" width="10.140625" style="22" customWidth="1"/>
    <col min="11010" max="11011" width="9.140625" style="22"/>
    <col min="11012" max="11012" width="22.140625" style="22" customWidth="1"/>
    <col min="11013" max="11013" width="35.28515625" style="22" customWidth="1"/>
    <col min="11014" max="11014" width="10.7109375" style="22" customWidth="1"/>
    <col min="11015" max="11264" width="9.140625" style="22"/>
    <col min="11265" max="11265" width="10.140625" style="22" customWidth="1"/>
    <col min="11266" max="11267" width="9.140625" style="22"/>
    <col min="11268" max="11268" width="22.140625" style="22" customWidth="1"/>
    <col min="11269" max="11269" width="35.28515625" style="22" customWidth="1"/>
    <col min="11270" max="11270" width="10.7109375" style="22" customWidth="1"/>
    <col min="11271" max="11520" width="9.140625" style="22"/>
    <col min="11521" max="11521" width="10.140625" style="22" customWidth="1"/>
    <col min="11522" max="11523" width="9.140625" style="22"/>
    <col min="11524" max="11524" width="22.140625" style="22" customWidth="1"/>
    <col min="11525" max="11525" width="35.28515625" style="22" customWidth="1"/>
    <col min="11526" max="11526" width="10.7109375" style="22" customWidth="1"/>
    <col min="11527" max="11776" width="9.140625" style="22"/>
    <col min="11777" max="11777" width="10.140625" style="22" customWidth="1"/>
    <col min="11778" max="11779" width="9.140625" style="22"/>
    <col min="11780" max="11780" width="22.140625" style="22" customWidth="1"/>
    <col min="11781" max="11781" width="35.28515625" style="22" customWidth="1"/>
    <col min="11782" max="11782" width="10.7109375" style="22" customWidth="1"/>
    <col min="11783" max="12032" width="9.140625" style="22"/>
    <col min="12033" max="12033" width="10.140625" style="22" customWidth="1"/>
    <col min="12034" max="12035" width="9.140625" style="22"/>
    <col min="12036" max="12036" width="22.140625" style="22" customWidth="1"/>
    <col min="12037" max="12037" width="35.28515625" style="22" customWidth="1"/>
    <col min="12038" max="12038" width="10.7109375" style="22" customWidth="1"/>
    <col min="12039" max="12288" width="9.140625" style="22"/>
    <col min="12289" max="12289" width="10.140625" style="22" customWidth="1"/>
    <col min="12290" max="12291" width="9.140625" style="22"/>
    <col min="12292" max="12292" width="22.140625" style="22" customWidth="1"/>
    <col min="12293" max="12293" width="35.28515625" style="22" customWidth="1"/>
    <col min="12294" max="12294" width="10.7109375" style="22" customWidth="1"/>
    <col min="12295" max="12544" width="9.140625" style="22"/>
    <col min="12545" max="12545" width="10.140625" style="22" customWidth="1"/>
    <col min="12546" max="12547" width="9.140625" style="22"/>
    <col min="12548" max="12548" width="22.140625" style="22" customWidth="1"/>
    <col min="12549" max="12549" width="35.28515625" style="22" customWidth="1"/>
    <col min="12550" max="12550" width="10.7109375" style="22" customWidth="1"/>
    <col min="12551" max="12800" width="9.140625" style="22"/>
    <col min="12801" max="12801" width="10.140625" style="22" customWidth="1"/>
    <col min="12802" max="12803" width="9.140625" style="22"/>
    <col min="12804" max="12804" width="22.140625" style="22" customWidth="1"/>
    <col min="12805" max="12805" width="35.28515625" style="22" customWidth="1"/>
    <col min="12806" max="12806" width="10.7109375" style="22" customWidth="1"/>
    <col min="12807" max="13056" width="9.140625" style="22"/>
    <col min="13057" max="13057" width="10.140625" style="22" customWidth="1"/>
    <col min="13058" max="13059" width="9.140625" style="22"/>
    <col min="13060" max="13060" width="22.140625" style="22" customWidth="1"/>
    <col min="13061" max="13061" width="35.28515625" style="22" customWidth="1"/>
    <col min="13062" max="13062" width="10.7109375" style="22" customWidth="1"/>
    <col min="13063" max="13312" width="9.140625" style="22"/>
    <col min="13313" max="13313" width="10.140625" style="22" customWidth="1"/>
    <col min="13314" max="13315" width="9.140625" style="22"/>
    <col min="13316" max="13316" width="22.140625" style="22" customWidth="1"/>
    <col min="13317" max="13317" width="35.28515625" style="22" customWidth="1"/>
    <col min="13318" max="13318" width="10.7109375" style="22" customWidth="1"/>
    <col min="13319" max="13568" width="9.140625" style="22"/>
    <col min="13569" max="13569" width="10.140625" style="22" customWidth="1"/>
    <col min="13570" max="13571" width="9.140625" style="22"/>
    <col min="13572" max="13572" width="22.140625" style="22" customWidth="1"/>
    <col min="13573" max="13573" width="35.28515625" style="22" customWidth="1"/>
    <col min="13574" max="13574" width="10.7109375" style="22" customWidth="1"/>
    <col min="13575" max="13824" width="9.140625" style="22"/>
    <col min="13825" max="13825" width="10.140625" style="22" customWidth="1"/>
    <col min="13826" max="13827" width="9.140625" style="22"/>
    <col min="13828" max="13828" width="22.140625" style="22" customWidth="1"/>
    <col min="13829" max="13829" width="35.28515625" style="22" customWidth="1"/>
    <col min="13830" max="13830" width="10.7109375" style="22" customWidth="1"/>
    <col min="13831" max="14080" width="9.140625" style="22"/>
    <col min="14081" max="14081" width="10.140625" style="22" customWidth="1"/>
    <col min="14082" max="14083" width="9.140625" style="22"/>
    <col min="14084" max="14084" width="22.140625" style="22" customWidth="1"/>
    <col min="14085" max="14085" width="35.28515625" style="22" customWidth="1"/>
    <col min="14086" max="14086" width="10.7109375" style="22" customWidth="1"/>
    <col min="14087" max="14336" width="9.140625" style="22"/>
    <col min="14337" max="14337" width="10.140625" style="22" customWidth="1"/>
    <col min="14338" max="14339" width="9.140625" style="22"/>
    <col min="14340" max="14340" width="22.140625" style="22" customWidth="1"/>
    <col min="14341" max="14341" width="35.28515625" style="22" customWidth="1"/>
    <col min="14342" max="14342" width="10.7109375" style="22" customWidth="1"/>
    <col min="14343" max="14592" width="9.140625" style="22"/>
    <col min="14593" max="14593" width="10.140625" style="22" customWidth="1"/>
    <col min="14594" max="14595" width="9.140625" style="22"/>
    <col min="14596" max="14596" width="22.140625" style="22" customWidth="1"/>
    <col min="14597" max="14597" width="35.28515625" style="22" customWidth="1"/>
    <col min="14598" max="14598" width="10.7109375" style="22" customWidth="1"/>
    <col min="14599" max="14848" width="9.140625" style="22"/>
    <col min="14849" max="14849" width="10.140625" style="22" customWidth="1"/>
    <col min="14850" max="14851" width="9.140625" style="22"/>
    <col min="14852" max="14852" width="22.140625" style="22" customWidth="1"/>
    <col min="14853" max="14853" width="35.28515625" style="22" customWidth="1"/>
    <col min="14854" max="14854" width="10.7109375" style="22" customWidth="1"/>
    <col min="14855" max="15104" width="9.140625" style="22"/>
    <col min="15105" max="15105" width="10.140625" style="22" customWidth="1"/>
    <col min="15106" max="15107" width="9.140625" style="22"/>
    <col min="15108" max="15108" width="22.140625" style="22" customWidth="1"/>
    <col min="15109" max="15109" width="35.28515625" style="22" customWidth="1"/>
    <col min="15110" max="15110" width="10.7109375" style="22" customWidth="1"/>
    <col min="15111" max="15360" width="9.140625" style="22"/>
    <col min="15361" max="15361" width="10.140625" style="22" customWidth="1"/>
    <col min="15362" max="15363" width="9.140625" style="22"/>
    <col min="15364" max="15364" width="22.140625" style="22" customWidth="1"/>
    <col min="15365" max="15365" width="35.28515625" style="22" customWidth="1"/>
    <col min="15366" max="15366" width="10.7109375" style="22" customWidth="1"/>
    <col min="15367" max="15616" width="9.140625" style="22"/>
    <col min="15617" max="15617" width="10.140625" style="22" customWidth="1"/>
    <col min="15618" max="15619" width="9.140625" style="22"/>
    <col min="15620" max="15620" width="22.140625" style="22" customWidth="1"/>
    <col min="15621" max="15621" width="35.28515625" style="22" customWidth="1"/>
    <col min="15622" max="15622" width="10.7109375" style="22" customWidth="1"/>
    <col min="15623" max="15872" width="9.140625" style="22"/>
    <col min="15873" max="15873" width="10.140625" style="22" customWidth="1"/>
    <col min="15874" max="15875" width="9.140625" style="22"/>
    <col min="15876" max="15876" width="22.140625" style="22" customWidth="1"/>
    <col min="15877" max="15877" width="35.28515625" style="22" customWidth="1"/>
    <col min="15878" max="15878" width="10.7109375" style="22" customWidth="1"/>
    <col min="15879" max="16128" width="9.140625" style="22"/>
    <col min="16129" max="16129" width="10.140625" style="22" customWidth="1"/>
    <col min="16130" max="16131" width="9.140625" style="22"/>
    <col min="16132" max="16132" width="22.140625" style="22" customWidth="1"/>
    <col min="16133" max="16133" width="35.28515625" style="22" customWidth="1"/>
    <col min="16134" max="16134" width="10.7109375" style="22" customWidth="1"/>
    <col min="16135" max="16384" width="9.140625" style="22"/>
  </cols>
  <sheetData>
    <row r="1" spans="1:11" ht="7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12.75" hidden="1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17.850000000000001" customHeight="1" x14ac:dyDescent="0.25">
      <c r="A3" s="24" t="s">
        <v>82</v>
      </c>
      <c r="B3" s="24"/>
      <c r="C3" s="24"/>
      <c r="D3" s="25"/>
      <c r="E3" s="25"/>
      <c r="F3" s="24" t="s">
        <v>83</v>
      </c>
      <c r="G3" s="24"/>
      <c r="H3" s="26"/>
      <c r="I3" s="25"/>
      <c r="J3" s="25"/>
      <c r="K3" s="24"/>
    </row>
    <row r="4" spans="1:11" ht="15.75" customHeight="1" x14ac:dyDescent="0.25">
      <c r="A4" s="26" t="s">
        <v>67</v>
      </c>
      <c r="B4" s="26" t="s">
        <v>98</v>
      </c>
      <c r="C4" s="27"/>
      <c r="D4" s="27"/>
      <c r="E4" s="25"/>
      <c r="F4" s="37" t="s">
        <v>84</v>
      </c>
      <c r="G4" s="37"/>
      <c r="H4" s="37"/>
      <c r="I4" s="37"/>
      <c r="J4" s="25"/>
      <c r="K4" s="24"/>
    </row>
    <row r="5" spans="1:11" ht="15.75" customHeight="1" x14ac:dyDescent="0.25">
      <c r="A5" s="69" t="s">
        <v>74</v>
      </c>
      <c r="B5" s="69"/>
      <c r="C5" s="69"/>
      <c r="D5" s="69"/>
      <c r="E5" s="25"/>
      <c r="F5" s="38" t="s">
        <v>71</v>
      </c>
      <c r="G5" s="38"/>
      <c r="H5" s="38"/>
      <c r="I5" s="38"/>
      <c r="J5" s="25"/>
      <c r="K5" s="24"/>
    </row>
    <row r="6" spans="1:11" ht="19.7" customHeight="1" x14ac:dyDescent="0.25">
      <c r="A6" s="23"/>
      <c r="B6" s="23"/>
      <c r="C6" s="70"/>
      <c r="D6" s="70"/>
      <c r="E6" s="25"/>
      <c r="F6" s="25"/>
      <c r="G6" s="25"/>
      <c r="H6" s="26"/>
      <c r="I6" s="26"/>
      <c r="J6" s="23"/>
      <c r="K6" s="24"/>
    </row>
    <row r="7" spans="1:11" ht="17.850000000000001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17.850000000000001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1" ht="12.75" hidden="1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1" ht="12.75" hidden="1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1" ht="21" customHeight="1" x14ac:dyDescent="0.25">
      <c r="C11" s="26"/>
      <c r="D11" s="26"/>
      <c r="E11" s="29"/>
      <c r="F11" s="29"/>
      <c r="G11" s="29"/>
      <c r="H11" s="29"/>
      <c r="I11" s="29"/>
      <c r="J11" s="29"/>
    </row>
    <row r="12" spans="1:11" ht="18" customHeight="1" x14ac:dyDescent="0.25">
      <c r="A12" s="71"/>
      <c r="B12" s="71"/>
      <c r="C12" s="71"/>
      <c r="D12" s="71"/>
      <c r="E12" s="29"/>
      <c r="F12" s="29"/>
      <c r="G12" s="29"/>
      <c r="H12" s="29"/>
      <c r="I12" s="29"/>
      <c r="J12" s="29"/>
    </row>
    <row r="13" spans="1:11" ht="18.75" customHeight="1" x14ac:dyDescent="0.25">
      <c r="A13" s="29"/>
      <c r="B13" s="29"/>
      <c r="D13" s="28"/>
      <c r="E13" s="30"/>
      <c r="F13" s="29"/>
      <c r="G13" s="29"/>
      <c r="H13" s="29"/>
      <c r="I13" s="29"/>
      <c r="J13" s="29"/>
    </row>
    <row r="14" spans="1:11" ht="17.850000000000001" customHeight="1" x14ac:dyDescent="0.25">
      <c r="A14" s="31"/>
      <c r="B14" s="29"/>
      <c r="C14" s="67" t="s">
        <v>75</v>
      </c>
      <c r="D14" s="67"/>
      <c r="E14" s="67"/>
      <c r="F14" s="67"/>
      <c r="G14" s="32"/>
      <c r="H14" s="23"/>
      <c r="I14" s="29"/>
      <c r="J14" s="29"/>
    </row>
    <row r="15" spans="1:11" ht="17.850000000000001" customHeight="1" x14ac:dyDescent="0.25">
      <c r="A15" s="31"/>
      <c r="B15" s="29"/>
      <c r="C15" s="67" t="s">
        <v>68</v>
      </c>
      <c r="D15" s="67"/>
      <c r="E15" s="67"/>
      <c r="F15" s="67"/>
      <c r="G15" s="32"/>
      <c r="H15" s="23"/>
      <c r="I15" s="29"/>
      <c r="J15" s="29"/>
    </row>
    <row r="16" spans="1:11" ht="18" customHeight="1" x14ac:dyDescent="0.25">
      <c r="A16" s="31"/>
      <c r="B16" s="29"/>
      <c r="C16" s="67" t="s">
        <v>78</v>
      </c>
      <c r="D16" s="67"/>
      <c r="E16" s="67"/>
      <c r="F16" s="67"/>
      <c r="G16" s="32"/>
      <c r="H16" s="23"/>
      <c r="I16" s="23"/>
      <c r="J16" s="29"/>
    </row>
    <row r="17" spans="1:10" ht="17.850000000000001" customHeight="1" x14ac:dyDescent="0.25">
      <c r="A17" s="31"/>
      <c r="B17" s="29"/>
      <c r="C17" s="67" t="s">
        <v>76</v>
      </c>
      <c r="D17" s="67"/>
      <c r="E17" s="67"/>
      <c r="F17" s="67"/>
      <c r="G17" s="33"/>
      <c r="H17" s="25"/>
      <c r="I17" s="23"/>
      <c r="J17" s="29"/>
    </row>
    <row r="18" spans="1:10" ht="17.850000000000001" customHeight="1" x14ac:dyDescent="0.25">
      <c r="A18" s="31"/>
      <c r="B18" s="29"/>
      <c r="C18" s="68"/>
      <c r="D18" s="68"/>
      <c r="E18" s="68"/>
      <c r="F18" s="68"/>
      <c r="G18" s="33"/>
      <c r="H18" s="25"/>
      <c r="I18" s="23"/>
      <c r="J18" s="29"/>
    </row>
    <row r="19" spans="1:10" ht="17.850000000000001" customHeight="1" x14ac:dyDescent="0.25">
      <c r="A19" s="31"/>
      <c r="B19" s="29"/>
      <c r="C19" s="25"/>
      <c r="D19" s="25"/>
      <c r="E19" s="25"/>
      <c r="F19" s="33"/>
      <c r="G19" s="25"/>
      <c r="H19" s="25"/>
      <c r="I19" s="23"/>
      <c r="J19" s="29"/>
    </row>
  </sheetData>
  <sheetProtection selectLockedCells="1" selectUnlockedCells="1"/>
  <mergeCells count="8">
    <mergeCell ref="C16:F16"/>
    <mergeCell ref="C17:F17"/>
    <mergeCell ref="C18:F18"/>
    <mergeCell ref="C15:F15"/>
    <mergeCell ref="A5:D5"/>
    <mergeCell ref="C6:D6"/>
    <mergeCell ref="A12:D12"/>
    <mergeCell ref="C14:F14"/>
  </mergeCells>
  <pageMargins left="0.98402777777777772" right="0.98402777777777772" top="0.98402777777777772" bottom="0.98402777777777772" header="0.51180555555555551" footer="0.5118055555555555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Page 1</vt:lpstr>
      <vt:lpstr>Г1 (7)</vt:lpstr>
      <vt:lpstr>'Page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2022-08-10T07:03:09Z</cp:lastPrinted>
  <dcterms:created xsi:type="dcterms:W3CDTF">2022-01-09T11:23:12Z</dcterms:created>
  <dcterms:modified xsi:type="dcterms:W3CDTF">2023-07-24T07:29:40Z</dcterms:modified>
</cp:coreProperties>
</file>