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9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'стр.1_4'!$28:$31</definedName>
    <definedName name="_xlnm.Print_Titles" localSheetId="1">'стр.5_6'!$3:$6</definedName>
    <definedName name="_xlnm.Print_Area" localSheetId="0">'стр.1_4'!$A$1:$FE$108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<sst xmlns="http://schemas.openxmlformats.org/spreadsheetml/2006/main" count="432" uniqueCount="292">
  <si>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</si>
  <si>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</si>
  <si>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</si>
  <si>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</si>
  <si>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</si>
  <si>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</si>
  <si>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</si>
  <si>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</si>
  <si>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</si>
  <si>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</si>
  <si>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</si>
  <si>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</si>
  <si>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</si>
  <si>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</si>
  <si>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</si>
  <si>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</si>
  <si>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</si>
  <si>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</si>
  <si>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</si>
  <si>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</si>
  <si>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</si>
  <si>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</si>
  <si>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</si>
  <si>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</si>
  <si>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</si>
  <si>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</si>
  <si>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</si>
  <si>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</si>
  <si>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</si>
  <si>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</si>
  <si>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</si>
  <si>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</si>
  <si>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</si>
  <si>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</si>
  <si>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</si>
  <si>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</si>
  <si>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</si>
  <si>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</si>
  <si>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</si>
  <si>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</si>
  <si>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</si>
  <si>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</si>
  <si>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</si>
  <si>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</si>
  <si>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</si>
  <si>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</si>
  <si>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</si>
  <si>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</si>
  <si>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</si>
  <si>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</si>
  <si>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</si>
  <si>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</si>
  <si>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</si>
  <si>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</si>
  <si>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</si>
  <si>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</si>
  <si>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</si>
  <si>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</si>
  <si>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</si>
  <si>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</si>
  <si>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</si>
  <si>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</si>
  <si>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</si>
  <si>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</si>
  <si>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</si>
  <si>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</si>
  <si>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</si>
  <si>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</si>
  <si>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</si>
  <si>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</si>
  <si>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</si>
  <si>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</si>
  <si>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</si>
  <si>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</si>
  <si>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</si>
  <si>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</si>
  <si>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</si>
  <si>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</si>
  <si>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</si>
  <si>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</si>
  <si>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</si>
  <si>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</si>
  <si>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</si>
  <si>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</si>
  <si>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</si>
  <si>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</si>
  <si>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</si>
  <si>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</si>
  <si>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</si>
  <si>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</si>
  <si>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</si>
  <si>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</si>
  <si>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</si>
  <si>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</si>
  <si>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</si>
  <si>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</si>
  <si>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</si>
  <si>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</si>
  <si>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</si>
  <si>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</si>
  <si>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</si>
  <si>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</si>
  <si>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</si>
  <si>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</si>
  <si>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</si>
  <si>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</si>
  <si>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</si>
  <si>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</si>
  <si>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</si>
  <si>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</si>
  <si>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</si>
  <si>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</si>
  <si>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</si>
  <si>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</si>
  <si>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</si>
  <si>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</si>
  <si>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</si>
  <si>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</si>
  <si>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</si>
  <si>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</si>
  <si>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</si>
  <si>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</si>
  <si>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</si>
  <si>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</si>
  <si>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</si>
  <si>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</si>
  <si>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</si>
  <si>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</si>
  <si>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</si>
  <si>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</si>
  <si>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</si>
  <si>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</si>
  <si>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</si>
  <si>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</si>
  <si>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</si>
  <si>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</si>
  <si>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</si>
  <si>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</si>
  <si>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</si>
  <si>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</si>
  <si>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</si>
  <si>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</si>
  <si>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</si>
  <si>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</si>
  <si>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</si>
  <si>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</si>
  <si>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</si>
  <si>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</si>
  <si>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</si>
  <si>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</si>
  <si>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</si>
  <si>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</si>
  <si>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</si>
  <si>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</si>
  <si>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</si>
  <si>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</si>
  <si>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</si>
  <si>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</si>
  <si>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</si>
  <si>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</si>
  <si>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</si>
  <si>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</si>
  <si>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</si>
  <si>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</si>
  <si>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</si>
  <si>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</si>
  <si>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</si>
  <si>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</si>
  <si>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</si>
  <si>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</si>
  <si>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</si>
  <si>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</si>
  <si>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</si>
  <si>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</si>
  <si>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</si>
  <si>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</si>
  <si>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</si>
  <si>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</si>
  <si>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</si>
  <si>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</si>
  <si>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</si>
  <si>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</si>
  <si>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</si>
  <si>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</si>
  <si>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</si>
  <si>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</si>
  <si>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</si>
  <si>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</si>
  <si>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</si>
  <si>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</si>
  <si>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</si>
  <si>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</si>
  <si>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</si>
  <si>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</si>
  <si>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</si>
  <si>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</si>
  <si>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</si>
  <si>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</si>
  <si>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</si>
  <si>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</si>
  <si>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</si>
  <si>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</si>
  <si>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</si>
  <si>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</si>
  <si>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</si>
  <si>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</si>
  <si>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</si>
  <si>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</si>
  <si>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</si>
  <si>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</si>
  <si>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</si>
  <si>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</si>
  <si>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</si>
  <si>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</si>
  <si>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</si>
  <si>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</si>
  <si>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</si>
  <si>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</si>
  <si>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</si>
  <si>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</si>
  <si>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</si>
  <si>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</si>
  <si>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</si>
  <si>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</si>
  <si>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</si>
  <si>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</si>
  <si>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</si>
  <si>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</si>
  <si>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</si>
  <si>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</si>
  <si>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</si>
  <si>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</si>
  <si>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</si>
  <si>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</si>
  <si>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</si>
  <si>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</si>
  <si>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</si>
  <si>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</si>
  <si>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</si>
  <si>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</si>
  <si>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</si>
  <si>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</si>
  <si>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</si>
  <si>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</si>
  <si>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</si>
  <si>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</si>
  <si>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</si>
  <si>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</si>
  <si>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</si>
  <si>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</si>
  <si>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</si>
  <si>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</si>
  <si>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</si>
  <si>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</si>
  <si>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</si>
  <si>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</si>
  <si>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</si>
  <si>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</si>
  <si>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</si>
  <si>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</si>
  <si>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</si>
  <si>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</si>
  <si>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</si>
  <si>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</si>
  <si>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</si>
  <si>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</si>
  <si>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</si>
  <si>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</si>
  <si>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</si>
  <si>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</si>
  <si>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</si>
  <si>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</si>
  <si>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</si>
  <si>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</si>
  <si>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Отдел образования муниципального образования Отрадненский район</t>
  </si>
  <si>
    <t>20</t>
  </si>
  <si>
    <t>21</t>
  </si>
  <si>
    <t>22</t>
  </si>
  <si>
    <t>234501001</t>
  </si>
  <si>
    <t>925</t>
  </si>
  <si>
    <t>декабря</t>
  </si>
  <si>
    <t>Благотворительная помощь</t>
  </si>
  <si>
    <t>033И2001</t>
  </si>
  <si>
    <t>2345008364</t>
  </si>
  <si>
    <t>МБОУСОШ№18</t>
  </si>
  <si>
    <t>23</t>
  </si>
  <si>
    <t>ОО МО Отрадненский район</t>
  </si>
  <si>
    <t>Исполняющий обязанности начальника</t>
  </si>
  <si>
    <t>Л.Т. Кобрешвили</t>
  </si>
  <si>
    <t>20.12.21</t>
  </si>
  <si>
    <t>24</t>
  </si>
  <si>
    <t>М.М. Горлачева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</si>
</sst>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2"/>
    </xf>
    <xf numFmtId="0" fontId="1" fillId="0" borderId="22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4"/>
    </xf>
    <xf numFmtId="0" fontId="1" fillId="0" borderId="22" xfId="0" applyNumberFormat="1" applyFont="1" applyBorder="1" applyAlignment="1">
      <alignment horizontal="left" indent="4"/>
    </xf>
    <xf numFmtId="0" fontId="1" fillId="0" borderId="22" xfId="0" applyNumberFormat="1" applyFont="1" applyBorder="1" applyAlignment="1">
      <alignment horizontal="left" wrapText="1" indent="3"/>
    </xf>
    <xf numFmtId="0" fontId="1" fillId="0" borderId="22" xfId="0" applyNumberFormat="1" applyFont="1" applyBorder="1" applyAlignment="1">
      <alignment horizontal="left" indent="3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 indent="4"/>
    </xf>
    <xf numFmtId="49" fontId="1" fillId="0" borderId="3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indent="4"/>
    </xf>
    <xf numFmtId="0" fontId="1" fillId="0" borderId="35" xfId="0" applyNumberFormat="1" applyFont="1" applyBorder="1" applyAlignment="1">
      <alignment horizontal="left" indent="4"/>
    </xf>
    <xf numFmtId="0" fontId="1" fillId="0" borderId="32" xfId="0" applyNumberFormat="1" applyFont="1" applyBorder="1" applyAlignment="1">
      <alignment horizontal="left" wrapText="1" indent="3"/>
    </xf>
    <xf numFmtId="0" fontId="1" fillId="0" borderId="32" xfId="0" applyNumberFormat="1" applyFont="1" applyBorder="1" applyAlignment="1">
      <alignment horizontal="left" indent="3"/>
    </xf>
    <xf numFmtId="0" fontId="1" fillId="0" borderId="35" xfId="0" applyNumberFormat="1" applyFont="1" applyBorder="1" applyAlignment="1">
      <alignment horizontal="left" indent="3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1"/>
    </xf>
    <xf numFmtId="0" fontId="1" fillId="0" borderId="22" xfId="0" applyNumberFormat="1" applyFont="1" applyBorder="1" applyAlignment="1">
      <alignment horizontal="left" indent="1"/>
    </xf>
    <xf numFmtId="0" fontId="1" fillId="0" borderId="32" xfId="0" applyNumberFormat="1" applyFont="1" applyBorder="1" applyAlignment="1">
      <alignment horizontal="left" wrapText="1" indent="4"/>
    </xf>
    <xf numFmtId="0" fontId="1" fillId="0" borderId="32" xfId="0" applyNumberFormat="1" applyFont="1" applyBorder="1" applyAlignment="1">
      <alignment horizontal="left" wrapText="1" indent="1"/>
    </xf>
    <xf numFmtId="0" fontId="1" fillId="0" borderId="32" xfId="0" applyNumberFormat="1" applyFont="1" applyBorder="1" applyAlignment="1">
      <alignment horizontal="left" indent="1"/>
    </xf>
    <xf numFmtId="0" fontId="1" fillId="0" borderId="35" xfId="0" applyNumberFormat="1" applyFont="1" applyBorder="1" applyAlignment="1">
      <alignment horizontal="left" indent="1"/>
    </xf>
    <xf numFmtId="0" fontId="1" fillId="0" borderId="29" xfId="0" applyNumberFormat="1" applyFont="1" applyBorder="1" applyAlignment="1">
      <alignment horizontal="left" indent="3"/>
    </xf>
    <xf numFmtId="0" fontId="1" fillId="0" borderId="29" xfId="0" applyNumberFormat="1" applyFont="1" applyBorder="1" applyAlignment="1">
      <alignment horizontal="left" indent="2"/>
    </xf>
    <xf numFmtId="0" fontId="1" fillId="0" borderId="32" xfId="0" applyNumberFormat="1" applyFont="1" applyBorder="1" applyAlignment="1">
      <alignment horizontal="left" indent="2"/>
    </xf>
    <xf numFmtId="0" fontId="1" fillId="0" borderId="35" xfId="0" applyNumberFormat="1" applyFont="1" applyBorder="1" applyAlignment="1">
      <alignment horizontal="left" indent="2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right"/>
    </xf>
    <xf numFmtId="0" fontId="1" fillId="0" borderId="29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1" fillId="0" borderId="29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wrapText="1"/>
    </xf>
    <xf numFmtId="4" fontId="1" fillId="0" borderId="24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4"/>
    </xf>
    <xf numFmtId="0" fontId="1" fillId="0" borderId="34" xfId="0" applyNumberFormat="1" applyFont="1" applyBorder="1" applyAlignment="1">
      <alignment horizontal="left" indent="4"/>
    </xf>
    <xf numFmtId="0" fontId="1" fillId="0" borderId="24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1"/>
    </xf>
    <xf numFmtId="0" fontId="7" fillId="0" borderId="24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6"/>
  <sheetViews>
    <sheetView tabSelected="1" view="pageBreakPreview" zoomScale="120" zoomScaleSheetLayoutView="120" zoomScalePageLayoutView="0" workbookViewId="0" topLeftCell="A1">
      <selection activeCell="EW13" sqref="EW13:EY13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18" t="s">
        <v>0</v>
      </c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</row>
    <row r="2" spans="106:161" s="3" customFormat="1" ht="42" customHeight="1">
      <c r="DB2" s="119" t="s">
        <v>203</v>
      </c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</row>
    <row r="3" ht="6" customHeight="1"/>
    <row r="4" spans="106:161" s="3" customFormat="1" ht="10.5" customHeight="1"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</row>
    <row r="5" ht="18" customHeight="1"/>
    <row r="6" spans="127:161" s="3" customFormat="1" ht="10.5">
      <c r="DW6" s="118" t="s">
        <v>25</v>
      </c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</row>
    <row r="7" spans="127:161" s="3" customFormat="1" ht="10.5">
      <c r="DW7" s="117" t="s">
        <v>287</v>
      </c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</row>
    <row r="8" spans="127:161" s="4" customFormat="1" ht="8.25">
      <c r="DW8" s="112" t="s">
        <v>20</v>
      </c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</row>
    <row r="9" spans="127:161" s="3" customFormat="1" ht="22.5" customHeight="1">
      <c r="DW9" s="120" t="s">
        <v>274</v>
      </c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</row>
    <row r="10" spans="127:161" s="4" customFormat="1" ht="8.25">
      <c r="DW10" s="112" t="s">
        <v>21</v>
      </c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</row>
    <row r="11" spans="127:161" s="3" customFormat="1" ht="10.5"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L11" s="117" t="s">
        <v>288</v>
      </c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</row>
    <row r="12" spans="127:161" s="4" customFormat="1" ht="8.25">
      <c r="DW12" s="112" t="s">
        <v>22</v>
      </c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L12" s="112" t="s">
        <v>23</v>
      </c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</row>
    <row r="13" spans="127:156" s="3" customFormat="1" ht="10.5">
      <c r="DW13" s="113" t="s">
        <v>24</v>
      </c>
      <c r="DX13" s="113"/>
      <c r="DY13" s="114" t="s">
        <v>275</v>
      </c>
      <c r="DZ13" s="114"/>
      <c r="EA13" s="114"/>
      <c r="EB13" s="115" t="s">
        <v>24</v>
      </c>
      <c r="EC13" s="115"/>
      <c r="EE13" s="114" t="s">
        <v>280</v>
      </c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3">
        <v>20</v>
      </c>
      <c r="EU13" s="113"/>
      <c r="EV13" s="113"/>
      <c r="EW13" s="116" t="s">
        <v>276</v>
      </c>
      <c r="EX13" s="116"/>
      <c r="EY13" s="116"/>
      <c r="EZ13" s="3" t="s">
        <v>6</v>
      </c>
    </row>
    <row r="15" spans="96:100" s="5" customFormat="1" ht="12">
      <c r="CR15" s="6" t="s">
        <v>27</v>
      </c>
      <c r="CS15" s="105" t="s">
        <v>276</v>
      </c>
      <c r="CT15" s="105"/>
      <c r="CU15" s="105"/>
      <c r="CV15" s="5" t="s">
        <v>6</v>
      </c>
    </row>
    <row r="16" spans="51:161" s="5" customFormat="1" ht="14.25">
      <c r="AY16" s="103" t="s">
        <v>28</v>
      </c>
      <c r="AZ16" s="103"/>
      <c r="BA16" s="103"/>
      <c r="BB16" s="103"/>
      <c r="BC16" s="103"/>
      <c r="BD16" s="103"/>
      <c r="BE16" s="103"/>
      <c r="BF16" s="105" t="s">
        <v>277</v>
      </c>
      <c r="BG16" s="105"/>
      <c r="BH16" s="105"/>
      <c r="BI16" s="103" t="s">
        <v>29</v>
      </c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5" t="s">
        <v>285</v>
      </c>
      <c r="CF16" s="105"/>
      <c r="CG16" s="105"/>
      <c r="CH16" s="103" t="s">
        <v>30</v>
      </c>
      <c r="CI16" s="103"/>
      <c r="CJ16" s="103"/>
      <c r="CK16" s="103"/>
      <c r="CL16" s="103"/>
      <c r="CM16" s="105" t="s">
        <v>290</v>
      </c>
      <c r="CN16" s="105"/>
      <c r="CO16" s="105"/>
      <c r="CP16" s="104" t="s">
        <v>31</v>
      </c>
      <c r="CQ16" s="104"/>
      <c r="CR16" s="104"/>
      <c r="CS16" s="104"/>
      <c r="CT16" s="104"/>
      <c r="CU16" s="104"/>
      <c r="CV16" s="104"/>
      <c r="CW16" s="104"/>
      <c r="CX16" s="104"/>
      <c r="ES16" s="106" t="s">
        <v>26</v>
      </c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8"/>
    </row>
    <row r="17" spans="149:161" ht="12" thickBot="1">
      <c r="ES17" s="109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1"/>
    </row>
    <row r="18" spans="59:161" ht="12.75" customHeight="1">
      <c r="BG18" s="97" t="s">
        <v>43</v>
      </c>
      <c r="BH18" s="97"/>
      <c r="BI18" s="97"/>
      <c r="BJ18" s="97"/>
      <c r="BK18" s="59" t="s">
        <v>275</v>
      </c>
      <c r="BL18" s="59"/>
      <c r="BM18" s="59"/>
      <c r="BN18" s="99" t="s">
        <v>24</v>
      </c>
      <c r="BO18" s="99"/>
      <c r="BQ18" s="59" t="s">
        <v>280</v>
      </c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97">
        <v>20</v>
      </c>
      <c r="CG18" s="97"/>
      <c r="CH18" s="97"/>
      <c r="CI18" s="102" t="s">
        <v>276</v>
      </c>
      <c r="CJ18" s="102"/>
      <c r="CK18" s="102"/>
      <c r="CL18" s="1" t="s">
        <v>44</v>
      </c>
      <c r="EQ18" s="2" t="s">
        <v>32</v>
      </c>
      <c r="ES18" s="72" t="s">
        <v>289</v>
      </c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101"/>
    </row>
    <row r="19" spans="1:161" ht="18" customHeight="1">
      <c r="A19" s="99" t="s">
        <v>35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EQ19" s="2" t="s">
        <v>33</v>
      </c>
      <c r="ES19" s="33" t="s">
        <v>282</v>
      </c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94"/>
    </row>
    <row r="20" spans="1:161" ht="11.25" customHeight="1">
      <c r="A20" s="1" t="s">
        <v>36</v>
      </c>
      <c r="AB20" s="100" t="s">
        <v>274</v>
      </c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EQ20" s="2" t="s">
        <v>34</v>
      </c>
      <c r="ES20" s="33" t="s">
        <v>279</v>
      </c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94"/>
    </row>
    <row r="21" spans="147:161" ht="11.25">
      <c r="EQ21" s="2" t="s">
        <v>33</v>
      </c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94"/>
    </row>
    <row r="22" spans="147:161" ht="11.25">
      <c r="EQ22" s="2" t="s">
        <v>37</v>
      </c>
      <c r="ES22" s="33" t="s">
        <v>283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94"/>
    </row>
    <row r="23" spans="1:161" ht="11.25">
      <c r="A23" s="1" t="s">
        <v>41</v>
      </c>
      <c r="K23" s="100" t="s">
        <v>284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EQ23" s="2" t="s">
        <v>38</v>
      </c>
      <c r="ES23" s="33" t="s">
        <v>278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94"/>
    </row>
    <row r="24" spans="1:161" ht="18" customHeight="1" thickBot="1">
      <c r="A24" s="1" t="s">
        <v>42</v>
      </c>
      <c r="EQ24" s="2" t="s">
        <v>39</v>
      </c>
      <c r="ES24" s="25" t="s">
        <v>40</v>
      </c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95"/>
    </row>
    <row r="26" spans="1:161" s="7" customFormat="1" ht="10.5">
      <c r="A26" s="96" t="s">
        <v>45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</row>
    <row r="28" spans="1:161" ht="11.25">
      <c r="A28" s="107" t="s">
        <v>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8"/>
      <c r="BX28" s="121" t="s">
        <v>2</v>
      </c>
      <c r="BY28" s="122"/>
      <c r="BZ28" s="122"/>
      <c r="CA28" s="122"/>
      <c r="CB28" s="122"/>
      <c r="CC28" s="122"/>
      <c r="CD28" s="122"/>
      <c r="CE28" s="142"/>
      <c r="CF28" s="121" t="s">
        <v>3</v>
      </c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42"/>
      <c r="CS28" s="121" t="s">
        <v>4</v>
      </c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42"/>
      <c r="DF28" s="125" t="s">
        <v>11</v>
      </c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</row>
    <row r="29" spans="1:161" ht="11.2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1"/>
      <c r="BX29" s="143"/>
      <c r="BY29" s="144"/>
      <c r="BZ29" s="144"/>
      <c r="CA29" s="144"/>
      <c r="CB29" s="144"/>
      <c r="CC29" s="144"/>
      <c r="CD29" s="144"/>
      <c r="CE29" s="145"/>
      <c r="CF29" s="143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5"/>
      <c r="CS29" s="143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5"/>
      <c r="DF29" s="132" t="s">
        <v>5</v>
      </c>
      <c r="DG29" s="133"/>
      <c r="DH29" s="133"/>
      <c r="DI29" s="133"/>
      <c r="DJ29" s="133"/>
      <c r="DK29" s="133"/>
      <c r="DL29" s="134" t="s">
        <v>275</v>
      </c>
      <c r="DM29" s="134"/>
      <c r="DN29" s="134"/>
      <c r="DO29" s="135" t="s">
        <v>6</v>
      </c>
      <c r="DP29" s="135"/>
      <c r="DQ29" s="135"/>
      <c r="DR29" s="136"/>
      <c r="DS29" s="132" t="s">
        <v>5</v>
      </c>
      <c r="DT29" s="133"/>
      <c r="DU29" s="133"/>
      <c r="DV29" s="133"/>
      <c r="DW29" s="133"/>
      <c r="DX29" s="133"/>
      <c r="DY29" s="134" t="s">
        <v>276</v>
      </c>
      <c r="DZ29" s="134"/>
      <c r="EA29" s="134"/>
      <c r="EB29" s="135" t="s">
        <v>6</v>
      </c>
      <c r="EC29" s="135"/>
      <c r="ED29" s="135"/>
      <c r="EE29" s="136"/>
      <c r="EF29" s="132" t="s">
        <v>5</v>
      </c>
      <c r="EG29" s="133"/>
      <c r="EH29" s="133"/>
      <c r="EI29" s="133"/>
      <c r="EJ29" s="133"/>
      <c r="EK29" s="133"/>
      <c r="EL29" s="134" t="s">
        <v>277</v>
      </c>
      <c r="EM29" s="134"/>
      <c r="EN29" s="134"/>
      <c r="EO29" s="135" t="s">
        <v>6</v>
      </c>
      <c r="EP29" s="135"/>
      <c r="EQ29" s="135"/>
      <c r="ER29" s="136"/>
      <c r="ES29" s="121" t="s">
        <v>10</v>
      </c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</row>
    <row r="30" spans="1:161" ht="39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1"/>
      <c r="BX30" s="123"/>
      <c r="BY30" s="124"/>
      <c r="BZ30" s="124"/>
      <c r="CA30" s="124"/>
      <c r="CB30" s="124"/>
      <c r="CC30" s="124"/>
      <c r="CD30" s="124"/>
      <c r="CE30" s="146"/>
      <c r="CF30" s="123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46"/>
      <c r="CS30" s="123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46"/>
      <c r="DF30" s="137" t="s">
        <v>7</v>
      </c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9"/>
      <c r="DS30" s="137" t="s">
        <v>8</v>
      </c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9"/>
      <c r="EF30" s="137" t="s">
        <v>9</v>
      </c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9"/>
      <c r="ES30" s="123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</row>
    <row r="31" spans="1:161" ht="12" thickBot="1">
      <c r="A31" s="127" t="s">
        <v>12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9" t="s">
        <v>13</v>
      </c>
      <c r="BY31" s="130"/>
      <c r="BZ31" s="130"/>
      <c r="CA31" s="130"/>
      <c r="CB31" s="130"/>
      <c r="CC31" s="130"/>
      <c r="CD31" s="130"/>
      <c r="CE31" s="131"/>
      <c r="CF31" s="129" t="s">
        <v>14</v>
      </c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1"/>
      <c r="CS31" s="129" t="s">
        <v>15</v>
      </c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1"/>
      <c r="DF31" s="129" t="s">
        <v>16</v>
      </c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1"/>
      <c r="DS31" s="129" t="s">
        <v>17</v>
      </c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1"/>
      <c r="EF31" s="129" t="s">
        <v>18</v>
      </c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1"/>
      <c r="ES31" s="129" t="s">
        <v>19</v>
      </c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</row>
    <row r="32" spans="1:161" ht="12.75" customHeight="1">
      <c r="A32" s="98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72" t="s">
        <v>47</v>
      </c>
      <c r="BY32" s="73"/>
      <c r="BZ32" s="73"/>
      <c r="CA32" s="73"/>
      <c r="CB32" s="73"/>
      <c r="CC32" s="73"/>
      <c r="CD32" s="73"/>
      <c r="CE32" s="74"/>
      <c r="CF32" s="75" t="s">
        <v>48</v>
      </c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4"/>
      <c r="CS32" s="75" t="s">
        <v>48</v>
      </c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4"/>
      <c r="DF32" s="68">
        <v>0</v>
      </c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70"/>
      <c r="DS32" s="68">
        <v>0</v>
      </c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70"/>
      <c r="EF32" s="68">
        <v>0</v>
      </c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70"/>
      <c r="ES32" s="68">
        <v>0</v>
      </c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71"/>
    </row>
    <row r="33" spans="1:161" ht="12.75" customHeight="1">
      <c r="A33" s="98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33" t="s">
        <v>50</v>
      </c>
      <c r="BY33" s="34"/>
      <c r="BZ33" s="34"/>
      <c r="CA33" s="34"/>
      <c r="CB33" s="34"/>
      <c r="CC33" s="34"/>
      <c r="CD33" s="34"/>
      <c r="CE33" s="35"/>
      <c r="CF33" s="36" t="s">
        <v>48</v>
      </c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5"/>
      <c r="CS33" s="36" t="s">
        <v>48</v>
      </c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5"/>
      <c r="DF33" s="29">
        <v>0</v>
      </c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1"/>
      <c r="DS33" s="29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1"/>
      <c r="EF33" s="29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1"/>
      <c r="ES33" s="29">
        <v>0</v>
      </c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2"/>
    </row>
    <row r="34" spans="1:161" ht="11.25">
      <c r="A34" s="37" t="s">
        <v>51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8" t="s">
        <v>52</v>
      </c>
      <c r="BY34" s="39"/>
      <c r="BZ34" s="39"/>
      <c r="CA34" s="39"/>
      <c r="CB34" s="39"/>
      <c r="CC34" s="39"/>
      <c r="CD34" s="39"/>
      <c r="CE34" s="40"/>
      <c r="CF34" s="41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40"/>
      <c r="CS34" s="36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29">
        <f>DF38+DF45+DF48</f>
        <v>13370238</v>
      </c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1"/>
      <c r="DS34" s="29">
        <f>DS38+DS45+DS48</f>
        <v>13268900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1"/>
      <c r="EF34" s="29">
        <f>EF38+EF45+EF48</f>
        <v>13273700</v>
      </c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1"/>
      <c r="ES34" s="29">
        <f>ES38+ES45+ES48</f>
        <v>0</v>
      </c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1"/>
    </row>
    <row r="35" spans="1:161" ht="22.5" customHeight="1">
      <c r="A35" s="76" t="s">
        <v>53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33" t="s">
        <v>54</v>
      </c>
      <c r="BY35" s="34"/>
      <c r="BZ35" s="34"/>
      <c r="CA35" s="34"/>
      <c r="CB35" s="34"/>
      <c r="CC35" s="34"/>
      <c r="CD35" s="34"/>
      <c r="CE35" s="35"/>
      <c r="CF35" s="36" t="s">
        <v>55</v>
      </c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5"/>
      <c r="CS35" s="36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5"/>
      <c r="DF35" s="29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1"/>
      <c r="DS35" s="29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1"/>
      <c r="EF35" s="29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1"/>
      <c r="ES35" s="29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2"/>
    </row>
    <row r="36" spans="1:161" ht="11.25">
      <c r="A36" s="83" t="s">
        <v>56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55" t="s">
        <v>57</v>
      </c>
      <c r="BY36" s="56"/>
      <c r="BZ36" s="56"/>
      <c r="CA36" s="56"/>
      <c r="CB36" s="56"/>
      <c r="CC36" s="56"/>
      <c r="CD36" s="56"/>
      <c r="CE36" s="57"/>
      <c r="CF36" s="61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7"/>
      <c r="CS36" s="61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7"/>
      <c r="DF36" s="46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8"/>
      <c r="DS36" s="46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8"/>
      <c r="EF36" s="46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8"/>
      <c r="ES36" s="46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52"/>
    </row>
    <row r="37" spans="1:161" ht="12" thickBo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5"/>
      <c r="BX37" s="89"/>
      <c r="BY37" s="90"/>
      <c r="BZ37" s="90"/>
      <c r="CA37" s="90"/>
      <c r="CB37" s="90"/>
      <c r="CC37" s="90"/>
      <c r="CD37" s="90"/>
      <c r="CE37" s="91"/>
      <c r="CF37" s="92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1"/>
      <c r="CS37" s="92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1"/>
      <c r="DF37" s="86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93"/>
      <c r="DS37" s="86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93"/>
      <c r="EF37" s="86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93"/>
      <c r="ES37" s="86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8"/>
    </row>
    <row r="38" spans="1:161" ht="10.5" customHeight="1">
      <c r="A38" s="79" t="s">
        <v>58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1"/>
      <c r="BX38" s="72" t="s">
        <v>59</v>
      </c>
      <c r="BY38" s="73"/>
      <c r="BZ38" s="73"/>
      <c r="CA38" s="73"/>
      <c r="CB38" s="73"/>
      <c r="CC38" s="73"/>
      <c r="CD38" s="73"/>
      <c r="CE38" s="74"/>
      <c r="CF38" s="75" t="s">
        <v>60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5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8">
        <f>DF39+DF40</f>
        <v>11166800</v>
      </c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70"/>
      <c r="DS38" s="68">
        <v>11400000</v>
      </c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70"/>
      <c r="EF38" s="68">
        <v>11400000</v>
      </c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70"/>
      <c r="ES38" s="68">
        <f>ES39+ES40</f>
        <v>0</v>
      </c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70"/>
    </row>
    <row r="39" spans="1:161" ht="49.5" customHeight="1">
      <c r="A39" s="44" t="s">
        <v>61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33" t="s">
        <v>62</v>
      </c>
      <c r="BY39" s="34"/>
      <c r="BZ39" s="34"/>
      <c r="CA39" s="34"/>
      <c r="CB39" s="34"/>
      <c r="CC39" s="34"/>
      <c r="CD39" s="34"/>
      <c r="CE39" s="35"/>
      <c r="CF39" s="36" t="s">
        <v>60</v>
      </c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5"/>
      <c r="CS39" s="36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5"/>
      <c r="DF39" s="29">
        <f>DF61</f>
        <v>11166800</v>
      </c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1"/>
      <c r="DS39" s="29">
        <v>9505000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1"/>
      <c r="EF39" s="29">
        <v>9500000</v>
      </c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1"/>
      <c r="ES39" s="29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2"/>
    </row>
    <row r="40" spans="1:161" ht="22.5" customHeight="1">
      <c r="A40" s="44" t="s">
        <v>64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33" t="s">
        <v>63</v>
      </c>
      <c r="BY40" s="34"/>
      <c r="BZ40" s="34"/>
      <c r="CA40" s="34"/>
      <c r="CB40" s="34"/>
      <c r="CC40" s="34"/>
      <c r="CD40" s="34"/>
      <c r="CE40" s="35"/>
      <c r="CF40" s="36" t="s">
        <v>60</v>
      </c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5"/>
      <c r="CS40" s="36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5"/>
      <c r="DF40" s="29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1"/>
      <c r="DS40" s="29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1"/>
      <c r="EF40" s="29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1"/>
      <c r="ES40" s="29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2"/>
    </row>
    <row r="41" spans="1:161" ht="10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33"/>
      <c r="BY41" s="34"/>
      <c r="BZ41" s="34"/>
      <c r="CA41" s="34"/>
      <c r="CB41" s="34"/>
      <c r="CC41" s="34"/>
      <c r="CD41" s="34"/>
      <c r="CE41" s="35"/>
      <c r="CF41" s="36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5"/>
      <c r="CS41" s="36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5"/>
      <c r="DF41" s="29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1"/>
      <c r="DS41" s="29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1"/>
      <c r="EF41" s="29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1"/>
      <c r="ES41" s="29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2"/>
    </row>
    <row r="42" spans="1:161" ht="10.5" customHeight="1">
      <c r="A42" s="79" t="s">
        <v>65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1"/>
      <c r="BX42" s="33" t="s">
        <v>66</v>
      </c>
      <c r="BY42" s="34"/>
      <c r="BZ42" s="34"/>
      <c r="CA42" s="34"/>
      <c r="CB42" s="34"/>
      <c r="CC42" s="34"/>
      <c r="CD42" s="34"/>
      <c r="CE42" s="35"/>
      <c r="CF42" s="36" t="s">
        <v>67</v>
      </c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5"/>
      <c r="CS42" s="36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5"/>
      <c r="DF42" s="29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1"/>
      <c r="DS42" s="29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1"/>
      <c r="EF42" s="29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1"/>
      <c r="ES42" s="29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2"/>
    </row>
    <row r="43" spans="1:161" ht="10.5" customHeight="1">
      <c r="A43" s="83" t="s">
        <v>56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55" t="s">
        <v>68</v>
      </c>
      <c r="BY43" s="56"/>
      <c r="BZ43" s="56"/>
      <c r="CA43" s="56"/>
      <c r="CB43" s="56"/>
      <c r="CC43" s="56"/>
      <c r="CD43" s="56"/>
      <c r="CE43" s="57"/>
      <c r="CF43" s="61" t="s">
        <v>67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7"/>
      <c r="CS43" s="61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7"/>
      <c r="DF43" s="46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8"/>
      <c r="DS43" s="46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8"/>
      <c r="EF43" s="46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8"/>
      <c r="ES43" s="46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52"/>
    </row>
    <row r="44" spans="1:161" ht="10.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58"/>
      <c r="BY44" s="59"/>
      <c r="BZ44" s="59"/>
      <c r="CA44" s="59"/>
      <c r="CB44" s="59"/>
      <c r="CC44" s="59"/>
      <c r="CD44" s="59"/>
      <c r="CE44" s="60"/>
      <c r="CF44" s="62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60"/>
      <c r="CS44" s="62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60"/>
      <c r="DF44" s="49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1"/>
      <c r="DS44" s="49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1"/>
      <c r="EF44" s="49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1"/>
      <c r="ES44" s="49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3"/>
    </row>
    <row r="45" spans="1:161" ht="10.5" customHeight="1">
      <c r="A45" s="79" t="s">
        <v>69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1"/>
      <c r="BX45" s="33" t="s">
        <v>70</v>
      </c>
      <c r="BY45" s="34"/>
      <c r="BZ45" s="34"/>
      <c r="CA45" s="34"/>
      <c r="CB45" s="34"/>
      <c r="CC45" s="34"/>
      <c r="CD45" s="34"/>
      <c r="CE45" s="35"/>
      <c r="CF45" s="36" t="s">
        <v>71</v>
      </c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5"/>
      <c r="CS45" s="36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5"/>
      <c r="DF45" s="29">
        <f>425000-200000</f>
        <v>225000</v>
      </c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1"/>
      <c r="DS45" s="29">
        <f>425000-26100</f>
        <v>398900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1"/>
      <c r="EF45" s="29">
        <f>425000-26300</f>
        <v>398700</v>
      </c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1"/>
      <c r="ES45" s="29">
        <f>ES46</f>
        <v>0</v>
      </c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1"/>
    </row>
    <row r="46" spans="1:161" ht="10.5" customHeight="1">
      <c r="A46" s="82" t="s">
        <v>56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55"/>
      <c r="BY46" s="56"/>
      <c r="BZ46" s="56"/>
      <c r="CA46" s="56"/>
      <c r="CB46" s="56"/>
      <c r="CC46" s="56"/>
      <c r="CD46" s="56"/>
      <c r="CE46" s="57"/>
      <c r="CF46" s="61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7"/>
      <c r="CS46" s="61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7"/>
      <c r="DF46" s="46">
        <f>DF45</f>
        <v>225000</v>
      </c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8"/>
      <c r="DS46" s="46">
        <f>DS45</f>
        <v>398900</v>
      </c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8"/>
      <c r="EF46" s="46">
        <f>EF45</f>
        <v>398700</v>
      </c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8"/>
      <c r="ES46" s="46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52"/>
    </row>
    <row r="47" spans="1:161" ht="10.5" customHeight="1">
      <c r="A47" s="66" t="s">
        <v>281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7"/>
      <c r="BX47" s="58"/>
      <c r="BY47" s="59"/>
      <c r="BZ47" s="59"/>
      <c r="CA47" s="59"/>
      <c r="CB47" s="59"/>
      <c r="CC47" s="59"/>
      <c r="CD47" s="59"/>
      <c r="CE47" s="60"/>
      <c r="CF47" s="62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60"/>
      <c r="CS47" s="62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60"/>
      <c r="DF47" s="49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1"/>
      <c r="DS47" s="49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1"/>
      <c r="EF47" s="49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1"/>
      <c r="ES47" s="49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3"/>
    </row>
    <row r="48" spans="1:161" ht="10.5" customHeight="1">
      <c r="A48" s="79" t="s">
        <v>72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1"/>
      <c r="BX48" s="33" t="s">
        <v>73</v>
      </c>
      <c r="BY48" s="34"/>
      <c r="BZ48" s="34"/>
      <c r="CA48" s="34"/>
      <c r="CB48" s="34"/>
      <c r="CC48" s="34"/>
      <c r="CD48" s="34"/>
      <c r="CE48" s="35"/>
      <c r="CF48" s="36" t="s">
        <v>74</v>
      </c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5"/>
      <c r="CS48" s="36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5"/>
      <c r="DF48" s="29">
        <f>DF49</f>
        <v>1978438</v>
      </c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1"/>
      <c r="DS48" s="29">
        <f>DS49</f>
        <v>1470000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1"/>
      <c r="EF48" s="29">
        <f>EF49</f>
        <v>1475000</v>
      </c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1"/>
      <c r="ES48" s="29">
        <f>ES49</f>
        <v>0</v>
      </c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1"/>
    </row>
    <row r="49" spans="1:161" ht="10.5" customHeight="1">
      <c r="A49" s="82" t="s">
        <v>56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55" t="s">
        <v>76</v>
      </c>
      <c r="BY49" s="56"/>
      <c r="BZ49" s="56"/>
      <c r="CA49" s="56"/>
      <c r="CB49" s="56"/>
      <c r="CC49" s="56"/>
      <c r="CD49" s="56"/>
      <c r="CE49" s="57"/>
      <c r="CF49" s="61" t="s">
        <v>74</v>
      </c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7"/>
      <c r="CS49" s="61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7"/>
      <c r="DF49" s="46">
        <f>2152000-173562</f>
        <v>1978438</v>
      </c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8"/>
      <c r="DS49" s="46">
        <v>1470000</v>
      </c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8"/>
      <c r="EF49" s="46">
        <v>1475000</v>
      </c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8"/>
      <c r="ES49" s="46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52"/>
    </row>
    <row r="50" spans="1:161" ht="10.5" customHeight="1">
      <c r="A50" s="66" t="s">
        <v>75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7"/>
      <c r="BX50" s="58"/>
      <c r="BY50" s="59"/>
      <c r="BZ50" s="59"/>
      <c r="CA50" s="59"/>
      <c r="CB50" s="59"/>
      <c r="CC50" s="59"/>
      <c r="CD50" s="59"/>
      <c r="CE50" s="60"/>
      <c r="CF50" s="62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60"/>
      <c r="CS50" s="62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60"/>
      <c r="DF50" s="49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1"/>
      <c r="DS50" s="49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1"/>
      <c r="EF50" s="49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1"/>
      <c r="ES50" s="49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3"/>
    </row>
    <row r="51" spans="1:161" ht="10.5" customHeight="1">
      <c r="A51" s="65" t="s">
        <v>77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7"/>
      <c r="BX51" s="33" t="s">
        <v>78</v>
      </c>
      <c r="BY51" s="34"/>
      <c r="BZ51" s="34"/>
      <c r="CA51" s="34"/>
      <c r="CB51" s="34"/>
      <c r="CC51" s="34"/>
      <c r="CD51" s="34"/>
      <c r="CE51" s="35"/>
      <c r="CF51" s="36" t="s">
        <v>74</v>
      </c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5"/>
      <c r="CS51" s="36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5"/>
      <c r="DF51" s="29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1"/>
      <c r="DS51" s="29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1"/>
      <c r="EF51" s="29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1"/>
      <c r="ES51" s="29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2"/>
    </row>
    <row r="52" spans="1:161" ht="10.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7"/>
      <c r="BX52" s="33"/>
      <c r="BY52" s="34"/>
      <c r="BZ52" s="34"/>
      <c r="CA52" s="34"/>
      <c r="CB52" s="34"/>
      <c r="CC52" s="34"/>
      <c r="CD52" s="34"/>
      <c r="CE52" s="35"/>
      <c r="CF52" s="36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5"/>
      <c r="CS52" s="36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5"/>
      <c r="DF52" s="29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1"/>
      <c r="DS52" s="29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1"/>
      <c r="EF52" s="29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1"/>
      <c r="ES52" s="29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2"/>
    </row>
    <row r="53" spans="1:161" ht="10.5" customHeight="1">
      <c r="A53" s="79" t="s">
        <v>79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1"/>
      <c r="BX53" s="33" t="s">
        <v>80</v>
      </c>
      <c r="BY53" s="34"/>
      <c r="BZ53" s="34"/>
      <c r="CA53" s="34"/>
      <c r="CB53" s="34"/>
      <c r="CC53" s="34"/>
      <c r="CD53" s="34"/>
      <c r="CE53" s="35"/>
      <c r="CF53" s="36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5"/>
      <c r="CS53" s="36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5"/>
      <c r="DF53" s="29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1"/>
      <c r="DS53" s="29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1"/>
      <c r="EF53" s="29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1"/>
      <c r="ES53" s="29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2"/>
    </row>
    <row r="54" spans="1:161" ht="10.5" customHeight="1">
      <c r="A54" s="82" t="s">
        <v>56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55"/>
      <c r="BY54" s="56"/>
      <c r="BZ54" s="56"/>
      <c r="CA54" s="56"/>
      <c r="CB54" s="56"/>
      <c r="CC54" s="56"/>
      <c r="CD54" s="56"/>
      <c r="CE54" s="57"/>
      <c r="CF54" s="61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7"/>
      <c r="CS54" s="61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7"/>
      <c r="DF54" s="46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8"/>
      <c r="DS54" s="46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8"/>
      <c r="EF54" s="46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8"/>
      <c r="ES54" s="46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52"/>
    </row>
    <row r="55" spans="1:161" ht="10.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7"/>
      <c r="BX55" s="58"/>
      <c r="BY55" s="59"/>
      <c r="BZ55" s="59"/>
      <c r="CA55" s="59"/>
      <c r="CB55" s="59"/>
      <c r="CC55" s="59"/>
      <c r="CD55" s="59"/>
      <c r="CE55" s="60"/>
      <c r="CF55" s="62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60"/>
      <c r="CS55" s="62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60"/>
      <c r="DF55" s="49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1"/>
      <c r="DS55" s="49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1"/>
      <c r="EF55" s="49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1"/>
      <c r="ES55" s="49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3"/>
    </row>
    <row r="56" spans="1:161" ht="10.5" customHeight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7"/>
      <c r="BX56" s="33"/>
      <c r="BY56" s="34"/>
      <c r="BZ56" s="34"/>
      <c r="CA56" s="34"/>
      <c r="CB56" s="34"/>
      <c r="CC56" s="34"/>
      <c r="CD56" s="34"/>
      <c r="CE56" s="35"/>
      <c r="CF56" s="36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5"/>
      <c r="CS56" s="36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5"/>
      <c r="DF56" s="29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1"/>
      <c r="DS56" s="29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1"/>
      <c r="EF56" s="29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1"/>
      <c r="ES56" s="29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2"/>
    </row>
    <row r="57" spans="1:161" ht="12.75" customHeight="1">
      <c r="A57" s="79" t="s">
        <v>81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1"/>
      <c r="BX57" s="33" t="s">
        <v>82</v>
      </c>
      <c r="BY57" s="34"/>
      <c r="BZ57" s="34"/>
      <c r="CA57" s="34"/>
      <c r="CB57" s="34"/>
      <c r="CC57" s="34"/>
      <c r="CD57" s="34"/>
      <c r="CE57" s="35"/>
      <c r="CF57" s="36" t="s">
        <v>48</v>
      </c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5"/>
      <c r="CS57" s="36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5"/>
      <c r="DF57" s="29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1"/>
      <c r="DS57" s="29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1"/>
      <c r="EF57" s="29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1"/>
      <c r="ES57" s="29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2"/>
    </row>
    <row r="58" spans="1:161" ht="33.75" customHeight="1">
      <c r="A58" s="44" t="s">
        <v>83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33" t="s">
        <v>84</v>
      </c>
      <c r="BY58" s="34"/>
      <c r="BZ58" s="34"/>
      <c r="CA58" s="34"/>
      <c r="CB58" s="34"/>
      <c r="CC58" s="34"/>
      <c r="CD58" s="34"/>
      <c r="CE58" s="35"/>
      <c r="CF58" s="36" t="s">
        <v>85</v>
      </c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5"/>
      <c r="CS58" s="36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5"/>
      <c r="DF58" s="29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1"/>
      <c r="DS58" s="29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1"/>
      <c r="EF58" s="29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1"/>
      <c r="ES58" s="29" t="s">
        <v>48</v>
      </c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2"/>
    </row>
    <row r="59" spans="1:161" ht="10.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7"/>
      <c r="BX59" s="33"/>
      <c r="BY59" s="34"/>
      <c r="BZ59" s="34"/>
      <c r="CA59" s="34"/>
      <c r="CB59" s="34"/>
      <c r="CC59" s="34"/>
      <c r="CD59" s="34"/>
      <c r="CE59" s="35"/>
      <c r="CF59" s="36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5"/>
      <c r="CS59" s="36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5"/>
      <c r="DF59" s="29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1"/>
      <c r="DS59" s="29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1"/>
      <c r="EF59" s="29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1"/>
      <c r="ES59" s="29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2"/>
    </row>
    <row r="60" spans="1:161" ht="10.5" customHeight="1">
      <c r="A60" s="37" t="s">
        <v>86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8" t="s">
        <v>87</v>
      </c>
      <c r="BY60" s="39"/>
      <c r="BZ60" s="39"/>
      <c r="CA60" s="39"/>
      <c r="CB60" s="39"/>
      <c r="CC60" s="39"/>
      <c r="CD60" s="39"/>
      <c r="CE60" s="40"/>
      <c r="CF60" s="41" t="s">
        <v>48</v>
      </c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40"/>
      <c r="CS60" s="36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5"/>
      <c r="DF60" s="29">
        <f>DF61+DF80+DF90</f>
        <v>13370238</v>
      </c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1"/>
      <c r="DS60" s="29">
        <f>DS61+DS80+DS90</f>
        <v>13268900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1"/>
      <c r="EF60" s="29">
        <f>EF61+EF80+EF90</f>
        <v>13273700</v>
      </c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1"/>
      <c r="ES60" s="29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2"/>
    </row>
    <row r="61" spans="1:161" ht="22.5" customHeight="1">
      <c r="A61" s="23" t="s">
        <v>88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33" t="s">
        <v>89</v>
      </c>
      <c r="BY61" s="34"/>
      <c r="BZ61" s="34"/>
      <c r="CA61" s="34"/>
      <c r="CB61" s="34"/>
      <c r="CC61" s="34"/>
      <c r="CD61" s="34"/>
      <c r="CE61" s="35"/>
      <c r="CF61" s="36" t="s">
        <v>48</v>
      </c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5"/>
      <c r="CS61" s="36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5"/>
      <c r="DF61" s="29">
        <f>DF62+DF64+DF63</f>
        <v>11166800</v>
      </c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1"/>
      <c r="DS61" s="29">
        <f>DS62+DS64+DS63</f>
        <v>11297000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1"/>
      <c r="EF61" s="29">
        <f>EF62+EF64+EF63</f>
        <v>11297000</v>
      </c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1"/>
      <c r="ES61" s="29" t="s">
        <v>48</v>
      </c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2"/>
    </row>
    <row r="62" spans="1:161" ht="22.5" customHeight="1">
      <c r="A62" s="44" t="s">
        <v>90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33" t="s">
        <v>91</v>
      </c>
      <c r="BY62" s="34"/>
      <c r="BZ62" s="34"/>
      <c r="CA62" s="34"/>
      <c r="CB62" s="34"/>
      <c r="CC62" s="34"/>
      <c r="CD62" s="34"/>
      <c r="CE62" s="35"/>
      <c r="CF62" s="36" t="s">
        <v>92</v>
      </c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5"/>
      <c r="CS62" s="36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5"/>
      <c r="DF62" s="29">
        <v>8400000</v>
      </c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1"/>
      <c r="DS62" s="29">
        <v>8500000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1"/>
      <c r="EF62" s="29">
        <v>8500000</v>
      </c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1"/>
      <c r="ES62" s="29" t="s">
        <v>48</v>
      </c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2"/>
    </row>
    <row r="63" spans="1:161" ht="10.5" customHeight="1">
      <c r="A63" s="65" t="s">
        <v>93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7"/>
      <c r="BX63" s="33" t="s">
        <v>94</v>
      </c>
      <c r="BY63" s="34"/>
      <c r="BZ63" s="34"/>
      <c r="CA63" s="34"/>
      <c r="CB63" s="34"/>
      <c r="CC63" s="34"/>
      <c r="CD63" s="34"/>
      <c r="CE63" s="35"/>
      <c r="CF63" s="36" t="s">
        <v>95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5"/>
      <c r="CS63" s="36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5"/>
      <c r="DF63" s="29">
        <v>230000</v>
      </c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1"/>
      <c r="DS63" s="29">
        <v>230000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1"/>
      <c r="EF63" s="29">
        <v>230000</v>
      </c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1"/>
      <c r="ES63" s="29" t="s">
        <v>48</v>
      </c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2"/>
    </row>
    <row r="64" spans="1:161" ht="22.5" customHeight="1">
      <c r="A64" s="44" t="s">
        <v>96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33" t="s">
        <v>97</v>
      </c>
      <c r="BY64" s="34"/>
      <c r="BZ64" s="34"/>
      <c r="CA64" s="34"/>
      <c r="CB64" s="34"/>
      <c r="CC64" s="34"/>
      <c r="CD64" s="34"/>
      <c r="CE64" s="35"/>
      <c r="CF64" s="36" t="s">
        <v>98</v>
      </c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5"/>
      <c r="CS64" s="36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5"/>
      <c r="DF64" s="29">
        <v>2536800</v>
      </c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1"/>
      <c r="DS64" s="29">
        <f>DS62*30.2%</f>
        <v>2567000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1"/>
      <c r="EF64" s="29">
        <f>EF62*30.2%</f>
        <v>2567000</v>
      </c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1"/>
      <c r="ES64" s="29" t="s">
        <v>48</v>
      </c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2"/>
    </row>
    <row r="65" spans="1:161" ht="22.5" customHeight="1">
      <c r="A65" s="44" t="s">
        <v>99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33" t="s">
        <v>100</v>
      </c>
      <c r="BY65" s="34"/>
      <c r="BZ65" s="34"/>
      <c r="CA65" s="34"/>
      <c r="CB65" s="34"/>
      <c r="CC65" s="34"/>
      <c r="CD65" s="34"/>
      <c r="CE65" s="35"/>
      <c r="CF65" s="36" t="s">
        <v>101</v>
      </c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5"/>
      <c r="CS65" s="36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5"/>
      <c r="DF65" s="29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1"/>
      <c r="DS65" s="29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1"/>
      <c r="EF65" s="29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1"/>
      <c r="ES65" s="29" t="s">
        <v>48</v>
      </c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2"/>
    </row>
    <row r="66" spans="1:161" ht="22.5" customHeight="1">
      <c r="A66" s="42" t="s">
        <v>102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33" t="s">
        <v>103</v>
      </c>
      <c r="BY66" s="34"/>
      <c r="BZ66" s="34"/>
      <c r="CA66" s="34"/>
      <c r="CB66" s="34"/>
      <c r="CC66" s="34"/>
      <c r="CD66" s="34"/>
      <c r="CE66" s="35"/>
      <c r="CF66" s="36" t="s">
        <v>101</v>
      </c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5"/>
      <c r="CS66" s="36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5"/>
      <c r="DF66" s="29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1"/>
      <c r="DS66" s="29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1"/>
      <c r="EF66" s="29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1"/>
      <c r="ES66" s="29" t="s">
        <v>48</v>
      </c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2"/>
    </row>
    <row r="67" spans="1:161" ht="10.5" customHeight="1" thickBot="1">
      <c r="A67" s="78" t="s">
        <v>104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4"/>
      <c r="BX67" s="25" t="s">
        <v>105</v>
      </c>
      <c r="BY67" s="26"/>
      <c r="BZ67" s="26"/>
      <c r="CA67" s="26"/>
      <c r="CB67" s="26"/>
      <c r="CC67" s="26"/>
      <c r="CD67" s="26"/>
      <c r="CE67" s="27"/>
      <c r="CF67" s="28" t="s">
        <v>101</v>
      </c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7"/>
      <c r="CS67" s="28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7"/>
      <c r="DF67" s="19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1"/>
      <c r="DS67" s="19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1"/>
      <c r="EF67" s="19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19" t="s">
        <v>48</v>
      </c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2"/>
    </row>
    <row r="68" spans="1:161" ht="10.5" customHeight="1">
      <c r="A68" s="65" t="s">
        <v>106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7"/>
      <c r="BX68" s="33" t="s">
        <v>107</v>
      </c>
      <c r="BY68" s="34"/>
      <c r="BZ68" s="34"/>
      <c r="CA68" s="34"/>
      <c r="CB68" s="34"/>
      <c r="CC68" s="34"/>
      <c r="CD68" s="34"/>
      <c r="CE68" s="35"/>
      <c r="CF68" s="36" t="s">
        <v>108</v>
      </c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5"/>
      <c r="CS68" s="36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5"/>
      <c r="DF68" s="29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1"/>
      <c r="DS68" s="29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1"/>
      <c r="EF68" s="29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1"/>
      <c r="ES68" s="29" t="s">
        <v>48</v>
      </c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2"/>
    </row>
    <row r="69" spans="1:161" ht="10.5" customHeight="1">
      <c r="A69" s="44" t="s">
        <v>109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33" t="s">
        <v>110</v>
      </c>
      <c r="BY69" s="34"/>
      <c r="BZ69" s="34"/>
      <c r="CA69" s="34"/>
      <c r="CB69" s="34"/>
      <c r="CC69" s="34"/>
      <c r="CD69" s="34"/>
      <c r="CE69" s="35"/>
      <c r="CF69" s="36" t="s">
        <v>111</v>
      </c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5"/>
      <c r="CS69" s="36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5"/>
      <c r="DF69" s="29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1"/>
      <c r="DS69" s="29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1"/>
      <c r="EF69" s="29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1"/>
      <c r="ES69" s="29" t="s">
        <v>48</v>
      </c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2"/>
    </row>
    <row r="70" spans="1:161" ht="21" customHeight="1">
      <c r="A70" s="44" t="s">
        <v>112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33" t="s">
        <v>113</v>
      </c>
      <c r="BY70" s="34"/>
      <c r="BZ70" s="34"/>
      <c r="CA70" s="34"/>
      <c r="CB70" s="34"/>
      <c r="CC70" s="34"/>
      <c r="CD70" s="34"/>
      <c r="CE70" s="35"/>
      <c r="CF70" s="36" t="s">
        <v>114</v>
      </c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5"/>
      <c r="CS70" s="36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5"/>
      <c r="DF70" s="29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1"/>
      <c r="DS70" s="29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1"/>
      <c r="EF70" s="29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1"/>
      <c r="ES70" s="29" t="s">
        <v>48</v>
      </c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2"/>
    </row>
    <row r="71" spans="1:161" ht="21.75" customHeight="1">
      <c r="A71" s="42" t="s">
        <v>115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33" t="s">
        <v>116</v>
      </c>
      <c r="BY71" s="34"/>
      <c r="BZ71" s="34"/>
      <c r="CA71" s="34"/>
      <c r="CB71" s="34"/>
      <c r="CC71" s="34"/>
      <c r="CD71" s="34"/>
      <c r="CE71" s="35"/>
      <c r="CF71" s="36" t="s">
        <v>114</v>
      </c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5"/>
      <c r="CS71" s="36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5"/>
      <c r="DF71" s="29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1"/>
      <c r="DS71" s="29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1"/>
      <c r="EF71" s="29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1"/>
      <c r="ES71" s="29" t="s">
        <v>48</v>
      </c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2"/>
    </row>
    <row r="72" spans="1:161" ht="10.5" customHeight="1">
      <c r="A72" s="42" t="s">
        <v>117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33" t="s">
        <v>118</v>
      </c>
      <c r="BY72" s="34"/>
      <c r="BZ72" s="34"/>
      <c r="CA72" s="34"/>
      <c r="CB72" s="34"/>
      <c r="CC72" s="34"/>
      <c r="CD72" s="34"/>
      <c r="CE72" s="35"/>
      <c r="CF72" s="36" t="s">
        <v>114</v>
      </c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5"/>
      <c r="CS72" s="36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5"/>
      <c r="DF72" s="29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1"/>
      <c r="DS72" s="29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1"/>
      <c r="EF72" s="29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1"/>
      <c r="ES72" s="29" t="s">
        <v>48</v>
      </c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2"/>
    </row>
    <row r="73" spans="1:161" ht="10.5" customHeight="1">
      <c r="A73" s="76" t="s">
        <v>119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33" t="s">
        <v>120</v>
      </c>
      <c r="BY73" s="34"/>
      <c r="BZ73" s="34"/>
      <c r="CA73" s="34"/>
      <c r="CB73" s="34"/>
      <c r="CC73" s="34"/>
      <c r="CD73" s="34"/>
      <c r="CE73" s="35"/>
      <c r="CF73" s="36" t="s">
        <v>121</v>
      </c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5"/>
      <c r="CS73" s="36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5"/>
      <c r="DF73" s="29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1"/>
      <c r="DS73" s="29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1"/>
      <c r="EF73" s="29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1"/>
      <c r="ES73" s="29" t="s">
        <v>48</v>
      </c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2"/>
    </row>
    <row r="74" spans="1:161" ht="21.75" customHeight="1">
      <c r="A74" s="44" t="s">
        <v>122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33" t="s">
        <v>123</v>
      </c>
      <c r="BY74" s="34"/>
      <c r="BZ74" s="34"/>
      <c r="CA74" s="34"/>
      <c r="CB74" s="34"/>
      <c r="CC74" s="34"/>
      <c r="CD74" s="34"/>
      <c r="CE74" s="35"/>
      <c r="CF74" s="36" t="s">
        <v>124</v>
      </c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5"/>
      <c r="CS74" s="36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5"/>
      <c r="DF74" s="29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1"/>
      <c r="DS74" s="29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1"/>
      <c r="EF74" s="29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1"/>
      <c r="ES74" s="29" t="s">
        <v>48</v>
      </c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2"/>
    </row>
    <row r="75" spans="1:161" ht="33.75" customHeight="1">
      <c r="A75" s="42" t="s">
        <v>125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33" t="s">
        <v>126</v>
      </c>
      <c r="BY75" s="34"/>
      <c r="BZ75" s="34"/>
      <c r="CA75" s="34"/>
      <c r="CB75" s="34"/>
      <c r="CC75" s="34"/>
      <c r="CD75" s="34"/>
      <c r="CE75" s="35"/>
      <c r="CF75" s="36" t="s">
        <v>127</v>
      </c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5"/>
      <c r="CS75" s="36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5"/>
      <c r="DF75" s="29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1"/>
      <c r="DS75" s="29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1"/>
      <c r="EF75" s="29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1"/>
      <c r="ES75" s="29" t="s">
        <v>48</v>
      </c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2"/>
    </row>
    <row r="76" spans="1:161" ht="10.5" customHeight="1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33"/>
      <c r="BY76" s="34"/>
      <c r="BZ76" s="34"/>
      <c r="CA76" s="34"/>
      <c r="CB76" s="34"/>
      <c r="CC76" s="34"/>
      <c r="CD76" s="34"/>
      <c r="CE76" s="35"/>
      <c r="CF76" s="36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5"/>
      <c r="CS76" s="36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5"/>
      <c r="DF76" s="29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1"/>
      <c r="DS76" s="29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1"/>
      <c r="EF76" s="29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1"/>
      <c r="ES76" s="29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2"/>
    </row>
    <row r="77" spans="1:161" ht="21.75" customHeight="1">
      <c r="A77" s="44" t="s">
        <v>128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33" t="s">
        <v>129</v>
      </c>
      <c r="BY77" s="34"/>
      <c r="BZ77" s="34"/>
      <c r="CA77" s="34"/>
      <c r="CB77" s="34"/>
      <c r="CC77" s="34"/>
      <c r="CD77" s="34"/>
      <c r="CE77" s="35"/>
      <c r="CF77" s="36" t="s">
        <v>130</v>
      </c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5"/>
      <c r="CS77" s="36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5"/>
      <c r="DF77" s="29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1"/>
      <c r="DS77" s="29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1"/>
      <c r="EF77" s="29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1"/>
      <c r="ES77" s="29" t="s">
        <v>48</v>
      </c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2"/>
    </row>
    <row r="78" spans="1:161" ht="33.75" customHeight="1">
      <c r="A78" s="44" t="s">
        <v>131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33" t="s">
        <v>132</v>
      </c>
      <c r="BY78" s="34"/>
      <c r="BZ78" s="34"/>
      <c r="CA78" s="34"/>
      <c r="CB78" s="34"/>
      <c r="CC78" s="34"/>
      <c r="CD78" s="34"/>
      <c r="CE78" s="35"/>
      <c r="CF78" s="36" t="s">
        <v>133</v>
      </c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5"/>
      <c r="CS78" s="36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5"/>
      <c r="DF78" s="29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1"/>
      <c r="DS78" s="29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1"/>
      <c r="EF78" s="29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1"/>
      <c r="ES78" s="29" t="s">
        <v>48</v>
      </c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2"/>
    </row>
    <row r="79" spans="1:161" ht="10.5" customHeight="1">
      <c r="A79" s="44" t="s">
        <v>134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33" t="s">
        <v>135</v>
      </c>
      <c r="BY79" s="34"/>
      <c r="BZ79" s="34"/>
      <c r="CA79" s="34"/>
      <c r="CB79" s="34"/>
      <c r="CC79" s="34"/>
      <c r="CD79" s="34"/>
      <c r="CE79" s="35"/>
      <c r="CF79" s="36" t="s">
        <v>136</v>
      </c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5"/>
      <c r="CS79" s="36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5"/>
      <c r="DF79" s="29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1"/>
      <c r="DS79" s="29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1"/>
      <c r="EF79" s="29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1"/>
      <c r="ES79" s="29" t="s">
        <v>48</v>
      </c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2"/>
    </row>
    <row r="80" spans="1:161" ht="10.5" customHeight="1">
      <c r="A80" s="76" t="s">
        <v>137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33" t="s">
        <v>138</v>
      </c>
      <c r="BY80" s="34"/>
      <c r="BZ80" s="34"/>
      <c r="CA80" s="34"/>
      <c r="CB80" s="34"/>
      <c r="CC80" s="34"/>
      <c r="CD80" s="34"/>
      <c r="CE80" s="35"/>
      <c r="CF80" s="36" t="s">
        <v>139</v>
      </c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5"/>
      <c r="CS80" s="36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5"/>
      <c r="DF80" s="29">
        <f>DF81+DF82+DF83</f>
        <v>52000</v>
      </c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1"/>
      <c r="DS80" s="29">
        <f>DS81+DS82+DS83</f>
        <v>51900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1"/>
      <c r="EF80" s="29">
        <f>EF81+EF82+EF83</f>
        <v>51700</v>
      </c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1"/>
      <c r="ES80" s="29" t="s">
        <v>48</v>
      </c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2"/>
    </row>
    <row r="81" spans="1:161" ht="21.75" customHeight="1">
      <c r="A81" s="44" t="s">
        <v>140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33" t="s">
        <v>141</v>
      </c>
      <c r="BY81" s="34"/>
      <c r="BZ81" s="34"/>
      <c r="CA81" s="34"/>
      <c r="CB81" s="34"/>
      <c r="CC81" s="34"/>
      <c r="CD81" s="34"/>
      <c r="CE81" s="35"/>
      <c r="CF81" s="36" t="s">
        <v>142</v>
      </c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5"/>
      <c r="CS81" s="36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5"/>
      <c r="DF81" s="29">
        <v>52000</v>
      </c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1"/>
      <c r="DS81" s="29">
        <v>51900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1"/>
      <c r="EF81" s="29">
        <v>51700</v>
      </c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1"/>
      <c r="ES81" s="29" t="s">
        <v>48</v>
      </c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2"/>
    </row>
    <row r="82" spans="1:161" ht="21.75" customHeight="1">
      <c r="A82" s="44" t="s">
        <v>143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33" t="s">
        <v>144</v>
      </c>
      <c r="BY82" s="34"/>
      <c r="BZ82" s="34"/>
      <c r="CA82" s="34"/>
      <c r="CB82" s="34"/>
      <c r="CC82" s="34"/>
      <c r="CD82" s="34"/>
      <c r="CE82" s="35"/>
      <c r="CF82" s="36" t="s">
        <v>145</v>
      </c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5"/>
      <c r="CS82" s="36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5"/>
      <c r="DF82" s="29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1"/>
      <c r="DS82" s="29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1"/>
      <c r="EF82" s="29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1"/>
      <c r="ES82" s="29" t="s">
        <v>48</v>
      </c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2"/>
    </row>
    <row r="83" spans="1:161" ht="10.5" customHeight="1">
      <c r="A83" s="44" t="s">
        <v>146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33" t="s">
        <v>147</v>
      </c>
      <c r="BY83" s="34"/>
      <c r="BZ83" s="34"/>
      <c r="CA83" s="34"/>
      <c r="CB83" s="34"/>
      <c r="CC83" s="34"/>
      <c r="CD83" s="34"/>
      <c r="CE83" s="35"/>
      <c r="CF83" s="36" t="s">
        <v>148</v>
      </c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5"/>
      <c r="CS83" s="36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5"/>
      <c r="DF83" s="29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1"/>
      <c r="DS83" s="29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1"/>
      <c r="EF83" s="29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1"/>
      <c r="ES83" s="29" t="s">
        <v>48</v>
      </c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2"/>
    </row>
    <row r="84" spans="1:161" ht="10.5" customHeight="1">
      <c r="A84" s="76" t="s">
        <v>149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33" t="s">
        <v>150</v>
      </c>
      <c r="BY84" s="34"/>
      <c r="BZ84" s="34"/>
      <c r="CA84" s="34"/>
      <c r="CB84" s="34"/>
      <c r="CC84" s="34"/>
      <c r="CD84" s="34"/>
      <c r="CE84" s="35"/>
      <c r="CF84" s="36" t="s">
        <v>48</v>
      </c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5"/>
      <c r="CS84" s="36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5"/>
      <c r="DF84" s="29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1"/>
      <c r="DS84" s="29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1"/>
      <c r="EF84" s="29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1"/>
      <c r="ES84" s="29" t="s">
        <v>48</v>
      </c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2"/>
    </row>
    <row r="85" spans="1:161" ht="21.75" customHeight="1">
      <c r="A85" s="44" t="s">
        <v>151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33" t="s">
        <v>152</v>
      </c>
      <c r="BY85" s="34"/>
      <c r="BZ85" s="34"/>
      <c r="CA85" s="34"/>
      <c r="CB85" s="34"/>
      <c r="CC85" s="34"/>
      <c r="CD85" s="34"/>
      <c r="CE85" s="35"/>
      <c r="CF85" s="36" t="s">
        <v>153</v>
      </c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5"/>
      <c r="CS85" s="36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5"/>
      <c r="DF85" s="29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1"/>
      <c r="DS85" s="29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1"/>
      <c r="EF85" s="29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1"/>
      <c r="ES85" s="29" t="s">
        <v>48</v>
      </c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2"/>
    </row>
    <row r="86" spans="1:161" ht="10.5" customHeight="1">
      <c r="A86" s="44" t="s">
        <v>154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33" t="s">
        <v>155</v>
      </c>
      <c r="BY86" s="34"/>
      <c r="BZ86" s="34"/>
      <c r="CA86" s="34"/>
      <c r="CB86" s="34"/>
      <c r="CC86" s="34"/>
      <c r="CD86" s="34"/>
      <c r="CE86" s="35"/>
      <c r="CF86" s="36" t="s">
        <v>156</v>
      </c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5"/>
      <c r="CS86" s="36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5"/>
      <c r="DF86" s="29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1"/>
      <c r="DS86" s="29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1"/>
      <c r="EF86" s="29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1"/>
      <c r="ES86" s="29" t="s">
        <v>48</v>
      </c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2"/>
    </row>
    <row r="87" spans="1:161" ht="21.75" customHeight="1">
      <c r="A87" s="44" t="s">
        <v>157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33" t="s">
        <v>158</v>
      </c>
      <c r="BY87" s="34"/>
      <c r="BZ87" s="34"/>
      <c r="CA87" s="34"/>
      <c r="CB87" s="34"/>
      <c r="CC87" s="34"/>
      <c r="CD87" s="34"/>
      <c r="CE87" s="35"/>
      <c r="CF87" s="36" t="s">
        <v>159</v>
      </c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5"/>
      <c r="CS87" s="36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5"/>
      <c r="DF87" s="29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1"/>
      <c r="DS87" s="29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1"/>
      <c r="EF87" s="29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1"/>
      <c r="ES87" s="29" t="s">
        <v>48</v>
      </c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2"/>
    </row>
    <row r="88" spans="1:161" ht="10.5" customHeight="1">
      <c r="A88" s="76" t="s">
        <v>160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33" t="s">
        <v>161</v>
      </c>
      <c r="BY88" s="34"/>
      <c r="BZ88" s="34"/>
      <c r="CA88" s="34"/>
      <c r="CB88" s="34"/>
      <c r="CC88" s="34"/>
      <c r="CD88" s="34"/>
      <c r="CE88" s="35"/>
      <c r="CF88" s="36" t="s">
        <v>48</v>
      </c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5"/>
      <c r="CS88" s="36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5"/>
      <c r="DF88" s="29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1"/>
      <c r="DS88" s="29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1"/>
      <c r="EF88" s="29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1"/>
      <c r="ES88" s="29" t="s">
        <v>48</v>
      </c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2"/>
    </row>
    <row r="89" spans="1:161" ht="21.75" customHeight="1">
      <c r="A89" s="44" t="s">
        <v>162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33" t="s">
        <v>163</v>
      </c>
      <c r="BY89" s="34"/>
      <c r="BZ89" s="34"/>
      <c r="CA89" s="34"/>
      <c r="CB89" s="34"/>
      <c r="CC89" s="34"/>
      <c r="CD89" s="34"/>
      <c r="CE89" s="35"/>
      <c r="CF89" s="36" t="s">
        <v>164</v>
      </c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5"/>
      <c r="CS89" s="36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5"/>
      <c r="DF89" s="29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1"/>
      <c r="DS89" s="29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1"/>
      <c r="EF89" s="29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1"/>
      <c r="ES89" s="29" t="s">
        <v>48</v>
      </c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2"/>
    </row>
    <row r="90" spans="1:161" ht="12.75" customHeight="1">
      <c r="A90" s="76" t="s">
        <v>165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33" t="s">
        <v>166</v>
      </c>
      <c r="BY90" s="34"/>
      <c r="BZ90" s="34"/>
      <c r="CA90" s="34"/>
      <c r="CB90" s="34"/>
      <c r="CC90" s="34"/>
      <c r="CD90" s="34"/>
      <c r="CE90" s="35"/>
      <c r="CF90" s="36" t="s">
        <v>48</v>
      </c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5"/>
      <c r="CS90" s="36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5"/>
      <c r="DF90" s="29">
        <f>DF94</f>
        <v>2151438</v>
      </c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1"/>
      <c r="DS90" s="29">
        <f>DS94</f>
        <v>1920000</v>
      </c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1"/>
      <c r="EF90" s="29">
        <f>EF94</f>
        <v>1925000</v>
      </c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1"/>
      <c r="ES90" s="29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2"/>
    </row>
    <row r="91" spans="1:161" ht="21.75" customHeight="1">
      <c r="A91" s="44" t="s">
        <v>167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33" t="s">
        <v>168</v>
      </c>
      <c r="BY91" s="34"/>
      <c r="BZ91" s="34"/>
      <c r="CA91" s="34"/>
      <c r="CB91" s="34"/>
      <c r="CC91" s="34"/>
      <c r="CD91" s="34"/>
      <c r="CE91" s="35"/>
      <c r="CF91" s="36" t="s">
        <v>169</v>
      </c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5"/>
      <c r="CS91" s="36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5"/>
      <c r="DF91" s="29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1"/>
      <c r="DS91" s="29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1"/>
      <c r="EF91" s="29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1"/>
      <c r="ES91" s="29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2"/>
    </row>
    <row r="92" spans="1:161" ht="10.5" customHeight="1" thickBot="1">
      <c r="A92" s="44" t="s">
        <v>170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55" t="s">
        <v>171</v>
      </c>
      <c r="BY92" s="56"/>
      <c r="BZ92" s="56"/>
      <c r="CA92" s="56"/>
      <c r="CB92" s="56"/>
      <c r="CC92" s="56"/>
      <c r="CD92" s="56"/>
      <c r="CE92" s="57"/>
      <c r="CF92" s="61" t="s">
        <v>172</v>
      </c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7"/>
      <c r="CS92" s="61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7"/>
      <c r="DF92" s="46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8"/>
      <c r="DS92" s="46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8"/>
      <c r="EF92" s="46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8"/>
      <c r="ES92" s="46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52"/>
    </row>
    <row r="93" spans="1:161" ht="21.75" customHeight="1">
      <c r="A93" s="44" t="s">
        <v>173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72" t="s">
        <v>174</v>
      </c>
      <c r="BY93" s="73"/>
      <c r="BZ93" s="73"/>
      <c r="CA93" s="73"/>
      <c r="CB93" s="73"/>
      <c r="CC93" s="73"/>
      <c r="CD93" s="73"/>
      <c r="CE93" s="74"/>
      <c r="CF93" s="75" t="s">
        <v>175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5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8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70"/>
      <c r="DS93" s="68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70"/>
      <c r="EF93" s="68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70"/>
      <c r="ES93" s="68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71"/>
    </row>
    <row r="94" spans="1:161" ht="11.25" customHeight="1">
      <c r="A94" s="65" t="s">
        <v>176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7"/>
      <c r="BX94" s="58" t="s">
        <v>177</v>
      </c>
      <c r="BY94" s="59"/>
      <c r="BZ94" s="59"/>
      <c r="CA94" s="59"/>
      <c r="CB94" s="59"/>
      <c r="CC94" s="59"/>
      <c r="CD94" s="59"/>
      <c r="CE94" s="60"/>
      <c r="CF94" s="62" t="s">
        <v>178</v>
      </c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60"/>
      <c r="CS94" s="62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60"/>
      <c r="DF94" s="49">
        <v>2151438</v>
      </c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1"/>
      <c r="DS94" s="49">
        <v>1920000</v>
      </c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1"/>
      <c r="EF94" s="49">
        <v>1925000</v>
      </c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1"/>
      <c r="ES94" s="49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3"/>
    </row>
    <row r="95" spans="1:161" ht="11.25" customHeight="1">
      <c r="A95" s="54" t="s">
        <v>179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5"/>
      <c r="BY95" s="56"/>
      <c r="BZ95" s="56"/>
      <c r="CA95" s="56"/>
      <c r="CB95" s="56"/>
      <c r="CC95" s="56"/>
      <c r="CD95" s="56"/>
      <c r="CE95" s="57"/>
      <c r="CF95" s="61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7"/>
      <c r="CS95" s="61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7"/>
      <c r="DF95" s="46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8"/>
      <c r="DS95" s="46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8"/>
      <c r="EF95" s="46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8"/>
      <c r="ES95" s="46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52"/>
    </row>
    <row r="96" spans="1:161" ht="11.2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4"/>
      <c r="BX96" s="58"/>
      <c r="BY96" s="59"/>
      <c r="BZ96" s="59"/>
      <c r="CA96" s="59"/>
      <c r="CB96" s="59"/>
      <c r="CC96" s="59"/>
      <c r="CD96" s="59"/>
      <c r="CE96" s="60"/>
      <c r="CF96" s="62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60"/>
      <c r="CS96" s="62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60"/>
      <c r="DF96" s="49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1"/>
      <c r="DS96" s="49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1"/>
      <c r="EF96" s="49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1"/>
      <c r="ES96" s="49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3"/>
    </row>
    <row r="97" spans="1:161" ht="11.25" customHeight="1">
      <c r="A97" s="44" t="s">
        <v>180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33" t="s">
        <v>181</v>
      </c>
      <c r="BY97" s="34"/>
      <c r="BZ97" s="34"/>
      <c r="CA97" s="34"/>
      <c r="CB97" s="34"/>
      <c r="CC97" s="34"/>
      <c r="CD97" s="34"/>
      <c r="CE97" s="35"/>
      <c r="CF97" s="36" t="s">
        <v>182</v>
      </c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5"/>
      <c r="CS97" s="36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5"/>
      <c r="DF97" s="29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1"/>
      <c r="DS97" s="29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1"/>
      <c r="EF97" s="29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1"/>
      <c r="ES97" s="29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2"/>
    </row>
    <row r="98" spans="1:161" ht="33.75" customHeight="1">
      <c r="A98" s="42" t="s">
        <v>183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33" t="s">
        <v>184</v>
      </c>
      <c r="BY98" s="34"/>
      <c r="BZ98" s="34"/>
      <c r="CA98" s="34"/>
      <c r="CB98" s="34"/>
      <c r="CC98" s="34"/>
      <c r="CD98" s="34"/>
      <c r="CE98" s="35"/>
      <c r="CF98" s="36" t="s">
        <v>185</v>
      </c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5"/>
      <c r="CS98" s="36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5"/>
      <c r="DF98" s="29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1"/>
      <c r="DS98" s="29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1"/>
      <c r="EF98" s="29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1"/>
      <c r="ES98" s="29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2"/>
    </row>
    <row r="99" spans="1:161" ht="22.5" customHeight="1">
      <c r="A99" s="42" t="s">
        <v>186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33" t="s">
        <v>187</v>
      </c>
      <c r="BY99" s="34"/>
      <c r="BZ99" s="34"/>
      <c r="CA99" s="34"/>
      <c r="CB99" s="34"/>
      <c r="CC99" s="34"/>
      <c r="CD99" s="34"/>
      <c r="CE99" s="35"/>
      <c r="CF99" s="36" t="s">
        <v>188</v>
      </c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5"/>
      <c r="CS99" s="36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5"/>
      <c r="DF99" s="29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1"/>
      <c r="DS99" s="29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1"/>
      <c r="EF99" s="29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1"/>
      <c r="ES99" s="29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2"/>
    </row>
    <row r="100" spans="1:161" ht="12.75" customHeight="1">
      <c r="A100" s="37" t="s">
        <v>189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8" t="s">
        <v>190</v>
      </c>
      <c r="BY100" s="39"/>
      <c r="BZ100" s="39"/>
      <c r="CA100" s="39"/>
      <c r="CB100" s="39"/>
      <c r="CC100" s="39"/>
      <c r="CD100" s="39"/>
      <c r="CE100" s="40"/>
      <c r="CF100" s="41" t="s">
        <v>191</v>
      </c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40"/>
      <c r="CS100" s="36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5"/>
      <c r="DF100" s="29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1"/>
      <c r="DS100" s="29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1"/>
      <c r="EF100" s="29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1"/>
      <c r="ES100" s="29" t="s">
        <v>48</v>
      </c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2"/>
    </row>
    <row r="101" spans="1:161" ht="22.5" customHeight="1">
      <c r="A101" s="23" t="s">
        <v>192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33" t="s">
        <v>193</v>
      </c>
      <c r="BY101" s="34"/>
      <c r="BZ101" s="34"/>
      <c r="CA101" s="34"/>
      <c r="CB101" s="34"/>
      <c r="CC101" s="34"/>
      <c r="CD101" s="34"/>
      <c r="CE101" s="35"/>
      <c r="CF101" s="36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5"/>
      <c r="CS101" s="36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5"/>
      <c r="DF101" s="29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1"/>
      <c r="DS101" s="29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1"/>
      <c r="EF101" s="29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1"/>
      <c r="ES101" s="29" t="s">
        <v>48</v>
      </c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2"/>
    </row>
    <row r="102" spans="1:161" ht="12.75" customHeight="1">
      <c r="A102" s="23" t="s">
        <v>194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33" t="s">
        <v>195</v>
      </c>
      <c r="BY102" s="34"/>
      <c r="BZ102" s="34"/>
      <c r="CA102" s="34"/>
      <c r="CB102" s="34"/>
      <c r="CC102" s="34"/>
      <c r="CD102" s="34"/>
      <c r="CE102" s="35"/>
      <c r="CF102" s="36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5"/>
      <c r="CS102" s="36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5"/>
      <c r="DF102" s="29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1"/>
      <c r="DS102" s="29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1"/>
      <c r="EF102" s="29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1"/>
      <c r="ES102" s="29" t="s">
        <v>48</v>
      </c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2"/>
    </row>
    <row r="103" spans="1:161" ht="12.75" customHeight="1">
      <c r="A103" s="23" t="s">
        <v>197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33" t="s">
        <v>196</v>
      </c>
      <c r="BY103" s="34"/>
      <c r="BZ103" s="34"/>
      <c r="CA103" s="34"/>
      <c r="CB103" s="34"/>
      <c r="CC103" s="34"/>
      <c r="CD103" s="34"/>
      <c r="CE103" s="35"/>
      <c r="CF103" s="36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5"/>
      <c r="CS103" s="36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5"/>
      <c r="DF103" s="29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1"/>
      <c r="DS103" s="29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1"/>
      <c r="EF103" s="29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1"/>
      <c r="ES103" s="29" t="s">
        <v>48</v>
      </c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2"/>
    </row>
    <row r="104" spans="1:161" ht="12.75" customHeight="1">
      <c r="A104" s="37" t="s">
        <v>198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8" t="s">
        <v>199</v>
      </c>
      <c r="BY104" s="39"/>
      <c r="BZ104" s="39"/>
      <c r="CA104" s="39"/>
      <c r="CB104" s="39"/>
      <c r="CC104" s="39"/>
      <c r="CD104" s="39"/>
      <c r="CE104" s="40"/>
      <c r="CF104" s="41" t="s">
        <v>48</v>
      </c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40"/>
      <c r="CS104" s="36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5"/>
      <c r="DF104" s="29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1"/>
      <c r="DS104" s="29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1"/>
      <c r="EF104" s="29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1"/>
      <c r="ES104" s="29" t="s">
        <v>48</v>
      </c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2"/>
    </row>
    <row r="105" spans="1:161" ht="22.5" customHeight="1">
      <c r="A105" s="23" t="s">
        <v>200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33" t="s">
        <v>201</v>
      </c>
      <c r="BY105" s="34"/>
      <c r="BZ105" s="34"/>
      <c r="CA105" s="34"/>
      <c r="CB105" s="34"/>
      <c r="CC105" s="34"/>
      <c r="CD105" s="34"/>
      <c r="CE105" s="35"/>
      <c r="CF105" s="36" t="s">
        <v>202</v>
      </c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5"/>
      <c r="CS105" s="36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5"/>
      <c r="DF105" s="29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1"/>
      <c r="DS105" s="29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1"/>
      <c r="EF105" s="29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1"/>
      <c r="ES105" s="29" t="s">
        <v>48</v>
      </c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2"/>
    </row>
    <row r="106" spans="1:161" ht="11.25" customHeight="1" thickBot="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5"/>
      <c r="BY106" s="26"/>
      <c r="BZ106" s="26"/>
      <c r="CA106" s="26"/>
      <c r="CB106" s="26"/>
      <c r="CC106" s="26"/>
      <c r="CD106" s="26"/>
      <c r="CE106" s="27"/>
      <c r="CF106" s="28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7"/>
      <c r="CS106" s="28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7"/>
      <c r="DF106" s="19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1"/>
      <c r="DS106" s="19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1"/>
      <c r="EF106" s="19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1"/>
      <c r="ES106" s="19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2"/>
    </row>
    <row r="107" ht="3" customHeight="1"/>
    <row r="108" ht="3" customHeight="1"/>
  </sheetData>
  <sheetProtection/>
  <mergeCells count="628">
    <mergeCell ref="DF30:DR30"/>
    <mergeCell ref="DF29:DK29"/>
    <mergeCell ref="DO29:DR29"/>
    <mergeCell ref="CS15:CU15"/>
    <mergeCell ref="DL29:DN29"/>
    <mergeCell ref="A28:BW30"/>
    <mergeCell ref="BX28:CE30"/>
    <mergeCell ref="CF28:CR30"/>
    <mergeCell ref="CS28:DE30"/>
    <mergeCell ref="CH16:CL16"/>
    <mergeCell ref="EF29:EK29"/>
    <mergeCell ref="EL29:EN29"/>
    <mergeCell ref="EO29:ER29"/>
    <mergeCell ref="EF30:ER30"/>
    <mergeCell ref="DS29:DX29"/>
    <mergeCell ref="DY29:EA29"/>
    <mergeCell ref="EB29:EE29"/>
    <mergeCell ref="DS30:EE30"/>
    <mergeCell ref="ES29:FE30"/>
    <mergeCell ref="DF28:FE28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DS32:EE32"/>
    <mergeCell ref="EF32:ER32"/>
    <mergeCell ref="ES32:FE32"/>
    <mergeCell ref="A32:BW32"/>
    <mergeCell ref="BX32:CE32"/>
    <mergeCell ref="CF32:CR32"/>
    <mergeCell ref="CS32:DE32"/>
    <mergeCell ref="EL11:FE11"/>
    <mergeCell ref="DW11:EI11"/>
    <mergeCell ref="DW6:FE6"/>
    <mergeCell ref="DB1:FE1"/>
    <mergeCell ref="DB4:FE4"/>
    <mergeCell ref="DB2:FE2"/>
    <mergeCell ref="DW7:FE7"/>
    <mergeCell ref="DW8:FE8"/>
    <mergeCell ref="DW9:FE9"/>
    <mergeCell ref="DW10:FE10"/>
    <mergeCell ref="ES16:FE17"/>
    <mergeCell ref="DW12:EI12"/>
    <mergeCell ref="EL12:FE12"/>
    <mergeCell ref="DW13:DX13"/>
    <mergeCell ref="DY13:EA13"/>
    <mergeCell ref="EB13:EC13"/>
    <mergeCell ref="EE13:ES13"/>
    <mergeCell ref="ET13:EV13"/>
    <mergeCell ref="EW13:EY13"/>
    <mergeCell ref="BI16:CD16"/>
    <mergeCell ref="AY16:BE16"/>
    <mergeCell ref="CP16:CX16"/>
    <mergeCell ref="BF16:BH16"/>
    <mergeCell ref="CE16:CG16"/>
    <mergeCell ref="CM16:CO16"/>
    <mergeCell ref="ES18:FE18"/>
    <mergeCell ref="ES19:FE19"/>
    <mergeCell ref="ES20:FE20"/>
    <mergeCell ref="ES21:FE21"/>
    <mergeCell ref="BK18:BM18"/>
    <mergeCell ref="BN18:BO18"/>
    <mergeCell ref="BQ18:CE18"/>
    <mergeCell ref="CF18:CH18"/>
    <mergeCell ref="CI18:CK18"/>
    <mergeCell ref="BG18:BJ18"/>
    <mergeCell ref="ES33:FE33"/>
    <mergeCell ref="A33:BW33"/>
    <mergeCell ref="BX33:CE33"/>
    <mergeCell ref="CF33:CR33"/>
    <mergeCell ref="CS33:DE33"/>
    <mergeCell ref="A19:AA19"/>
    <mergeCell ref="AB20:DP20"/>
    <mergeCell ref="K23:DP23"/>
    <mergeCell ref="ES22:FE22"/>
    <mergeCell ref="ES23:FE23"/>
    <mergeCell ref="BX34:CE34"/>
    <mergeCell ref="CF34:CR34"/>
    <mergeCell ref="CS34:DE34"/>
    <mergeCell ref="DF33:DR33"/>
    <mergeCell ref="DS33:EE33"/>
    <mergeCell ref="EF33:ER33"/>
    <mergeCell ref="ES24:FE24"/>
    <mergeCell ref="A26:FE26"/>
    <mergeCell ref="DF32:DR32"/>
    <mergeCell ref="ES35:FE35"/>
    <mergeCell ref="A35:BW35"/>
    <mergeCell ref="BX35:CE35"/>
    <mergeCell ref="CF35:CR35"/>
    <mergeCell ref="CS35:DE35"/>
    <mergeCell ref="DF34:DR34"/>
    <mergeCell ref="DS34:EE34"/>
    <mergeCell ref="EF34:ER34"/>
    <mergeCell ref="ES34:FE34"/>
    <mergeCell ref="A34:BW34"/>
    <mergeCell ref="DF59:DR59"/>
    <mergeCell ref="DS59:EE59"/>
    <mergeCell ref="EF59:ER59"/>
    <mergeCell ref="DF35:DR35"/>
    <mergeCell ref="DS35:EE35"/>
    <mergeCell ref="EF35:ER35"/>
    <mergeCell ref="DF36:DR37"/>
    <mergeCell ref="DS36:EE37"/>
    <mergeCell ref="EF36:ER37"/>
    <mergeCell ref="EF39:ER39"/>
    <mergeCell ref="A36:BW36"/>
    <mergeCell ref="A37:BW37"/>
    <mergeCell ref="BX36:CE37"/>
    <mergeCell ref="CF36:CR37"/>
    <mergeCell ref="CS36:DE37"/>
    <mergeCell ref="A39:BW39"/>
    <mergeCell ref="BX39:CE39"/>
    <mergeCell ref="A38:BW38"/>
    <mergeCell ref="BX38:CE38"/>
    <mergeCell ref="CF38:CR38"/>
    <mergeCell ref="CS38:DE38"/>
    <mergeCell ref="BX59:CE59"/>
    <mergeCell ref="CF59:CR59"/>
    <mergeCell ref="CS59:DE59"/>
    <mergeCell ref="ES36:FE37"/>
    <mergeCell ref="DF38:DR38"/>
    <mergeCell ref="DS38:EE38"/>
    <mergeCell ref="EF38:ER38"/>
    <mergeCell ref="ES38:FE38"/>
    <mergeCell ref="ES39:FE39"/>
    <mergeCell ref="ES40:FE40"/>
    <mergeCell ref="A40:BW40"/>
    <mergeCell ref="BX40:CE40"/>
    <mergeCell ref="CF40:CR40"/>
    <mergeCell ref="CS40:DE40"/>
    <mergeCell ref="CS39:DE39"/>
    <mergeCell ref="DF39:DR39"/>
    <mergeCell ref="DS39:EE39"/>
    <mergeCell ref="DF41:DR41"/>
    <mergeCell ref="DS41:EE41"/>
    <mergeCell ref="EF41:ER41"/>
    <mergeCell ref="CF39:CR39"/>
    <mergeCell ref="A41:BW41"/>
    <mergeCell ref="BX41:CE41"/>
    <mergeCell ref="CF41:CR41"/>
    <mergeCell ref="DF40:DR40"/>
    <mergeCell ref="DS40:EE40"/>
    <mergeCell ref="EF40:ER40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CS41:DE41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50"/>
    <mergeCell ref="DS49:EE50"/>
    <mergeCell ref="EF49:ER50"/>
    <mergeCell ref="ES49:FE50"/>
    <mergeCell ref="A49:BW49"/>
    <mergeCell ref="BX49:CE50"/>
    <mergeCell ref="CF49:CR50"/>
    <mergeCell ref="CS49:DE50"/>
    <mergeCell ref="A50:BW50"/>
    <mergeCell ref="DF51:DR51"/>
    <mergeCell ref="DS51:EE51"/>
    <mergeCell ref="EF51:ER51"/>
    <mergeCell ref="ES51:FE51"/>
    <mergeCell ref="A51:BW51"/>
    <mergeCell ref="BX51:CE51"/>
    <mergeCell ref="CF51:CR51"/>
    <mergeCell ref="CS51:DE51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5"/>
    <mergeCell ref="DS54:EE55"/>
    <mergeCell ref="EF54:ER55"/>
    <mergeCell ref="ES54:FE55"/>
    <mergeCell ref="A54:BW54"/>
    <mergeCell ref="BX54:CE55"/>
    <mergeCell ref="CF54:CR55"/>
    <mergeCell ref="CS54:DE55"/>
    <mergeCell ref="A55:BW55"/>
    <mergeCell ref="DF56:DR56"/>
    <mergeCell ref="DS56:EE56"/>
    <mergeCell ref="EF56:ER56"/>
    <mergeCell ref="ES56:FE56"/>
    <mergeCell ref="A56:BW56"/>
    <mergeCell ref="BX56:CE56"/>
    <mergeCell ref="CF56:CR56"/>
    <mergeCell ref="CS56:DE56"/>
    <mergeCell ref="DF57:DR57"/>
    <mergeCell ref="DS57:EE57"/>
    <mergeCell ref="EF57:ER57"/>
    <mergeCell ref="ES57:FE57"/>
    <mergeCell ref="A57:BW57"/>
    <mergeCell ref="BX57:CE57"/>
    <mergeCell ref="CF57:CR57"/>
    <mergeCell ref="CS57:DE57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A61:BW61"/>
    <mergeCell ref="A62:BW62"/>
    <mergeCell ref="BX61:CE61"/>
    <mergeCell ref="CF61:CR61"/>
    <mergeCell ref="BX62:CE62"/>
    <mergeCell ref="CF62:CR62"/>
    <mergeCell ref="EF61:ER61"/>
    <mergeCell ref="ES61:FE61"/>
    <mergeCell ref="CS62:DE62"/>
    <mergeCell ref="DF62:DR62"/>
    <mergeCell ref="DS62:EE62"/>
    <mergeCell ref="EF62:ER62"/>
    <mergeCell ref="ES62:FE62"/>
    <mergeCell ref="CS61:DE61"/>
    <mergeCell ref="DF61:DR61"/>
    <mergeCell ref="DS61:EE61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DF91:DR91"/>
    <mergeCell ref="DS91:EE91"/>
    <mergeCell ref="EF91:ER91"/>
    <mergeCell ref="ES91:FE91"/>
    <mergeCell ref="A91:BW91"/>
    <mergeCell ref="BX91:CE91"/>
    <mergeCell ref="CF91:CR91"/>
    <mergeCell ref="CS91:DE91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6"/>
    <mergeCell ref="DS95:EE96"/>
    <mergeCell ref="EF95:ER96"/>
    <mergeCell ref="ES95:FE96"/>
    <mergeCell ref="A95:BW95"/>
    <mergeCell ref="BX95:CE96"/>
    <mergeCell ref="CF95:CR96"/>
    <mergeCell ref="CS95:DE96"/>
    <mergeCell ref="A96:BW96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100:DR100"/>
    <mergeCell ref="DS100:EE100"/>
    <mergeCell ref="EF100:ER100"/>
    <mergeCell ref="ES100:FE100"/>
    <mergeCell ref="A100:BW100"/>
    <mergeCell ref="BX100:CE100"/>
    <mergeCell ref="CF100:CR100"/>
    <mergeCell ref="CS100:DE100"/>
    <mergeCell ref="DF101:DR101"/>
    <mergeCell ref="DS101:EE101"/>
    <mergeCell ref="EF101:ER101"/>
    <mergeCell ref="ES101:FE101"/>
    <mergeCell ref="A101:BW101"/>
    <mergeCell ref="BX101:CE101"/>
    <mergeCell ref="CF101:CR101"/>
    <mergeCell ref="CS101:DE101"/>
    <mergeCell ref="DF102:DR102"/>
    <mergeCell ref="DS102:EE102"/>
    <mergeCell ref="EF102:ER102"/>
    <mergeCell ref="ES102:FE102"/>
    <mergeCell ref="A102:BW102"/>
    <mergeCell ref="BX102:CE102"/>
    <mergeCell ref="CF102:CR102"/>
    <mergeCell ref="CS102:DE102"/>
    <mergeCell ref="DF103:DR103"/>
    <mergeCell ref="DS103:EE103"/>
    <mergeCell ref="EF103:ER103"/>
    <mergeCell ref="ES103:FE103"/>
    <mergeCell ref="A103:BW103"/>
    <mergeCell ref="BX103:CE103"/>
    <mergeCell ref="CF103:CR103"/>
    <mergeCell ref="CS103:DE103"/>
    <mergeCell ref="DF104:DR104"/>
    <mergeCell ref="DS104:EE104"/>
    <mergeCell ref="EF104:ER104"/>
    <mergeCell ref="ES104:FE104"/>
    <mergeCell ref="A104:BW104"/>
    <mergeCell ref="BX104:CE104"/>
    <mergeCell ref="CF104:CR104"/>
    <mergeCell ref="CS104:DE104"/>
    <mergeCell ref="DF105:DR105"/>
    <mergeCell ref="DS105:EE105"/>
    <mergeCell ref="EF105:ER105"/>
    <mergeCell ref="ES105:FE105"/>
    <mergeCell ref="A105:BW105"/>
    <mergeCell ref="BX105:CE105"/>
    <mergeCell ref="CF105:CR105"/>
    <mergeCell ref="CS105:DE105"/>
    <mergeCell ref="DF106:DR106"/>
    <mergeCell ref="DS106:EE106"/>
    <mergeCell ref="EF106:ER106"/>
    <mergeCell ref="ES106:FE106"/>
    <mergeCell ref="A106:BW106"/>
    <mergeCell ref="BX106:CE106"/>
    <mergeCell ref="CF106:CR106"/>
    <mergeCell ref="CS106:DE10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7" max="160" man="1"/>
    <brk id="67" max="160" man="1"/>
    <brk id="9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110" zoomScaleSheetLayoutView="110" zoomScalePageLayoutView="0" workbookViewId="0" topLeftCell="A19">
      <selection activeCell="DS8" sqref="DS8:EE8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96" t="s">
        <v>210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</row>
    <row r="3" spans="1:161" ht="11.25" customHeight="1">
      <c r="A3" s="122" t="s">
        <v>204</v>
      </c>
      <c r="B3" s="122"/>
      <c r="C3" s="122"/>
      <c r="D3" s="122"/>
      <c r="E3" s="122"/>
      <c r="F3" s="122"/>
      <c r="G3" s="122"/>
      <c r="H3" s="142"/>
      <c r="I3" s="107" t="s">
        <v>1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8"/>
      <c r="CN3" s="121" t="s">
        <v>205</v>
      </c>
      <c r="CO3" s="122"/>
      <c r="CP3" s="122"/>
      <c r="CQ3" s="122"/>
      <c r="CR3" s="122"/>
      <c r="CS3" s="122"/>
      <c r="CT3" s="122"/>
      <c r="CU3" s="142"/>
      <c r="CV3" s="121" t="s">
        <v>206</v>
      </c>
      <c r="CW3" s="122"/>
      <c r="CX3" s="122"/>
      <c r="CY3" s="122"/>
      <c r="CZ3" s="122"/>
      <c r="DA3" s="122"/>
      <c r="DB3" s="122"/>
      <c r="DC3" s="122"/>
      <c r="DD3" s="122"/>
      <c r="DE3" s="142"/>
      <c r="DF3" s="125" t="s">
        <v>11</v>
      </c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</row>
    <row r="4" spans="1:161" ht="11.25" customHeight="1">
      <c r="A4" s="144"/>
      <c r="B4" s="144"/>
      <c r="C4" s="144"/>
      <c r="D4" s="144"/>
      <c r="E4" s="144"/>
      <c r="F4" s="144"/>
      <c r="G4" s="144"/>
      <c r="H4" s="145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1"/>
      <c r="CN4" s="143"/>
      <c r="CO4" s="144"/>
      <c r="CP4" s="144"/>
      <c r="CQ4" s="144"/>
      <c r="CR4" s="144"/>
      <c r="CS4" s="144"/>
      <c r="CT4" s="144"/>
      <c r="CU4" s="145"/>
      <c r="CV4" s="143"/>
      <c r="CW4" s="144"/>
      <c r="CX4" s="144"/>
      <c r="CY4" s="144"/>
      <c r="CZ4" s="144"/>
      <c r="DA4" s="144"/>
      <c r="DB4" s="144"/>
      <c r="DC4" s="144"/>
      <c r="DD4" s="144"/>
      <c r="DE4" s="145"/>
      <c r="DF4" s="132" t="s">
        <v>5</v>
      </c>
      <c r="DG4" s="133"/>
      <c r="DH4" s="133"/>
      <c r="DI4" s="133"/>
      <c r="DJ4" s="133"/>
      <c r="DK4" s="133"/>
      <c r="DL4" s="134" t="s">
        <v>277</v>
      </c>
      <c r="DM4" s="134"/>
      <c r="DN4" s="134"/>
      <c r="DO4" s="135" t="s">
        <v>6</v>
      </c>
      <c r="DP4" s="135"/>
      <c r="DQ4" s="135"/>
      <c r="DR4" s="136"/>
      <c r="DS4" s="132" t="s">
        <v>5</v>
      </c>
      <c r="DT4" s="133"/>
      <c r="DU4" s="133"/>
      <c r="DV4" s="133"/>
      <c r="DW4" s="133"/>
      <c r="DX4" s="133"/>
      <c r="DY4" s="134" t="s">
        <v>285</v>
      </c>
      <c r="DZ4" s="134"/>
      <c r="EA4" s="134"/>
      <c r="EB4" s="135" t="s">
        <v>6</v>
      </c>
      <c r="EC4" s="135"/>
      <c r="ED4" s="135"/>
      <c r="EE4" s="136"/>
      <c r="EF4" s="132" t="s">
        <v>5</v>
      </c>
      <c r="EG4" s="133"/>
      <c r="EH4" s="133"/>
      <c r="EI4" s="133"/>
      <c r="EJ4" s="133"/>
      <c r="EK4" s="133"/>
      <c r="EL4" s="134" t="s">
        <v>290</v>
      </c>
      <c r="EM4" s="134"/>
      <c r="EN4" s="134"/>
      <c r="EO4" s="135" t="s">
        <v>6</v>
      </c>
      <c r="EP4" s="135"/>
      <c r="EQ4" s="135"/>
      <c r="ER4" s="136"/>
      <c r="ES4" s="121" t="s">
        <v>10</v>
      </c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</row>
    <row r="5" spans="1:161" ht="39" customHeight="1">
      <c r="A5" s="124"/>
      <c r="B5" s="124"/>
      <c r="C5" s="124"/>
      <c r="D5" s="124"/>
      <c r="E5" s="124"/>
      <c r="F5" s="124"/>
      <c r="G5" s="124"/>
      <c r="H5" s="146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1"/>
      <c r="CN5" s="123"/>
      <c r="CO5" s="124"/>
      <c r="CP5" s="124"/>
      <c r="CQ5" s="124"/>
      <c r="CR5" s="124"/>
      <c r="CS5" s="124"/>
      <c r="CT5" s="124"/>
      <c r="CU5" s="146"/>
      <c r="CV5" s="123"/>
      <c r="CW5" s="124"/>
      <c r="CX5" s="124"/>
      <c r="CY5" s="124"/>
      <c r="CZ5" s="124"/>
      <c r="DA5" s="124"/>
      <c r="DB5" s="124"/>
      <c r="DC5" s="124"/>
      <c r="DD5" s="124"/>
      <c r="DE5" s="146"/>
      <c r="DF5" s="137" t="s">
        <v>207</v>
      </c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9"/>
      <c r="DS5" s="137" t="s">
        <v>208</v>
      </c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9"/>
      <c r="EF5" s="137" t="s">
        <v>209</v>
      </c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9"/>
      <c r="ES5" s="123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</row>
    <row r="6" spans="1:161" ht="12" thickBot="1">
      <c r="A6" s="127" t="s">
        <v>12</v>
      </c>
      <c r="B6" s="127"/>
      <c r="C6" s="127"/>
      <c r="D6" s="127"/>
      <c r="E6" s="127"/>
      <c r="F6" s="127"/>
      <c r="G6" s="127"/>
      <c r="H6" s="128"/>
      <c r="I6" s="127" t="s">
        <v>13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8"/>
      <c r="CN6" s="129" t="s">
        <v>14</v>
      </c>
      <c r="CO6" s="130"/>
      <c r="CP6" s="130"/>
      <c r="CQ6" s="130"/>
      <c r="CR6" s="130"/>
      <c r="CS6" s="130"/>
      <c r="CT6" s="130"/>
      <c r="CU6" s="131"/>
      <c r="CV6" s="129" t="s">
        <v>15</v>
      </c>
      <c r="CW6" s="130"/>
      <c r="CX6" s="130"/>
      <c r="CY6" s="130"/>
      <c r="CZ6" s="130"/>
      <c r="DA6" s="130"/>
      <c r="DB6" s="130"/>
      <c r="DC6" s="130"/>
      <c r="DD6" s="130"/>
      <c r="DE6" s="131"/>
      <c r="DF6" s="129" t="s">
        <v>16</v>
      </c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1"/>
      <c r="DS6" s="129" t="s">
        <v>17</v>
      </c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1"/>
      <c r="EF6" s="129" t="s">
        <v>18</v>
      </c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1"/>
      <c r="ES6" s="129" t="s">
        <v>19</v>
      </c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</row>
    <row r="7" spans="1:161" ht="12.75" customHeight="1">
      <c r="A7" s="39">
        <v>1</v>
      </c>
      <c r="B7" s="39"/>
      <c r="C7" s="39"/>
      <c r="D7" s="39"/>
      <c r="E7" s="39"/>
      <c r="F7" s="39"/>
      <c r="G7" s="39"/>
      <c r="H7" s="40"/>
      <c r="I7" s="160" t="s">
        <v>211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161" t="s">
        <v>212</v>
      </c>
      <c r="CO7" s="162"/>
      <c r="CP7" s="162"/>
      <c r="CQ7" s="162"/>
      <c r="CR7" s="162"/>
      <c r="CS7" s="162"/>
      <c r="CT7" s="162"/>
      <c r="CU7" s="163"/>
      <c r="CV7" s="75" t="s">
        <v>48</v>
      </c>
      <c r="CW7" s="73"/>
      <c r="CX7" s="73"/>
      <c r="CY7" s="73"/>
      <c r="CZ7" s="73"/>
      <c r="DA7" s="73"/>
      <c r="DB7" s="73"/>
      <c r="DC7" s="73"/>
      <c r="DD7" s="73"/>
      <c r="DE7" s="74"/>
      <c r="DF7" s="68">
        <f>'стр.1_4'!DF94</f>
        <v>2151438</v>
      </c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70"/>
      <c r="DS7" s="68">
        <f>'стр.1_4'!DS94</f>
        <v>1920000</v>
      </c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70"/>
      <c r="EF7" s="68">
        <f>'стр.1_4'!EF94</f>
        <v>1925000</v>
      </c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70"/>
      <c r="ES7" s="68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71"/>
    </row>
    <row r="8" spans="1:161" ht="90" customHeight="1">
      <c r="A8" s="34" t="s">
        <v>213</v>
      </c>
      <c r="B8" s="34"/>
      <c r="C8" s="34"/>
      <c r="D8" s="34"/>
      <c r="E8" s="34"/>
      <c r="F8" s="34"/>
      <c r="G8" s="34"/>
      <c r="H8" s="35"/>
      <c r="I8" s="159" t="s">
        <v>215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33" t="s">
        <v>214</v>
      </c>
      <c r="CO8" s="34"/>
      <c r="CP8" s="34"/>
      <c r="CQ8" s="34"/>
      <c r="CR8" s="34"/>
      <c r="CS8" s="34"/>
      <c r="CT8" s="34"/>
      <c r="CU8" s="35"/>
      <c r="CV8" s="36" t="s">
        <v>48</v>
      </c>
      <c r="CW8" s="34"/>
      <c r="CX8" s="34"/>
      <c r="CY8" s="34"/>
      <c r="CZ8" s="34"/>
      <c r="DA8" s="34"/>
      <c r="DB8" s="34"/>
      <c r="DC8" s="34"/>
      <c r="DD8" s="34"/>
      <c r="DE8" s="35"/>
      <c r="DF8" s="29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1"/>
      <c r="DS8" s="29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1"/>
      <c r="EF8" s="29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1"/>
      <c r="ES8" s="29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2"/>
    </row>
    <row r="9" spans="1:161" ht="24" customHeight="1">
      <c r="A9" s="34" t="s">
        <v>216</v>
      </c>
      <c r="B9" s="34"/>
      <c r="C9" s="34"/>
      <c r="D9" s="34"/>
      <c r="E9" s="34"/>
      <c r="F9" s="34"/>
      <c r="G9" s="34"/>
      <c r="H9" s="35"/>
      <c r="I9" s="159" t="s">
        <v>218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33" t="s">
        <v>217</v>
      </c>
      <c r="CO9" s="34"/>
      <c r="CP9" s="34"/>
      <c r="CQ9" s="34"/>
      <c r="CR9" s="34"/>
      <c r="CS9" s="34"/>
      <c r="CT9" s="34"/>
      <c r="CU9" s="35"/>
      <c r="CV9" s="36" t="s">
        <v>48</v>
      </c>
      <c r="CW9" s="34"/>
      <c r="CX9" s="34"/>
      <c r="CY9" s="34"/>
      <c r="CZ9" s="34"/>
      <c r="DA9" s="34"/>
      <c r="DB9" s="34"/>
      <c r="DC9" s="34"/>
      <c r="DD9" s="34"/>
      <c r="DE9" s="35"/>
      <c r="DF9" s="29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1"/>
      <c r="DS9" s="29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1"/>
      <c r="EF9" s="29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1"/>
      <c r="ES9" s="29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2"/>
    </row>
    <row r="10" spans="1:161" ht="24" customHeight="1">
      <c r="A10" s="34" t="s">
        <v>219</v>
      </c>
      <c r="B10" s="34"/>
      <c r="C10" s="34"/>
      <c r="D10" s="34"/>
      <c r="E10" s="34"/>
      <c r="F10" s="34"/>
      <c r="G10" s="34"/>
      <c r="H10" s="35"/>
      <c r="I10" s="159" t="s">
        <v>223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33" t="s">
        <v>221</v>
      </c>
      <c r="CO10" s="34"/>
      <c r="CP10" s="34"/>
      <c r="CQ10" s="34"/>
      <c r="CR10" s="34"/>
      <c r="CS10" s="34"/>
      <c r="CT10" s="34"/>
      <c r="CU10" s="35"/>
      <c r="CV10" s="36" t="s">
        <v>48</v>
      </c>
      <c r="CW10" s="34"/>
      <c r="CX10" s="34"/>
      <c r="CY10" s="34"/>
      <c r="CZ10" s="34"/>
      <c r="DA10" s="34"/>
      <c r="DB10" s="34"/>
      <c r="DC10" s="34"/>
      <c r="DD10" s="34"/>
      <c r="DE10" s="35"/>
      <c r="DF10" s="29">
        <f>200000+177231.95+90963.6+92893.13</f>
        <v>561088.68</v>
      </c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1"/>
      <c r="DS10" s="154">
        <f>400000</f>
        <v>400000</v>
      </c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1"/>
      <c r="EF10" s="154">
        <v>420000</v>
      </c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1"/>
      <c r="ES10" s="29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2"/>
    </row>
    <row r="11" spans="1:161" ht="24" customHeight="1">
      <c r="A11" s="34" t="s">
        <v>220</v>
      </c>
      <c r="B11" s="34"/>
      <c r="C11" s="34"/>
      <c r="D11" s="34"/>
      <c r="E11" s="34"/>
      <c r="F11" s="34"/>
      <c r="G11" s="34"/>
      <c r="H11" s="35"/>
      <c r="I11" s="159" t="s">
        <v>224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33" t="s">
        <v>222</v>
      </c>
      <c r="CO11" s="34"/>
      <c r="CP11" s="34"/>
      <c r="CQ11" s="34"/>
      <c r="CR11" s="34"/>
      <c r="CS11" s="34"/>
      <c r="CT11" s="34"/>
      <c r="CU11" s="35"/>
      <c r="CV11" s="36" t="s">
        <v>48</v>
      </c>
      <c r="CW11" s="34"/>
      <c r="CX11" s="34"/>
      <c r="CY11" s="34"/>
      <c r="CZ11" s="34"/>
      <c r="DA11" s="34"/>
      <c r="DB11" s="34"/>
      <c r="DC11" s="34"/>
      <c r="DD11" s="34"/>
      <c r="DE11" s="35"/>
      <c r="DF11" s="154">
        <f>DF12</f>
        <v>1590349.3199999998</v>
      </c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1"/>
      <c r="DS11" s="154">
        <f>DS12</f>
        <v>1520000</v>
      </c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1"/>
      <c r="EF11" s="154">
        <f>EF12</f>
        <v>1505000</v>
      </c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1"/>
      <c r="ES11" s="29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2"/>
    </row>
    <row r="12" spans="1:161" ht="34.5" customHeight="1">
      <c r="A12" s="34" t="s">
        <v>225</v>
      </c>
      <c r="B12" s="34"/>
      <c r="C12" s="34"/>
      <c r="D12" s="34"/>
      <c r="E12" s="34"/>
      <c r="F12" s="34"/>
      <c r="G12" s="34"/>
      <c r="H12" s="35"/>
      <c r="I12" s="158" t="s">
        <v>227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33" t="s">
        <v>226</v>
      </c>
      <c r="CO12" s="34"/>
      <c r="CP12" s="34"/>
      <c r="CQ12" s="34"/>
      <c r="CR12" s="34"/>
      <c r="CS12" s="34"/>
      <c r="CT12" s="34"/>
      <c r="CU12" s="35"/>
      <c r="CV12" s="36" t="s">
        <v>48</v>
      </c>
      <c r="CW12" s="34"/>
      <c r="CX12" s="34"/>
      <c r="CY12" s="34"/>
      <c r="CZ12" s="34"/>
      <c r="DA12" s="34"/>
      <c r="DB12" s="34"/>
      <c r="DC12" s="34"/>
      <c r="DD12" s="34"/>
      <c r="DE12" s="35"/>
      <c r="DF12" s="29">
        <f>DF13</f>
        <v>1590349.3199999998</v>
      </c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1"/>
      <c r="DS12" s="29">
        <f>DS13</f>
        <v>1520000</v>
      </c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1"/>
      <c r="EF12" s="29">
        <f>EF13</f>
        <v>1505000</v>
      </c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1"/>
      <c r="ES12" s="29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2"/>
    </row>
    <row r="13" spans="1:161" ht="24" customHeight="1">
      <c r="A13" s="34" t="s">
        <v>228</v>
      </c>
      <c r="B13" s="34"/>
      <c r="C13" s="34"/>
      <c r="D13" s="34"/>
      <c r="E13" s="34"/>
      <c r="F13" s="34"/>
      <c r="G13" s="34"/>
      <c r="H13" s="35"/>
      <c r="I13" s="157" t="s">
        <v>229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33" t="s">
        <v>230</v>
      </c>
      <c r="CO13" s="34"/>
      <c r="CP13" s="34"/>
      <c r="CQ13" s="34"/>
      <c r="CR13" s="34"/>
      <c r="CS13" s="34"/>
      <c r="CT13" s="34"/>
      <c r="CU13" s="35"/>
      <c r="CV13" s="36" t="s">
        <v>48</v>
      </c>
      <c r="CW13" s="34"/>
      <c r="CX13" s="34"/>
      <c r="CY13" s="34"/>
      <c r="CZ13" s="34"/>
      <c r="DA13" s="34"/>
      <c r="DB13" s="34"/>
      <c r="DC13" s="34"/>
      <c r="DD13" s="34"/>
      <c r="DE13" s="35"/>
      <c r="DF13" s="29">
        <f>DF7-DF10</f>
        <v>1590349.3199999998</v>
      </c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1"/>
      <c r="DS13" s="154">
        <f>1920000-DS10</f>
        <v>1520000</v>
      </c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1"/>
      <c r="EF13" s="154">
        <f>1925000-'стр.5_6'!EF10</f>
        <v>1505000</v>
      </c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1"/>
      <c r="ES13" s="29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2"/>
    </row>
    <row r="14" spans="1:161" ht="12.75" customHeight="1">
      <c r="A14" s="34" t="s">
        <v>231</v>
      </c>
      <c r="B14" s="34"/>
      <c r="C14" s="34"/>
      <c r="D14" s="34"/>
      <c r="E14" s="34"/>
      <c r="F14" s="34"/>
      <c r="G14" s="34"/>
      <c r="H14" s="35"/>
      <c r="I14" s="157" t="s">
        <v>232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33" t="s">
        <v>233</v>
      </c>
      <c r="CO14" s="34"/>
      <c r="CP14" s="34"/>
      <c r="CQ14" s="34"/>
      <c r="CR14" s="34"/>
      <c r="CS14" s="34"/>
      <c r="CT14" s="34"/>
      <c r="CU14" s="35"/>
      <c r="CV14" s="36" t="s">
        <v>48</v>
      </c>
      <c r="CW14" s="34"/>
      <c r="CX14" s="34"/>
      <c r="CY14" s="34"/>
      <c r="CZ14" s="34"/>
      <c r="DA14" s="34"/>
      <c r="DB14" s="34"/>
      <c r="DC14" s="34"/>
      <c r="DD14" s="34"/>
      <c r="DE14" s="35"/>
      <c r="DF14" s="29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1"/>
      <c r="DS14" s="29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1"/>
      <c r="EF14" s="29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1"/>
      <c r="ES14" s="29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2"/>
    </row>
    <row r="15" spans="1:161" ht="24" customHeight="1">
      <c r="A15" s="34" t="s">
        <v>234</v>
      </c>
      <c r="B15" s="34"/>
      <c r="C15" s="34"/>
      <c r="D15" s="34"/>
      <c r="E15" s="34"/>
      <c r="F15" s="34"/>
      <c r="G15" s="34"/>
      <c r="H15" s="35"/>
      <c r="I15" s="158" t="s">
        <v>235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33" t="s">
        <v>236</v>
      </c>
      <c r="CO15" s="34"/>
      <c r="CP15" s="34"/>
      <c r="CQ15" s="34"/>
      <c r="CR15" s="34"/>
      <c r="CS15" s="34"/>
      <c r="CT15" s="34"/>
      <c r="CU15" s="35"/>
      <c r="CV15" s="36" t="s">
        <v>48</v>
      </c>
      <c r="CW15" s="34"/>
      <c r="CX15" s="34"/>
      <c r="CY15" s="34"/>
      <c r="CZ15" s="34"/>
      <c r="DA15" s="34"/>
      <c r="DB15" s="34"/>
      <c r="DC15" s="34"/>
      <c r="DD15" s="34"/>
      <c r="DE15" s="35"/>
      <c r="DF15" s="29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1"/>
      <c r="DS15" s="29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1"/>
      <c r="EF15" s="29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1"/>
      <c r="ES15" s="29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2"/>
    </row>
    <row r="16" spans="1:161" ht="24" customHeight="1">
      <c r="A16" s="34" t="s">
        <v>237</v>
      </c>
      <c r="B16" s="34"/>
      <c r="C16" s="34"/>
      <c r="D16" s="34"/>
      <c r="E16" s="34"/>
      <c r="F16" s="34"/>
      <c r="G16" s="34"/>
      <c r="H16" s="35"/>
      <c r="I16" s="157" t="s">
        <v>229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33" t="s">
        <v>238</v>
      </c>
      <c r="CO16" s="34"/>
      <c r="CP16" s="34"/>
      <c r="CQ16" s="34"/>
      <c r="CR16" s="34"/>
      <c r="CS16" s="34"/>
      <c r="CT16" s="34"/>
      <c r="CU16" s="35"/>
      <c r="CV16" s="36" t="s">
        <v>48</v>
      </c>
      <c r="CW16" s="34"/>
      <c r="CX16" s="34"/>
      <c r="CY16" s="34"/>
      <c r="CZ16" s="34"/>
      <c r="DA16" s="34"/>
      <c r="DB16" s="34"/>
      <c r="DC16" s="34"/>
      <c r="DD16" s="34"/>
      <c r="DE16" s="35"/>
      <c r="DF16" s="29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1"/>
      <c r="DS16" s="29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1"/>
      <c r="EF16" s="29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1"/>
      <c r="ES16" s="29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2"/>
    </row>
    <row r="17" spans="1:161" ht="12.75" customHeight="1">
      <c r="A17" s="34" t="s">
        <v>239</v>
      </c>
      <c r="B17" s="34"/>
      <c r="C17" s="34"/>
      <c r="D17" s="34"/>
      <c r="E17" s="34"/>
      <c r="F17" s="34"/>
      <c r="G17" s="34"/>
      <c r="H17" s="35"/>
      <c r="I17" s="157" t="s">
        <v>232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33" t="s">
        <v>240</v>
      </c>
      <c r="CO17" s="34"/>
      <c r="CP17" s="34"/>
      <c r="CQ17" s="34"/>
      <c r="CR17" s="34"/>
      <c r="CS17" s="34"/>
      <c r="CT17" s="34"/>
      <c r="CU17" s="35"/>
      <c r="CV17" s="36" t="s">
        <v>48</v>
      </c>
      <c r="CW17" s="34"/>
      <c r="CX17" s="34"/>
      <c r="CY17" s="34"/>
      <c r="CZ17" s="34"/>
      <c r="DA17" s="34"/>
      <c r="DB17" s="34"/>
      <c r="DC17" s="34"/>
      <c r="DD17" s="34"/>
      <c r="DE17" s="35"/>
      <c r="DF17" s="29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1"/>
      <c r="DS17" s="29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1"/>
      <c r="EF17" s="29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1"/>
      <c r="ES17" s="29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2"/>
    </row>
    <row r="18" spans="1:161" ht="12.75" customHeight="1">
      <c r="A18" s="34" t="s">
        <v>241</v>
      </c>
      <c r="B18" s="34"/>
      <c r="C18" s="34"/>
      <c r="D18" s="34"/>
      <c r="E18" s="34"/>
      <c r="F18" s="34"/>
      <c r="G18" s="34"/>
      <c r="H18" s="35"/>
      <c r="I18" s="158" t="s">
        <v>242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33" t="s">
        <v>243</v>
      </c>
      <c r="CO18" s="34"/>
      <c r="CP18" s="34"/>
      <c r="CQ18" s="34"/>
      <c r="CR18" s="34"/>
      <c r="CS18" s="34"/>
      <c r="CT18" s="34"/>
      <c r="CU18" s="35"/>
      <c r="CV18" s="36" t="s">
        <v>48</v>
      </c>
      <c r="CW18" s="34"/>
      <c r="CX18" s="34"/>
      <c r="CY18" s="34"/>
      <c r="CZ18" s="34"/>
      <c r="DA18" s="34"/>
      <c r="DB18" s="34"/>
      <c r="DC18" s="34"/>
      <c r="DD18" s="34"/>
      <c r="DE18" s="35"/>
      <c r="DF18" s="29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1"/>
      <c r="DS18" s="29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1"/>
      <c r="EF18" s="29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1"/>
      <c r="ES18" s="29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2"/>
    </row>
    <row r="19" spans="1:161" ht="11.25">
      <c r="A19" s="34" t="s">
        <v>244</v>
      </c>
      <c r="B19" s="34"/>
      <c r="C19" s="34"/>
      <c r="D19" s="34"/>
      <c r="E19" s="34"/>
      <c r="F19" s="34"/>
      <c r="G19" s="34"/>
      <c r="H19" s="35"/>
      <c r="I19" s="158" t="s">
        <v>245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33" t="s">
        <v>246</v>
      </c>
      <c r="CO19" s="34"/>
      <c r="CP19" s="34"/>
      <c r="CQ19" s="34"/>
      <c r="CR19" s="34"/>
      <c r="CS19" s="34"/>
      <c r="CT19" s="34"/>
      <c r="CU19" s="35"/>
      <c r="CV19" s="36" t="s">
        <v>48</v>
      </c>
      <c r="CW19" s="34"/>
      <c r="CX19" s="34"/>
      <c r="CY19" s="34"/>
      <c r="CZ19" s="34"/>
      <c r="DA19" s="34"/>
      <c r="DB19" s="34"/>
      <c r="DC19" s="34"/>
      <c r="DD19" s="34"/>
      <c r="DE19" s="35"/>
      <c r="DF19" s="29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1"/>
      <c r="DS19" s="29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1"/>
      <c r="EF19" s="29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1"/>
      <c r="ES19" s="29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2"/>
    </row>
    <row r="20" spans="1:161" ht="24" customHeight="1">
      <c r="A20" s="34" t="s">
        <v>247</v>
      </c>
      <c r="B20" s="34"/>
      <c r="C20" s="34"/>
      <c r="D20" s="34"/>
      <c r="E20" s="34"/>
      <c r="F20" s="34"/>
      <c r="G20" s="34"/>
      <c r="H20" s="35"/>
      <c r="I20" s="157" t="s">
        <v>229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33" t="s">
        <v>248</v>
      </c>
      <c r="CO20" s="34"/>
      <c r="CP20" s="34"/>
      <c r="CQ20" s="34"/>
      <c r="CR20" s="34"/>
      <c r="CS20" s="34"/>
      <c r="CT20" s="34"/>
      <c r="CU20" s="35"/>
      <c r="CV20" s="36" t="s">
        <v>48</v>
      </c>
      <c r="CW20" s="34"/>
      <c r="CX20" s="34"/>
      <c r="CY20" s="34"/>
      <c r="CZ20" s="34"/>
      <c r="DA20" s="34"/>
      <c r="DB20" s="34"/>
      <c r="DC20" s="34"/>
      <c r="DD20" s="34"/>
      <c r="DE20" s="35"/>
      <c r="DF20" s="29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1"/>
      <c r="DS20" s="29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1"/>
      <c r="EF20" s="29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1"/>
      <c r="ES20" s="29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2"/>
    </row>
    <row r="21" spans="1:161" ht="12.75" customHeight="1">
      <c r="A21" s="34" t="s">
        <v>249</v>
      </c>
      <c r="B21" s="34"/>
      <c r="C21" s="34"/>
      <c r="D21" s="34"/>
      <c r="E21" s="34"/>
      <c r="F21" s="34"/>
      <c r="G21" s="34"/>
      <c r="H21" s="35"/>
      <c r="I21" s="157" t="s">
        <v>232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33" t="s">
        <v>250</v>
      </c>
      <c r="CO21" s="34"/>
      <c r="CP21" s="34"/>
      <c r="CQ21" s="34"/>
      <c r="CR21" s="34"/>
      <c r="CS21" s="34"/>
      <c r="CT21" s="34"/>
      <c r="CU21" s="35"/>
      <c r="CV21" s="36" t="s">
        <v>48</v>
      </c>
      <c r="CW21" s="34"/>
      <c r="CX21" s="34"/>
      <c r="CY21" s="34"/>
      <c r="CZ21" s="34"/>
      <c r="DA21" s="34"/>
      <c r="DB21" s="34"/>
      <c r="DC21" s="34"/>
      <c r="DD21" s="34"/>
      <c r="DE21" s="35"/>
      <c r="DF21" s="29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1"/>
      <c r="DS21" s="29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1"/>
      <c r="EF21" s="29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1"/>
      <c r="ES21" s="29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2"/>
    </row>
    <row r="22" spans="1:161" ht="12" thickBot="1">
      <c r="A22" s="34" t="s">
        <v>251</v>
      </c>
      <c r="B22" s="34"/>
      <c r="C22" s="34"/>
      <c r="D22" s="34"/>
      <c r="E22" s="34"/>
      <c r="F22" s="34"/>
      <c r="G22" s="34"/>
      <c r="H22" s="35"/>
      <c r="I22" s="158" t="s">
        <v>252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5" t="s">
        <v>253</v>
      </c>
      <c r="CO22" s="26"/>
      <c r="CP22" s="26"/>
      <c r="CQ22" s="26"/>
      <c r="CR22" s="26"/>
      <c r="CS22" s="26"/>
      <c r="CT22" s="26"/>
      <c r="CU22" s="27"/>
      <c r="CV22" s="28" t="s">
        <v>48</v>
      </c>
      <c r="CW22" s="26"/>
      <c r="CX22" s="26"/>
      <c r="CY22" s="26"/>
      <c r="CZ22" s="26"/>
      <c r="DA22" s="26"/>
      <c r="DB22" s="26"/>
      <c r="DC22" s="26"/>
      <c r="DD22" s="26"/>
      <c r="DE22" s="27"/>
      <c r="DF22" s="19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1"/>
      <c r="DS22" s="19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/>
      <c r="EF22" s="19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1"/>
      <c r="ES22" s="19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2"/>
    </row>
    <row r="23" spans="1:161" ht="24" customHeight="1">
      <c r="A23" s="34" t="s">
        <v>254</v>
      </c>
      <c r="B23" s="34"/>
      <c r="C23" s="34"/>
      <c r="D23" s="34"/>
      <c r="E23" s="34"/>
      <c r="F23" s="34"/>
      <c r="G23" s="34"/>
      <c r="H23" s="35"/>
      <c r="I23" s="157" t="s">
        <v>229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72" t="s">
        <v>255</v>
      </c>
      <c r="CO23" s="73"/>
      <c r="CP23" s="73"/>
      <c r="CQ23" s="73"/>
      <c r="CR23" s="73"/>
      <c r="CS23" s="73"/>
      <c r="CT23" s="73"/>
      <c r="CU23" s="74"/>
      <c r="CV23" s="75" t="s">
        <v>48</v>
      </c>
      <c r="CW23" s="73"/>
      <c r="CX23" s="73"/>
      <c r="CY23" s="73"/>
      <c r="CZ23" s="73"/>
      <c r="DA23" s="73"/>
      <c r="DB23" s="73"/>
      <c r="DC23" s="73"/>
      <c r="DD23" s="73"/>
      <c r="DE23" s="74"/>
      <c r="DF23" s="68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70"/>
      <c r="DS23" s="68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70"/>
      <c r="EF23" s="68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70"/>
      <c r="ES23" s="68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71"/>
    </row>
    <row r="24" spans="1:161" ht="11.25">
      <c r="A24" s="34" t="s">
        <v>256</v>
      </c>
      <c r="B24" s="34"/>
      <c r="C24" s="34"/>
      <c r="D24" s="34"/>
      <c r="E24" s="34"/>
      <c r="F24" s="34"/>
      <c r="G24" s="34"/>
      <c r="H24" s="35"/>
      <c r="I24" s="157" t="s">
        <v>257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33" t="s">
        <v>258</v>
      </c>
      <c r="CO24" s="34"/>
      <c r="CP24" s="34"/>
      <c r="CQ24" s="34"/>
      <c r="CR24" s="34"/>
      <c r="CS24" s="34"/>
      <c r="CT24" s="34"/>
      <c r="CU24" s="35"/>
      <c r="CV24" s="36" t="s">
        <v>48</v>
      </c>
      <c r="CW24" s="34"/>
      <c r="CX24" s="34"/>
      <c r="CY24" s="34"/>
      <c r="CZ24" s="34"/>
      <c r="DA24" s="34"/>
      <c r="DB24" s="34"/>
      <c r="DC24" s="34"/>
      <c r="DD24" s="34"/>
      <c r="DE24" s="35"/>
      <c r="DF24" s="29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1"/>
      <c r="DS24" s="29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1"/>
      <c r="EF24" s="29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1"/>
      <c r="ES24" s="29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2"/>
    </row>
    <row r="25" spans="1:161" ht="24" customHeight="1">
      <c r="A25" s="34" t="s">
        <v>13</v>
      </c>
      <c r="B25" s="34"/>
      <c r="C25" s="34"/>
      <c r="D25" s="34"/>
      <c r="E25" s="34"/>
      <c r="F25" s="34"/>
      <c r="G25" s="34"/>
      <c r="H25" s="35"/>
      <c r="I25" s="153" t="s">
        <v>259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33" t="s">
        <v>260</v>
      </c>
      <c r="CO25" s="34"/>
      <c r="CP25" s="34"/>
      <c r="CQ25" s="34"/>
      <c r="CR25" s="34"/>
      <c r="CS25" s="34"/>
      <c r="CT25" s="34"/>
      <c r="CU25" s="35"/>
      <c r="CV25" s="36" t="s">
        <v>48</v>
      </c>
      <c r="CW25" s="34"/>
      <c r="CX25" s="34"/>
      <c r="CY25" s="34"/>
      <c r="CZ25" s="34"/>
      <c r="DA25" s="34"/>
      <c r="DB25" s="34"/>
      <c r="DC25" s="34"/>
      <c r="DD25" s="34"/>
      <c r="DE25" s="35"/>
      <c r="DF25" s="154">
        <f>DF11</f>
        <v>1590349.3199999998</v>
      </c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1"/>
      <c r="DS25" s="154">
        <f>DS13</f>
        <v>1520000</v>
      </c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1"/>
      <c r="EF25" s="154">
        <f>EF13</f>
        <v>1505000</v>
      </c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1"/>
      <c r="ES25" s="29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2"/>
    </row>
    <row r="26" spans="1:161" ht="11.25">
      <c r="A26" s="56"/>
      <c r="B26" s="56"/>
      <c r="C26" s="56"/>
      <c r="D26" s="56"/>
      <c r="E26" s="56"/>
      <c r="F26" s="56"/>
      <c r="G26" s="56"/>
      <c r="H26" s="57"/>
      <c r="I26" s="155" t="s">
        <v>261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156"/>
      <c r="CN26" s="55" t="s">
        <v>262</v>
      </c>
      <c r="CO26" s="56"/>
      <c r="CP26" s="56"/>
      <c r="CQ26" s="56"/>
      <c r="CR26" s="56"/>
      <c r="CS26" s="56"/>
      <c r="CT26" s="56"/>
      <c r="CU26" s="57"/>
      <c r="CV26" s="61"/>
      <c r="CW26" s="56"/>
      <c r="CX26" s="56"/>
      <c r="CY26" s="56"/>
      <c r="CZ26" s="56"/>
      <c r="DA26" s="56"/>
      <c r="DB26" s="56"/>
      <c r="DC26" s="56"/>
      <c r="DD26" s="56"/>
      <c r="DE26" s="57"/>
      <c r="DF26" s="46">
        <f>DF12</f>
        <v>1590349.3199999998</v>
      </c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8"/>
      <c r="DS26" s="46">
        <f>DS12</f>
        <v>1520000</v>
      </c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8"/>
      <c r="EF26" s="46">
        <f>EF12</f>
        <v>1505000</v>
      </c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8"/>
      <c r="ES26" s="46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52"/>
    </row>
    <row r="27" spans="1:161" ht="11.25">
      <c r="A27" s="59"/>
      <c r="B27" s="59"/>
      <c r="C27" s="59"/>
      <c r="D27" s="59"/>
      <c r="E27" s="59"/>
      <c r="F27" s="59"/>
      <c r="G27" s="59"/>
      <c r="H27" s="60"/>
      <c r="I27" s="152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58"/>
      <c r="CO27" s="59"/>
      <c r="CP27" s="59"/>
      <c r="CQ27" s="59"/>
      <c r="CR27" s="59"/>
      <c r="CS27" s="59"/>
      <c r="CT27" s="59"/>
      <c r="CU27" s="60"/>
      <c r="CV27" s="62"/>
      <c r="CW27" s="59"/>
      <c r="CX27" s="59"/>
      <c r="CY27" s="59"/>
      <c r="CZ27" s="59"/>
      <c r="DA27" s="59"/>
      <c r="DB27" s="59"/>
      <c r="DC27" s="59"/>
      <c r="DD27" s="59"/>
      <c r="DE27" s="60"/>
      <c r="DF27" s="49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1"/>
      <c r="DS27" s="49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1"/>
      <c r="EF27" s="49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1"/>
      <c r="ES27" s="49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3"/>
    </row>
    <row r="28" spans="1:161" ht="24" customHeight="1">
      <c r="A28" s="34" t="s">
        <v>14</v>
      </c>
      <c r="B28" s="34"/>
      <c r="C28" s="34"/>
      <c r="D28" s="34"/>
      <c r="E28" s="34"/>
      <c r="F28" s="34"/>
      <c r="G28" s="34"/>
      <c r="H28" s="35"/>
      <c r="I28" s="153" t="s">
        <v>263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33" t="s">
        <v>264</v>
      </c>
      <c r="CO28" s="34"/>
      <c r="CP28" s="34"/>
      <c r="CQ28" s="34"/>
      <c r="CR28" s="34"/>
      <c r="CS28" s="34"/>
      <c r="CT28" s="34"/>
      <c r="CU28" s="35"/>
      <c r="CV28" s="36" t="s">
        <v>48</v>
      </c>
      <c r="CW28" s="34"/>
      <c r="CX28" s="34"/>
      <c r="CY28" s="34"/>
      <c r="CZ28" s="34"/>
      <c r="DA28" s="34"/>
      <c r="DB28" s="34"/>
      <c r="DC28" s="34"/>
      <c r="DD28" s="34"/>
      <c r="DE28" s="35"/>
      <c r="DF28" s="29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1"/>
      <c r="DS28" s="29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1"/>
      <c r="EF28" s="29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1"/>
      <c r="ES28" s="29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2"/>
    </row>
    <row r="29" spans="1:161" ht="11.25">
      <c r="A29" s="56"/>
      <c r="B29" s="56"/>
      <c r="C29" s="56"/>
      <c r="D29" s="56"/>
      <c r="E29" s="56"/>
      <c r="F29" s="56"/>
      <c r="G29" s="56"/>
      <c r="H29" s="57"/>
      <c r="I29" s="155" t="s">
        <v>261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156"/>
      <c r="CN29" s="55" t="s">
        <v>265</v>
      </c>
      <c r="CO29" s="56"/>
      <c r="CP29" s="56"/>
      <c r="CQ29" s="56"/>
      <c r="CR29" s="56"/>
      <c r="CS29" s="56"/>
      <c r="CT29" s="56"/>
      <c r="CU29" s="57"/>
      <c r="CV29" s="61"/>
      <c r="CW29" s="56"/>
      <c r="CX29" s="56"/>
      <c r="CY29" s="56"/>
      <c r="CZ29" s="56"/>
      <c r="DA29" s="56"/>
      <c r="DB29" s="56"/>
      <c r="DC29" s="56"/>
      <c r="DD29" s="56"/>
      <c r="DE29" s="57"/>
      <c r="DF29" s="46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8"/>
      <c r="DS29" s="46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8"/>
      <c r="EF29" s="46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8"/>
      <c r="ES29" s="46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52"/>
    </row>
    <row r="30" spans="1:161" ht="12" thickBot="1">
      <c r="A30" s="59"/>
      <c r="B30" s="59"/>
      <c r="C30" s="59"/>
      <c r="D30" s="59"/>
      <c r="E30" s="59"/>
      <c r="F30" s="59"/>
      <c r="G30" s="59"/>
      <c r="H30" s="60"/>
      <c r="I30" s="152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89"/>
      <c r="CO30" s="90"/>
      <c r="CP30" s="90"/>
      <c r="CQ30" s="90"/>
      <c r="CR30" s="90"/>
      <c r="CS30" s="90"/>
      <c r="CT30" s="90"/>
      <c r="CU30" s="91"/>
      <c r="CV30" s="92"/>
      <c r="CW30" s="90"/>
      <c r="CX30" s="90"/>
      <c r="CY30" s="90"/>
      <c r="CZ30" s="90"/>
      <c r="DA30" s="90"/>
      <c r="DB30" s="90"/>
      <c r="DC30" s="90"/>
      <c r="DD30" s="90"/>
      <c r="DE30" s="91"/>
      <c r="DF30" s="86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93"/>
      <c r="DS30" s="86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93"/>
      <c r="EF30" s="86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93"/>
      <c r="ES30" s="86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8"/>
    </row>
    <row r="32" ht="11.25">
      <c r="I32" s="1" t="s">
        <v>266</v>
      </c>
    </row>
    <row r="33" spans="9:96" ht="11.25">
      <c r="I33" s="1" t="s">
        <v>267</v>
      </c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Y33" s="50" t="s">
        <v>291</v>
      </c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</row>
    <row r="34" spans="43:96" s="4" customFormat="1" ht="8.25">
      <c r="AQ34" s="112" t="s">
        <v>268</v>
      </c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K34" s="112" t="s">
        <v>22</v>
      </c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Y34" s="112" t="s">
        <v>23</v>
      </c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269</v>
      </c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</row>
    <row r="37" spans="39:96" s="4" customFormat="1" ht="8.25">
      <c r="AM37" s="112" t="s">
        <v>268</v>
      </c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G37" s="112" t="s">
        <v>270</v>
      </c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CA37" s="112" t="s">
        <v>271</v>
      </c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97" t="s">
        <v>24</v>
      </c>
      <c r="J39" s="97"/>
      <c r="K39" s="59" t="s">
        <v>275</v>
      </c>
      <c r="L39" s="59"/>
      <c r="M39" s="59"/>
      <c r="N39" s="99" t="s">
        <v>24</v>
      </c>
      <c r="O39" s="99"/>
      <c r="Q39" s="59" t="s">
        <v>280</v>
      </c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97">
        <v>20</v>
      </c>
      <c r="AG39" s="97"/>
      <c r="AH39" s="97"/>
      <c r="AI39" s="102" t="s">
        <v>276</v>
      </c>
      <c r="AJ39" s="102"/>
      <c r="AK39" s="102"/>
      <c r="AL39" s="1" t="s">
        <v>6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272</v>
      </c>
      <c r="CM42" s="14"/>
    </row>
    <row r="43" spans="1:91" ht="11.25">
      <c r="A43" s="148" t="s">
        <v>286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149"/>
    </row>
    <row r="44" spans="1:91" s="4" customFormat="1" ht="8.25">
      <c r="A44" s="150" t="s">
        <v>273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51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148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AH46" s="50" t="str">
        <f>'стр.1_4'!EL11</f>
        <v>Л.Т. Кобрешвили</v>
      </c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149"/>
    </row>
    <row r="47" spans="1:91" s="4" customFormat="1" ht="8.25">
      <c r="A47" s="150" t="s">
        <v>22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AH47" s="112" t="s">
        <v>23</v>
      </c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51"/>
    </row>
    <row r="48" spans="1:91" ht="11.25">
      <c r="A48" s="13"/>
      <c r="CM48" s="14"/>
    </row>
    <row r="49" spans="1:91" ht="11.25">
      <c r="A49" s="147" t="s">
        <v>24</v>
      </c>
      <c r="B49" s="97"/>
      <c r="C49" s="59" t="s">
        <v>275</v>
      </c>
      <c r="D49" s="59"/>
      <c r="E49" s="59"/>
      <c r="F49" s="99" t="s">
        <v>24</v>
      </c>
      <c r="G49" s="99"/>
      <c r="I49" s="59" t="s">
        <v>280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97">
        <v>20</v>
      </c>
      <c r="Y49" s="97"/>
      <c r="Z49" s="97"/>
      <c r="AA49" s="102" t="s">
        <v>276</v>
      </c>
      <c r="AB49" s="102"/>
      <c r="AC49" s="102"/>
      <c r="AD49" s="1" t="s">
        <v>6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F25:ER25"/>
    <mergeCell ref="ES25:FE25"/>
    <mergeCell ref="A25:H25"/>
    <mergeCell ref="I25:CM25"/>
    <mergeCell ref="CN25:CU25"/>
    <mergeCell ref="CV25:DE25"/>
    <mergeCell ref="DS25:EE25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A46:Y46"/>
    <mergeCell ref="AH46:CM46"/>
    <mergeCell ref="A47:Y47"/>
    <mergeCell ref="AH47:CM47"/>
    <mergeCell ref="A43:CM43"/>
    <mergeCell ref="A44:CM44"/>
    <mergeCell ref="X49:Z49"/>
    <mergeCell ref="AA49:AC49"/>
    <mergeCell ref="A49:B49"/>
    <mergeCell ref="C49:E49"/>
    <mergeCell ref="F49:G49"/>
    <mergeCell ref="I49:W4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ГлБух</cp:lastModifiedBy>
  <cp:lastPrinted>2020-03-03T09:17:30Z</cp:lastPrinted>
  <dcterms:created xsi:type="dcterms:W3CDTF">2011-01-11T10:25:48Z</dcterms:created>
  <dcterms:modified xsi:type="dcterms:W3CDTF">2021-12-21T10:21:23Z</dcterms:modified>
  <cp:category/>
  <cp:version/>
  <cp:contentType/>
  <cp:contentStatus/>
</cp:coreProperties>
</file>