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8616" windowHeight="6228"/>
  </bookViews>
  <sheets>
    <sheet name="Page1" sheetId="1" r:id="rId1"/>
  </sheets>
  <calcPr calcId="145621"/>
</workbook>
</file>

<file path=xl/calcChain.xml><?xml version="1.0" encoding="utf-8"?>
<calcChain xmlns="http://schemas.openxmlformats.org/spreadsheetml/2006/main">
  <c r="C304" i="1" l="1"/>
  <c r="D304" i="1"/>
  <c r="D305" i="1" s="1"/>
  <c r="E304" i="1"/>
  <c r="F304" i="1"/>
  <c r="B304" i="1"/>
  <c r="C295" i="1"/>
  <c r="C305" i="1" s="1"/>
  <c r="D295" i="1"/>
  <c r="E295" i="1"/>
  <c r="F295" i="1"/>
  <c r="B295" i="1"/>
  <c r="C282" i="1"/>
  <c r="D282" i="1"/>
  <c r="E282" i="1"/>
  <c r="F282" i="1"/>
  <c r="B282" i="1"/>
  <c r="C277" i="1"/>
  <c r="D277" i="1"/>
  <c r="E277" i="1"/>
  <c r="E283" i="1" s="1"/>
  <c r="F277" i="1"/>
  <c r="B277" i="1"/>
  <c r="C267" i="1"/>
  <c r="D267" i="1"/>
  <c r="E267" i="1"/>
  <c r="F267" i="1"/>
  <c r="B267" i="1"/>
  <c r="C254" i="1"/>
  <c r="D254" i="1"/>
  <c r="E254" i="1"/>
  <c r="F254" i="1"/>
  <c r="B254" i="1"/>
  <c r="C250" i="1"/>
  <c r="D250" i="1"/>
  <c r="E250" i="1"/>
  <c r="F250" i="1"/>
  <c r="F255" i="1" s="1"/>
  <c r="B250" i="1"/>
  <c r="B242" i="1"/>
  <c r="F237" i="1"/>
  <c r="F242" i="1" s="1"/>
  <c r="E237" i="1"/>
  <c r="E242" i="1" s="1"/>
  <c r="D237" i="1"/>
  <c r="D242" i="1" s="1"/>
  <c r="C237" i="1"/>
  <c r="C242" i="1" s="1"/>
  <c r="C216" i="1"/>
  <c r="D216" i="1"/>
  <c r="E216" i="1"/>
  <c r="F216" i="1"/>
  <c r="B216" i="1"/>
  <c r="C225" i="1"/>
  <c r="C231" i="1" s="1"/>
  <c r="D225" i="1"/>
  <c r="E225" i="1"/>
  <c r="F225" i="1"/>
  <c r="B225" i="1"/>
  <c r="C230" i="1"/>
  <c r="D230" i="1"/>
  <c r="E230" i="1"/>
  <c r="F230" i="1"/>
  <c r="F231" i="1" s="1"/>
  <c r="B230" i="1"/>
  <c r="C202" i="1"/>
  <c r="D202" i="1"/>
  <c r="E202" i="1"/>
  <c r="F202" i="1"/>
  <c r="B202" i="1"/>
  <c r="C197" i="1"/>
  <c r="D197" i="1"/>
  <c r="D203" i="1" s="1"/>
  <c r="E197" i="1"/>
  <c r="F197" i="1"/>
  <c r="B197" i="1"/>
  <c r="C188" i="1"/>
  <c r="D188" i="1"/>
  <c r="E188" i="1"/>
  <c r="F188" i="1"/>
  <c r="B188" i="1"/>
  <c r="C176" i="1"/>
  <c r="D176" i="1"/>
  <c r="E176" i="1"/>
  <c r="F176" i="1"/>
  <c r="B176" i="1"/>
  <c r="C167" i="1"/>
  <c r="C171" i="1" s="1"/>
  <c r="D171" i="1"/>
  <c r="E171" i="1"/>
  <c r="F171" i="1"/>
  <c r="B171" i="1"/>
  <c r="C163" i="1"/>
  <c r="D163" i="1"/>
  <c r="E163" i="1"/>
  <c r="F163" i="1"/>
  <c r="B163" i="1"/>
  <c r="C151" i="1"/>
  <c r="D151" i="1"/>
  <c r="E151" i="1"/>
  <c r="F151" i="1"/>
  <c r="B151" i="1"/>
  <c r="C143" i="1"/>
  <c r="D143" i="1"/>
  <c r="E143" i="1"/>
  <c r="F143" i="1"/>
  <c r="B143" i="1"/>
  <c r="C131" i="1"/>
  <c r="D131" i="1"/>
  <c r="E131" i="1"/>
  <c r="F131" i="1"/>
  <c r="B131" i="1"/>
  <c r="C126" i="1"/>
  <c r="D126" i="1"/>
  <c r="E126" i="1"/>
  <c r="F126" i="1"/>
  <c r="B126" i="1"/>
  <c r="B118" i="1"/>
  <c r="F112" i="1"/>
  <c r="F118" i="1" s="1"/>
  <c r="E112" i="1"/>
  <c r="E118" i="1" s="1"/>
  <c r="D112" i="1"/>
  <c r="D118" i="1" s="1"/>
  <c r="C112" i="1"/>
  <c r="C118" i="1" s="1"/>
  <c r="C105" i="1"/>
  <c r="D105" i="1"/>
  <c r="E105" i="1"/>
  <c r="F105" i="1"/>
  <c r="B105" i="1"/>
  <c r="C100" i="1"/>
  <c r="D100" i="1"/>
  <c r="E100" i="1"/>
  <c r="F100" i="1"/>
  <c r="B100" i="1"/>
  <c r="C92" i="1"/>
  <c r="D92" i="1"/>
  <c r="E92" i="1"/>
  <c r="F92" i="1"/>
  <c r="B92" i="1"/>
  <c r="C80" i="1"/>
  <c r="D80" i="1"/>
  <c r="E80" i="1"/>
  <c r="F80" i="1"/>
  <c r="B80" i="1"/>
  <c r="C74" i="1"/>
  <c r="D74" i="1"/>
  <c r="E74" i="1"/>
  <c r="F74" i="1"/>
  <c r="B74" i="1"/>
  <c r="C65" i="1"/>
  <c r="E65" i="1"/>
  <c r="F65" i="1"/>
  <c r="D61" i="1"/>
  <c r="D65" i="1" s="1"/>
  <c r="B65" i="1"/>
  <c r="E52" i="1"/>
  <c r="B52" i="1"/>
  <c r="F50" i="1"/>
  <c r="F52" i="1" s="1"/>
  <c r="D50" i="1"/>
  <c r="D52" i="1" s="1"/>
  <c r="C50" i="1"/>
  <c r="C52" i="1" s="1"/>
  <c r="C46" i="1"/>
  <c r="D46" i="1"/>
  <c r="E46" i="1"/>
  <c r="F46" i="1"/>
  <c r="B46" i="1"/>
  <c r="C37" i="1"/>
  <c r="D37" i="1"/>
  <c r="E37" i="1"/>
  <c r="F37" i="1"/>
  <c r="B37" i="1"/>
  <c r="C25" i="1"/>
  <c r="D25" i="1"/>
  <c r="E25" i="1"/>
  <c r="F25" i="1"/>
  <c r="B25" i="1"/>
  <c r="C20" i="1"/>
  <c r="D20" i="1"/>
  <c r="E20" i="1"/>
  <c r="F20" i="1"/>
  <c r="B20" i="1"/>
  <c r="C12" i="1"/>
  <c r="D12" i="1"/>
  <c r="E12" i="1"/>
  <c r="F12" i="1"/>
  <c r="B12" i="1"/>
  <c r="D53" i="1" l="1"/>
  <c r="C177" i="1"/>
  <c r="F203" i="1"/>
  <c r="D231" i="1"/>
  <c r="E231" i="1"/>
  <c r="D255" i="1"/>
  <c r="C283" i="1"/>
  <c r="E305" i="1"/>
  <c r="F305" i="1"/>
  <c r="F177" i="1"/>
  <c r="D177" i="1"/>
  <c r="E203" i="1"/>
  <c r="C203" i="1"/>
  <c r="F283" i="1"/>
  <c r="D283" i="1"/>
  <c r="E26" i="1"/>
  <c r="C26" i="1"/>
  <c r="F26" i="1"/>
  <c r="D26" i="1"/>
  <c r="E53" i="1"/>
  <c r="C53" i="1"/>
  <c r="F53" i="1"/>
  <c r="E81" i="1"/>
  <c r="C81" i="1"/>
  <c r="F81" i="1"/>
  <c r="D81" i="1"/>
  <c r="F106" i="1"/>
  <c r="D106" i="1"/>
  <c r="E106" i="1"/>
  <c r="C106" i="1"/>
  <c r="E152" i="1"/>
  <c r="C152" i="1"/>
  <c r="F152" i="1"/>
  <c r="D152" i="1"/>
  <c r="E177" i="1"/>
  <c r="E255" i="1"/>
  <c r="C255" i="1"/>
  <c r="E132" i="1"/>
  <c r="C132" i="1"/>
  <c r="F132" i="1"/>
  <c r="D132" i="1"/>
</calcChain>
</file>

<file path=xl/sharedStrings.xml><?xml version="1.0" encoding="utf-8"?>
<sst xmlns="http://schemas.openxmlformats.org/spreadsheetml/2006/main" count="471" uniqueCount="233">
  <si>
    <t>1 день</t>
  </si>
  <si>
    <t>Прием пищи, наименование блюда</t>
  </si>
  <si>
    <t>Масса порции</t>
  </si>
  <si>
    <t>Пищевые вещества</t>
  </si>
  <si>
    <t>Энергети-ческая ценность, ккал</t>
  </si>
  <si>
    <t>№ рецеп-туры</t>
  </si>
  <si>
    <t>Белки, г</t>
  </si>
  <si>
    <t>Жиры, г</t>
  </si>
  <si>
    <t>Углеводы, г</t>
  </si>
  <si>
    <t>Завтрак</t>
  </si>
  <si>
    <t xml:space="preserve">БУТЕРБРОДЫ С СЫРОМ </t>
  </si>
  <si>
    <t>1</t>
  </si>
  <si>
    <t>КАША ЖИДКАЯ МОЛОЧНАЯ ИЗ ГРЕЧНЕВОЙ КРУПЫ</t>
  </si>
  <si>
    <t>183</t>
  </si>
  <si>
    <t>ХЛЕБ РЖАНОЙ</t>
  </si>
  <si>
    <t>КОФЕЙНЫЙ НАПИТОК С МОЛОКОМ БЕЗ САХАРА</t>
  </si>
  <si>
    <t>379</t>
  </si>
  <si>
    <t>ФРУКТЫ СВЕЖИЕ ПО СЕЗОНУ  /ЯБЛОКО/</t>
  </si>
  <si>
    <t>338</t>
  </si>
  <si>
    <t>Итого за прием пищи:</t>
  </si>
  <si>
    <t>Обед</t>
  </si>
  <si>
    <t>УХА РОСТОВСКАЯ</t>
  </si>
  <si>
    <t>106</t>
  </si>
  <si>
    <t>ПЛОВ ИЗ ПТИЦЫ С ПЕРЛОВОЙ КРУПОЙ</t>
  </si>
  <si>
    <t>311</t>
  </si>
  <si>
    <t>ЧАЙ ФРУКТОВЫЙ С ЛИМОНОМ И ЯБЛОКОМ БЕЗ САХАРА</t>
  </si>
  <si>
    <t>377</t>
  </si>
  <si>
    <t>ХЛЕБ ПШЕНИЧНЫЙ</t>
  </si>
  <si>
    <t>Полдник</t>
  </si>
  <si>
    <t xml:space="preserve">ЛАПШЕВНИК С ТВОРОГОМ </t>
  </si>
  <si>
    <t>212</t>
  </si>
  <si>
    <t>ЧАЙ БЕЗ САХАРА</t>
  </si>
  <si>
    <t>376</t>
  </si>
  <si>
    <t>Всего за день:</t>
  </si>
  <si>
    <t>2 день</t>
  </si>
  <si>
    <t>САЛАТ ИЗ БЕЛОКОЧАННОЙ КАПУСТЫ С МОРКОВЬЮ</t>
  </si>
  <si>
    <t>45</t>
  </si>
  <si>
    <t>КАРТОФЕЛЬ ТУШЕНЫЙ С ОВОЩАМИ</t>
  </si>
  <si>
    <t>133</t>
  </si>
  <si>
    <t>КОТЛЕТА  РАДУЖНАЯ</t>
  </si>
  <si>
    <t>ЧАЙ ФРУКТОВЫЙ БЕЗ САХАРА</t>
  </si>
  <si>
    <t>ФРУКТЫ СВЕЖИЕ ПО СЕЗОНУ// ЯБЛОКО/</t>
  </si>
  <si>
    <t>СУП КАРТОФЕЛЬНЫЙ С БОБОВЫМИ / ГРЕНКИ 250/20</t>
  </si>
  <si>
    <t>102</t>
  </si>
  <si>
    <t>КАША ПШЕНИЧНАЯ РАССЫПЧАТАЯ</t>
  </si>
  <si>
    <t>181</t>
  </si>
  <si>
    <t>РЫБА ЗАПЕЧЕННАЯ С ОВОЩАМИ ПОД СЫРНЫМ СОУСОМ</t>
  </si>
  <si>
    <t>ЧАЙ С МОЛОКОМ БЕЗ САХАРА</t>
  </si>
  <si>
    <t>378</t>
  </si>
  <si>
    <t>БУЛОЧКА ДОМАШНЯЯ ПП</t>
  </si>
  <si>
    <t>СЫР (ПОРЦИЯМИ)</t>
  </si>
  <si>
    <t>15</t>
  </si>
  <si>
    <t>ЧАЙ С ЛИМОНОМ БЕЗ САХАРА</t>
  </si>
  <si>
    <t>2</t>
  </si>
  <si>
    <t>3 день</t>
  </si>
  <si>
    <t>Завтрак</t>
  </si>
  <si>
    <t xml:space="preserve">ИКРА СВЕКОЛЬНАЯ </t>
  </si>
  <si>
    <t>54</t>
  </si>
  <si>
    <t>КАПУСТА ТУШЕНАЯ</t>
  </si>
  <si>
    <t>139</t>
  </si>
  <si>
    <t>БИТОЧКИ ОСОБЫЕ /ИЗ ГОВЯЖЬЕГО СЕРДЦА/</t>
  </si>
  <si>
    <t>НАПИТОК ИЗ ПЛОДОВ ШИПОВНИКА БЕЗ САХАРА</t>
  </si>
  <si>
    <t>388</t>
  </si>
  <si>
    <t>ХЛЕБ РЖАНОЙ</t>
  </si>
  <si>
    <t>Итого за прием пищи:</t>
  </si>
  <si>
    <t>Обед</t>
  </si>
  <si>
    <t>МОРКОВЬ (ПОРЦИЯМИ)</t>
  </si>
  <si>
    <t xml:space="preserve">БОРЩ С КАПУСТОЙ И КАРТОФЕЛЕМ </t>
  </si>
  <si>
    <t>82</t>
  </si>
  <si>
    <t>ПЮРЕ КАРТОФЕЛЬНОЕ</t>
  </si>
  <si>
    <t>335</t>
  </si>
  <si>
    <t>КОТЛЕТЫ ПЕРМСКИЕ</t>
  </si>
  <si>
    <t>НАПИТОК ИЗ ЦИКОРИЯ С МОЛОКОМ БЕЗ САХАРА</t>
  </si>
  <si>
    <t>775</t>
  </si>
  <si>
    <t>ХЛЕБ ПШЕНИЧНЫЙ</t>
  </si>
  <si>
    <t>Полдник</t>
  </si>
  <si>
    <t>338</t>
  </si>
  <si>
    <t>КАША ВЯЗКАЯ ИЗ КРУПЫ ГРЕЧНЕВОЙ С МОРКОВЬЮ</t>
  </si>
  <si>
    <t>178.6</t>
  </si>
  <si>
    <t>КОФЕЙНЫЙ НАПИТОК С МОЛОКОМ БЕЗ САХАРА</t>
  </si>
  <si>
    <t>379</t>
  </si>
  <si>
    <t>Всего за день:</t>
  </si>
  <si>
    <t>3</t>
  </si>
  <si>
    <t>4 день</t>
  </si>
  <si>
    <t>ФРУКТЫ СВЕЖИЕ ПО СЕЗОНУ  /ЯБЛОКО/</t>
  </si>
  <si>
    <t>ОМЛЕТ НАТУРАЛЬНЫЙ</t>
  </si>
  <si>
    <t>210</t>
  </si>
  <si>
    <t>КАКАО С МОЛОКОМ БЕЗ САХАРА</t>
  </si>
  <si>
    <t>382</t>
  </si>
  <si>
    <t>ИКРА КАБАЧКОВАЯ КОНСЕРВИРОВАННАЯ</t>
  </si>
  <si>
    <t>СУП СЫРНЫЙ С  СУХАРИКАМИ 250/20</t>
  </si>
  <si>
    <t>КОМПОТ ИЗ СМЕСИ СУХОФРУКТОВ БЕЗ САХАРА</t>
  </si>
  <si>
    <t>349</t>
  </si>
  <si>
    <t>ЗАПЕКАНКА КАРТОФЕЛЬНАЯ  С МЯСОМ И  СУБПРОДУКТАМИ/ СЕРДЦЕ ГОВЯЖЬЕ/</t>
  </si>
  <si>
    <t>КОМПОТ ИЗ СВЕЖИХ ПЛОДОВ (1-ЫЙ ВАРИАНТ) БЕЗ САХАРА</t>
  </si>
  <si>
    <t>342.1</t>
  </si>
  <si>
    <t>4</t>
  </si>
  <si>
    <t>5 день</t>
  </si>
  <si>
    <t>ОВОЩИ НАТУРАЛЬНЫЕ ПО СЕЗОНУ/ОГУРЦЫ/</t>
  </si>
  <si>
    <t>71</t>
  </si>
  <si>
    <t>312</t>
  </si>
  <si>
    <t>234</t>
  </si>
  <si>
    <t>ЧАЙ С ЛИМОНОМ БЕЗ САХАРА</t>
  </si>
  <si>
    <t>377</t>
  </si>
  <si>
    <t>ФРУКТЫ СВЕЖИЕ ПО СЕЗОНУ/ЯБЛОКИ/</t>
  </si>
  <si>
    <t>СУП  С КРУПОЙ</t>
  </si>
  <si>
    <t>115</t>
  </si>
  <si>
    <t>ЗАПЕКАНКА  ИЗ ПЕРЛОВОЙ КРУПЫ  С КУРИЦЕЙ</t>
  </si>
  <si>
    <t>294</t>
  </si>
  <si>
    <t>КАША ОВСЯНАЯ "ГЕРКУЛЕС" ВЯЗКАЯ</t>
  </si>
  <si>
    <t>184</t>
  </si>
  <si>
    <t>ЧАЙ ФРУКТОВЫЙ БЕЗ САХАРА</t>
  </si>
  <si>
    <t>5</t>
  </si>
  <si>
    <t>6 день</t>
  </si>
  <si>
    <t>Завтрак</t>
  </si>
  <si>
    <t>БУТЕРБРОД С СЫРОМ</t>
  </si>
  <si>
    <t>РАГУ ИЗ  ЦЫПЛЕНКА-БРОЙЛЕРА</t>
  </si>
  <si>
    <t>289</t>
  </si>
  <si>
    <t>ХЛЕБ РЖАНОЙ</t>
  </si>
  <si>
    <t>Итого за прием пищи:</t>
  </si>
  <si>
    <t>Обед</t>
  </si>
  <si>
    <t>ФРУКТЫ СВЕЖИЕ ПО СЕЗОНУ// ЯБЛОКО/</t>
  </si>
  <si>
    <t xml:space="preserve">СУП-ЛАПША </t>
  </si>
  <si>
    <t>113</t>
  </si>
  <si>
    <t>ЧАЙ С МОЛОКОМ БЕЗ САХАРА</t>
  </si>
  <si>
    <t>378</t>
  </si>
  <si>
    <t>ХЛЕБ ПШЕНИЧНЫЙ</t>
  </si>
  <si>
    <t>Всего за день:</t>
  </si>
  <si>
    <t>6</t>
  </si>
  <si>
    <t>7 день</t>
  </si>
  <si>
    <t>БУЛОЧКА ВЕСНУШКА</t>
  </si>
  <si>
    <t>429</t>
  </si>
  <si>
    <t>КАША ЖИДКАЯ МОЛОЧНАЯ ИЗ ЯЧНЕВОЙ КРУПЫ</t>
  </si>
  <si>
    <t>182</t>
  </si>
  <si>
    <t>КАКАО С МОЛОКОМ БЕЗ САХАРА</t>
  </si>
  <si>
    <t>382</t>
  </si>
  <si>
    <t>ФРУКТЫ СВЕЖИЕ ПО СЕЗОНУЯБЛОКИ/</t>
  </si>
  <si>
    <t>338</t>
  </si>
  <si>
    <t>САЛАТ ИЗ СВЕЖИХ ПОМИДОРОВ И ОГУРЦОВ</t>
  </si>
  <si>
    <t>24</t>
  </si>
  <si>
    <t>ЩИ ИЗ СВЕЖЕЙ КАПУСТЫ С КАРТОФЕЛЕМ</t>
  </si>
  <si>
    <t>88</t>
  </si>
  <si>
    <t xml:space="preserve">ПАСТА С КУРИЦЕЙ </t>
  </si>
  <si>
    <t>КОМПОТ ИЗ СМЕСИ СУХОФРУКТОВ БЕЗ САХАРА</t>
  </si>
  <si>
    <t>349</t>
  </si>
  <si>
    <t>Полдник</t>
  </si>
  <si>
    <t>ПТИЦА  ТУШЕНАЯ В СОУСЕ С ОВОЩАМИ</t>
  </si>
  <si>
    <t>292</t>
  </si>
  <si>
    <t>7</t>
  </si>
  <si>
    <t>8 день</t>
  </si>
  <si>
    <t>ФРУКТЫ СВЕЖИЕ ПО СЕЗОНУ/ЯБЛОКО/</t>
  </si>
  <si>
    <t xml:space="preserve">ЗАПЕКАНКА ИЗ ТВОРОГА </t>
  </si>
  <si>
    <t>223</t>
  </si>
  <si>
    <t>ЧАЙ БЕЗ САХАРА</t>
  </si>
  <si>
    <t>376</t>
  </si>
  <si>
    <t>САЛАТ ИЗ БЕЛОКОЧАННОЙ КАПУСТЫ С ЗЕЛЕНЫМ ГОРОШКОМ</t>
  </si>
  <si>
    <t>35</t>
  </si>
  <si>
    <t>СУП С МАКАРОННЫМИ ИЗДЕЛИЯМИ И КАРТОФЕЛЕМ</t>
  </si>
  <si>
    <t>112</t>
  </si>
  <si>
    <t>КАША ПЕРЛОВАЯ РАССЫПЧАТАЯ</t>
  </si>
  <si>
    <t>323</t>
  </si>
  <si>
    <t>ТЕФТЕЛИ БЕЛИП 100/20</t>
  </si>
  <si>
    <t>ЧАЙ ФРУКТОВЫЙ БЕЗ САХАРА</t>
  </si>
  <si>
    <t>377</t>
  </si>
  <si>
    <t>8</t>
  </si>
  <si>
    <t>9 день</t>
  </si>
  <si>
    <t>Завтрак</t>
  </si>
  <si>
    <t>САЛАТ ВИТАМИННЫЙ (2-ОЙ ВАРИАНТ)</t>
  </si>
  <si>
    <t>42</t>
  </si>
  <si>
    <t>КОТЛЕТЫ  КУРИНЫЕ "КАЗАЧОК"</t>
  </si>
  <si>
    <t>ХЛЕБ РЖАНОЙ</t>
  </si>
  <si>
    <t>Итого за прием пищи:</t>
  </si>
  <si>
    <t>Обед</t>
  </si>
  <si>
    <t>ОВОЩИ НАТУРАЛЬНЫЕ ПО СЕЗОНУ/ ТОМАТЫ/</t>
  </si>
  <si>
    <t xml:space="preserve">БОРЩ ПО-КУБАНСКИ </t>
  </si>
  <si>
    <t>ГРЕЧКА ПО-КУПЕЧЕСКИ С МЯСОМ</t>
  </si>
  <si>
    <t>ХЛЕБ ПШЕНИЧНЫЙ</t>
  </si>
  <si>
    <t>ФРУКТЫ СВЕЖИЕ ПО СЕЗОНУ /ЯБЛОКИ/</t>
  </si>
  <si>
    <t>РЫБА, ЗАПЕЧЕННАЯ С КАРТОФЕЛЕМ ПО-РУССКИ</t>
  </si>
  <si>
    <t>235</t>
  </si>
  <si>
    <t>Всего за день:</t>
  </si>
  <si>
    <t>9</t>
  </si>
  <si>
    <t>10 день</t>
  </si>
  <si>
    <t>ПЛОВ ИЗ ПЕРЛОВОЙ КРУПЫ С МЯСОМ</t>
  </si>
  <si>
    <t>265</t>
  </si>
  <si>
    <t xml:space="preserve">НАПИТОК ИЗ ЦИКОРИЯ С МОЛОКОМ БЕЗ САХАРА </t>
  </si>
  <si>
    <t>382</t>
  </si>
  <si>
    <t>338</t>
  </si>
  <si>
    <t>СУП С КЛЕЦКАМИ</t>
  </si>
  <si>
    <t>118.2</t>
  </si>
  <si>
    <t xml:space="preserve">ОМЛЕТ ПАРОВОЙ С МЯСОМ </t>
  </si>
  <si>
    <t>224</t>
  </si>
  <si>
    <t>Полдник</t>
  </si>
  <si>
    <t>ЧАЙ ФРУКТОВЫЙ С ЛИМОНОМ И ЯБЛОКОМ БЕЗ САХАРА</t>
  </si>
  <si>
    <t>10</t>
  </si>
  <si>
    <t>11 день</t>
  </si>
  <si>
    <t>САЛАТ ИЗ  СВЕЖЕЙ  КАПУСТЫ СО СВЕЖИМИ ОГУРЦАМИ</t>
  </si>
  <si>
    <t>МАКАРОННЫЕ ИЗДЕЛИЯ ОТВАРНЫЕ</t>
  </si>
  <si>
    <t>309</t>
  </si>
  <si>
    <t>КОТЛЕТЫ РЫБНЫЕ</t>
  </si>
  <si>
    <t>КОМПОТ ИЗ СМЕСИ СУХОФРУКТОВ БЕЗ САХАРА</t>
  </si>
  <si>
    <t>349</t>
  </si>
  <si>
    <t>СЕРДЦЕ ГОВЯЖЬЕ ПО-СТРОГАНОВСКИ</t>
  </si>
  <si>
    <t>ЧАЙ С ЛИМОНОМ БЕЗ САХАРА</t>
  </si>
  <si>
    <t>377</t>
  </si>
  <si>
    <t>ФРУКТЫ СВЕЖИЕ ПО СЕЗОНУ// ЯБЛОКО/</t>
  </si>
  <si>
    <t>КОМПОТ ИЗ СВЕЖИХ ПЛОДОВ (1-ЫЙ ВАРИАНТ) БЕЗ САХАРА</t>
  </si>
  <si>
    <t>342.1</t>
  </si>
  <si>
    <t>11</t>
  </si>
  <si>
    <t>12 день</t>
  </si>
  <si>
    <t>Завтрак</t>
  </si>
  <si>
    <t>КАША ПШЕННАЯ ЖИДКАЯ</t>
  </si>
  <si>
    <t>189</t>
  </si>
  <si>
    <t>ЧАЙ БЕЗ САХАРА</t>
  </si>
  <si>
    <t>376</t>
  </si>
  <si>
    <t>ХЛЕБ РЖАНОЙ</t>
  </si>
  <si>
    <t>Итого за прием пищи:</t>
  </si>
  <si>
    <t>Обед</t>
  </si>
  <si>
    <t>СУП МОЛОЧНЫЙ С КЛЕЦКАМИ</t>
  </si>
  <si>
    <t>ШНИЦЕЛЬ РЫБНЫЙ НАТУРАЛЬНЫЙ</t>
  </si>
  <si>
    <t>ХЛЕБ ПШЕНИЧНЫЙ</t>
  </si>
  <si>
    <t xml:space="preserve">ЧАЙ ФРУКТОВЫЙ БЕЗ САХАРА </t>
  </si>
  <si>
    <t>Всего за день:</t>
  </si>
  <si>
    <t>ОВОЩНАЯ НАРЕЗКА / СВЕЖИЕ ОГУРЦЫ И ТОМАТЫ/</t>
  </si>
  <si>
    <t>СЫР (ПОРЦИЯМИ)/ГОЛЛАНДСКИЙ И ДР/</t>
  </si>
  <si>
    <t>МЯСО, ТУШЕНОЕ С КАПУСТОЙ</t>
  </si>
  <si>
    <t>КОТЛЕТЫ ДРУЖБА</t>
  </si>
  <si>
    <t>КАРТОФЕЛЬ И ОВОЩИ, ТУШЕННЫЕ В СОУСЕ С СЕРДЦЕМ ГОВЯЖЬИМ</t>
  </si>
  <si>
    <t>МАКАРОНЫ ЗАПЕЧЕННЫЕ С СЫРОМ</t>
  </si>
  <si>
    <t>БУЛОЧКА ДОМАШНЯЯ</t>
  </si>
  <si>
    <t>УТВЕРЖДАЮ
Директор ООО "Вита Лайн"
______С.А.Бочаров
"____"______________ 2025 г.</t>
  </si>
  <si>
    <t>СОГЛАСОВАНО
______________________                                                                                                                                                      
_________/___________________/
"____"______________ 2025 г.</t>
  </si>
  <si>
    <t xml:space="preserve">ОСНОВНОЕ/ОРГАНИЗОВАННОЕ/ МЕНЮ ПРИГОТАВЛИВАЕМЫХ БЛЮД ДЛЯ ДЕТЕЙ С ЗАБОЛЕВАНИЕМ САХАРНЫЙ ДИАБЕТ ВОЗРАСТНОЙ КАТЕГОРИИ ДЕТЕЙ 12-18 ЛЕТ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</si>
</sst>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8"/>
      <color rgb="FF000000"/>
      <name val="Tahoma"/>
    </font>
    <font>
      <sz val="9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</fonts>
  <fills count="13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12" borderId="11" xfId="0" applyFont="1" applyFill="1" applyBorder="1" applyAlignment="1">
      <alignment horizontal="left" vertical="center" wrapText="1"/>
    </xf>
    <xf numFmtId="0" fontId="1" fillId="12" borderId="11" xfId="0" applyFont="1" applyFill="1" applyBorder="1" applyAlignment="1">
      <alignment horizontal="center" vertical="center" wrapText="1"/>
    </xf>
    <xf numFmtId="4" fontId="1" fillId="12" borderId="11" xfId="0" applyNumberFormat="1" applyFont="1" applyFill="1" applyBorder="1" applyAlignment="1">
      <alignment horizontal="center" vertical="center" wrapText="1"/>
    </xf>
    <xf numFmtId="0" fontId="1" fillId="12" borderId="0" xfId="0" applyFont="1" applyFill="1"/>
    <xf numFmtId="0" fontId="1" fillId="12" borderId="10" xfId="0" applyFont="1" applyFill="1" applyBorder="1" applyAlignment="1">
      <alignment horizontal="left" vertical="top" wrapText="1"/>
    </xf>
    <xf numFmtId="4" fontId="2" fillId="12" borderId="11" xfId="0" applyNumberFormat="1" applyFont="1" applyFill="1" applyBorder="1" applyAlignment="1">
      <alignment horizontal="center" vertical="center" wrapText="1"/>
    </xf>
    <xf numFmtId="4" fontId="1" fillId="12" borderId="10" xfId="0" applyNumberFormat="1" applyFont="1" applyFill="1" applyBorder="1" applyAlignment="1">
      <alignment horizontal="center" vertical="center" wrapText="1"/>
    </xf>
    <xf numFmtId="0" fontId="1" fillId="0" borderId="0" xfId="0" applyFont="1" applyAlignment="1"/>
    <xf numFmtId="0" fontId="2" fillId="4" borderId="2" xfId="0" applyFont="1" applyFill="1" applyBorder="1" applyAlignment="1">
      <alignment horizontal="center" vertical="top" wrapText="1"/>
    </xf>
    <xf numFmtId="4" fontId="2" fillId="4" borderId="2" xfId="0" applyNumberFormat="1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left" vertical="center" wrapText="1"/>
    </xf>
    <xf numFmtId="0" fontId="1" fillId="6" borderId="4" xfId="0" applyNumberFormat="1" applyFont="1" applyFill="1" applyBorder="1" applyAlignment="1">
      <alignment horizontal="center" vertical="center" wrapText="1"/>
    </xf>
    <xf numFmtId="4" fontId="1" fillId="7" borderId="5" xfId="0" applyNumberFormat="1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 wrapText="1"/>
    </xf>
    <xf numFmtId="0" fontId="2" fillId="8" borderId="6" xfId="0" applyFont="1" applyFill="1" applyBorder="1" applyAlignment="1">
      <alignment horizontal="left" vertical="center" wrapText="1"/>
    </xf>
    <xf numFmtId="0" fontId="2" fillId="3" borderId="1" xfId="0" applyNumberFormat="1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 wrapText="1"/>
    </xf>
    <xf numFmtId="0" fontId="1" fillId="10" borderId="8" xfId="0" applyFont="1" applyFill="1" applyBorder="1" applyAlignment="1">
      <alignment horizontal="center" vertical="center" wrapText="1"/>
    </xf>
    <xf numFmtId="4" fontId="2" fillId="9" borderId="7" xfId="0" applyNumberFormat="1" applyFont="1" applyFill="1" applyBorder="1" applyAlignment="1">
      <alignment horizontal="center" vertical="center" wrapText="1"/>
    </xf>
    <xf numFmtId="0" fontId="1" fillId="11" borderId="9" xfId="0" applyFont="1" applyFill="1" applyBorder="1" applyAlignment="1">
      <alignment horizontal="center" vertical="center" wrapText="1"/>
    </xf>
    <xf numFmtId="4" fontId="1" fillId="11" borderId="9" xfId="0" applyNumberFormat="1" applyFont="1" applyFill="1" applyBorder="1" applyAlignment="1">
      <alignment horizontal="center" vertical="center" wrapText="1"/>
    </xf>
    <xf numFmtId="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12" borderId="12" xfId="0" applyFont="1" applyFill="1" applyBorder="1" applyAlignment="1">
      <alignment horizontal="center" vertical="center" wrapText="1"/>
    </xf>
    <xf numFmtId="0" fontId="1" fillId="12" borderId="16" xfId="0" applyFont="1" applyFill="1" applyBorder="1" applyAlignment="1">
      <alignment horizontal="center" vertical="center" wrapText="1"/>
    </xf>
    <xf numFmtId="4" fontId="2" fillId="12" borderId="13" xfId="0" applyNumberFormat="1" applyFont="1" applyFill="1" applyBorder="1" applyAlignment="1">
      <alignment horizontal="center" vertical="center" wrapText="1"/>
    </xf>
    <xf numFmtId="4" fontId="1" fillId="12" borderId="14" xfId="0" applyNumberFormat="1" applyFont="1" applyFill="1" applyBorder="1" applyAlignment="1">
      <alignment horizontal="center" vertical="center" wrapText="1"/>
    </xf>
    <xf numFmtId="4" fontId="1" fillId="12" borderId="15" xfId="0" applyNumberFormat="1" applyFont="1" applyFill="1" applyBorder="1" applyAlignment="1">
      <alignment horizontal="center" vertical="center" wrapText="1"/>
    </xf>
    <xf numFmtId="4" fontId="2" fillId="12" borderId="12" xfId="0" applyNumberFormat="1" applyFont="1" applyFill="1" applyBorder="1" applyAlignment="1">
      <alignment horizontal="center" vertical="center" wrapText="1"/>
    </xf>
    <xf numFmtId="4" fontId="1" fillId="12" borderId="16" xfId="0" applyNumberFormat="1" applyFont="1" applyFill="1" applyBorder="1" applyAlignment="1">
      <alignment horizontal="center" vertical="center" wrapText="1"/>
    </xf>
    <xf numFmtId="0" fontId="1" fillId="12" borderId="10" xfId="0" applyFont="1" applyFill="1" applyBorder="1" applyAlignment="1">
      <alignment horizontal="right" vertical="top" wrapText="1"/>
    </xf>
    <xf numFmtId="0" fontId="2" fillId="12" borderId="10" xfId="0" applyFont="1" applyFill="1" applyBorder="1" applyAlignment="1">
      <alignment horizontal="center" vertical="top" wrapText="1"/>
    </xf>
    <xf numFmtId="4" fontId="1" fillId="12" borderId="10" xfId="0" applyNumberFormat="1" applyFont="1" applyFill="1" applyBorder="1" applyAlignment="1">
      <alignment horizontal="righ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5"/>
  <sheetViews>
    <sheetView tabSelected="1" workbookViewId="0">
      <selection activeCell="J3" sqref="J3"/>
    </sheetView>
  </sheetViews>
  <sheetFormatPr defaultRowHeight="12" x14ac:dyDescent="0.25"/>
  <cols>
    <col min="1" max="1" width="84" style="8" customWidth="1"/>
    <col min="2" max="2" width="10.7109375" style="8" customWidth="1"/>
    <col min="3" max="6" width="10.7109375" style="23" customWidth="1"/>
    <col min="7" max="7" width="10.7109375" style="24" customWidth="1"/>
    <col min="8" max="16384" width="9.140625" style="8"/>
  </cols>
  <sheetData>
    <row r="1" spans="1:15" s="4" customFormat="1" ht="82.5" customHeight="1" x14ac:dyDescent="0.25">
      <c r="A1" s="5" t="s">
        <v>230</v>
      </c>
      <c r="B1" s="5"/>
      <c r="C1" s="7"/>
      <c r="D1" s="36" t="s">
        <v>231</v>
      </c>
      <c r="E1" s="36"/>
      <c r="F1" s="36"/>
      <c r="G1" s="36"/>
      <c r="M1" s="34"/>
      <c r="N1" s="34"/>
      <c r="O1" s="34"/>
    </row>
    <row r="2" spans="1:15" s="4" customFormat="1" ht="49.95" customHeight="1" x14ac:dyDescent="0.25">
      <c r="A2" s="35" t="s">
        <v>232</v>
      </c>
      <c r="B2" s="35"/>
      <c r="C2" s="35"/>
      <c r="D2" s="35"/>
      <c r="E2" s="35"/>
      <c r="F2" s="35"/>
      <c r="G2" s="35"/>
    </row>
    <row r="3" spans="1:15" ht="28.35" customHeight="1" x14ac:dyDescent="0.25">
      <c r="A3" s="26" t="s">
        <v>0</v>
      </c>
      <c r="B3" s="26"/>
      <c r="C3" s="26"/>
      <c r="D3" s="26"/>
      <c r="E3" s="26"/>
      <c r="F3" s="26"/>
      <c r="G3" s="26"/>
    </row>
    <row r="4" spans="1:15" s="4" customFormat="1" ht="13.35" customHeight="1" x14ac:dyDescent="0.25">
      <c r="A4" s="27" t="s">
        <v>1</v>
      </c>
      <c r="B4" s="27" t="s">
        <v>2</v>
      </c>
      <c r="C4" s="29" t="s">
        <v>3</v>
      </c>
      <c r="D4" s="30"/>
      <c r="E4" s="31"/>
      <c r="F4" s="32" t="s">
        <v>4</v>
      </c>
      <c r="G4" s="27" t="s">
        <v>5</v>
      </c>
    </row>
    <row r="5" spans="1:15" s="4" customFormat="1" ht="26.7" customHeight="1" x14ac:dyDescent="0.25">
      <c r="A5" s="28"/>
      <c r="B5" s="28"/>
      <c r="C5" s="6" t="s">
        <v>6</v>
      </c>
      <c r="D5" s="6" t="s">
        <v>7</v>
      </c>
      <c r="E5" s="6" t="s">
        <v>8</v>
      </c>
      <c r="F5" s="33"/>
      <c r="G5" s="28"/>
    </row>
    <row r="6" spans="1:15" ht="14.7" customHeight="1" x14ac:dyDescent="0.25">
      <c r="A6" s="9" t="s">
        <v>9</v>
      </c>
      <c r="B6" s="9"/>
      <c r="C6" s="10"/>
      <c r="D6" s="10"/>
      <c r="E6" s="10"/>
      <c r="F6" s="10"/>
      <c r="G6" s="11"/>
    </row>
    <row r="7" spans="1:15" ht="12.15" customHeight="1" x14ac:dyDescent="0.25">
      <c r="A7" s="12" t="s">
        <v>10</v>
      </c>
      <c r="B7" s="13">
        <v>65</v>
      </c>
      <c r="C7" s="14">
        <v>10.17</v>
      </c>
      <c r="D7" s="14">
        <v>10.199999999999999</v>
      </c>
      <c r="E7" s="14">
        <v>15.05</v>
      </c>
      <c r="F7" s="14">
        <v>194.62</v>
      </c>
      <c r="G7" s="15" t="s">
        <v>11</v>
      </c>
    </row>
    <row r="8" spans="1:15" s="4" customFormat="1" ht="12.15" customHeight="1" x14ac:dyDescent="0.25">
      <c r="A8" s="1" t="s">
        <v>12</v>
      </c>
      <c r="B8" s="2">
        <v>200</v>
      </c>
      <c r="C8" s="3">
        <v>5.45</v>
      </c>
      <c r="D8" s="3">
        <v>7.13</v>
      </c>
      <c r="E8" s="3">
        <v>30.38</v>
      </c>
      <c r="F8" s="3">
        <v>224.18</v>
      </c>
      <c r="G8" s="2" t="s">
        <v>13</v>
      </c>
    </row>
    <row r="9" spans="1:15" ht="12.15" customHeight="1" x14ac:dyDescent="0.25">
      <c r="A9" s="12" t="s">
        <v>14</v>
      </c>
      <c r="B9" s="13">
        <v>30</v>
      </c>
      <c r="C9" s="14">
        <v>1.68</v>
      </c>
      <c r="D9" s="14">
        <v>0.33</v>
      </c>
      <c r="E9" s="14">
        <v>14.82</v>
      </c>
      <c r="F9" s="14">
        <v>68.97</v>
      </c>
      <c r="G9" s="15"/>
    </row>
    <row r="10" spans="1:15" ht="12.15" customHeight="1" x14ac:dyDescent="0.25">
      <c r="A10" s="12" t="s">
        <v>15</v>
      </c>
      <c r="B10" s="13">
        <v>200</v>
      </c>
      <c r="C10" s="14">
        <v>3.31</v>
      </c>
      <c r="D10" s="14">
        <v>2.4300000000000002</v>
      </c>
      <c r="E10" s="14">
        <v>7.26</v>
      </c>
      <c r="F10" s="14">
        <v>64.8</v>
      </c>
      <c r="G10" s="15" t="s">
        <v>16</v>
      </c>
    </row>
    <row r="11" spans="1:15" s="4" customFormat="1" ht="12.15" customHeight="1" x14ac:dyDescent="0.25">
      <c r="A11" s="1" t="s">
        <v>17</v>
      </c>
      <c r="B11" s="2">
        <v>100</v>
      </c>
      <c r="C11" s="3">
        <v>0.4</v>
      </c>
      <c r="D11" s="3">
        <v>0.4</v>
      </c>
      <c r="E11" s="3">
        <v>9.8000000000000007</v>
      </c>
      <c r="F11" s="3">
        <v>47</v>
      </c>
      <c r="G11" s="2" t="s">
        <v>18</v>
      </c>
    </row>
    <row r="12" spans="1:15" ht="12.15" customHeight="1" x14ac:dyDescent="0.25">
      <c r="A12" s="16" t="s">
        <v>19</v>
      </c>
      <c r="B12" s="17">
        <f>SUM(B7:B11)</f>
        <v>595</v>
      </c>
      <c r="C12" s="18">
        <f t="shared" ref="C12:F12" si="0">SUM(C7:C11)</f>
        <v>21.009999999999998</v>
      </c>
      <c r="D12" s="18">
        <f t="shared" si="0"/>
        <v>20.489999999999995</v>
      </c>
      <c r="E12" s="18">
        <f t="shared" si="0"/>
        <v>77.31</v>
      </c>
      <c r="F12" s="18">
        <f t="shared" si="0"/>
        <v>599.56999999999994</v>
      </c>
      <c r="G12" s="19"/>
    </row>
    <row r="13" spans="1:15" ht="14.7" customHeight="1" x14ac:dyDescent="0.25">
      <c r="A13" s="9" t="s">
        <v>20</v>
      </c>
      <c r="B13" s="9"/>
      <c r="C13" s="10"/>
      <c r="D13" s="10"/>
      <c r="E13" s="10"/>
      <c r="F13" s="10"/>
      <c r="G13" s="11"/>
    </row>
    <row r="14" spans="1:15" s="4" customFormat="1" ht="12.15" customHeight="1" x14ac:dyDescent="0.25">
      <c r="A14" s="1" t="s">
        <v>223</v>
      </c>
      <c r="B14" s="2">
        <v>100</v>
      </c>
      <c r="C14" s="3">
        <v>0.92</v>
      </c>
      <c r="D14" s="3">
        <v>0.15</v>
      </c>
      <c r="E14" s="3">
        <v>3.06</v>
      </c>
      <c r="F14" s="3">
        <v>18.43</v>
      </c>
      <c r="G14" s="2">
        <v>9</v>
      </c>
    </row>
    <row r="15" spans="1:15" s="4" customFormat="1" ht="12.15" customHeight="1" x14ac:dyDescent="0.25">
      <c r="A15" s="1" t="s">
        <v>21</v>
      </c>
      <c r="B15" s="2">
        <v>250</v>
      </c>
      <c r="C15" s="3">
        <v>7.32</v>
      </c>
      <c r="D15" s="3">
        <v>5.99</v>
      </c>
      <c r="E15" s="3">
        <v>10.15</v>
      </c>
      <c r="F15" s="3">
        <v>129.04</v>
      </c>
      <c r="G15" s="2" t="s">
        <v>22</v>
      </c>
    </row>
    <row r="16" spans="1:15" ht="12.15" customHeight="1" x14ac:dyDescent="0.25">
      <c r="A16" s="12" t="s">
        <v>23</v>
      </c>
      <c r="B16" s="13">
        <v>280</v>
      </c>
      <c r="C16" s="14">
        <v>10.51</v>
      </c>
      <c r="D16" s="14">
        <v>13.19</v>
      </c>
      <c r="E16" s="14">
        <v>45.34</v>
      </c>
      <c r="F16" s="14">
        <v>602.33000000000004</v>
      </c>
      <c r="G16" s="15" t="s">
        <v>24</v>
      </c>
    </row>
    <row r="17" spans="1:7" ht="12.15" customHeight="1" x14ac:dyDescent="0.25">
      <c r="A17" s="12" t="s">
        <v>25</v>
      </c>
      <c r="B17" s="13">
        <v>200</v>
      </c>
      <c r="C17" s="14">
        <v>0.25</v>
      </c>
      <c r="D17" s="14">
        <v>0.03</v>
      </c>
      <c r="E17" s="14">
        <v>1.19</v>
      </c>
      <c r="F17" s="14">
        <v>6.92</v>
      </c>
      <c r="G17" s="15" t="s">
        <v>26</v>
      </c>
    </row>
    <row r="18" spans="1:7" ht="12.15" customHeight="1" x14ac:dyDescent="0.25">
      <c r="A18" s="12" t="s">
        <v>27</v>
      </c>
      <c r="B18" s="13">
        <v>70</v>
      </c>
      <c r="C18" s="14">
        <v>5.34</v>
      </c>
      <c r="D18" s="14">
        <v>0.43</v>
      </c>
      <c r="E18" s="14">
        <v>35.130000000000003</v>
      </c>
      <c r="F18" s="14">
        <v>165.77</v>
      </c>
      <c r="G18" s="15"/>
    </row>
    <row r="19" spans="1:7" ht="12.15" customHeight="1" x14ac:dyDescent="0.25">
      <c r="A19" s="12" t="s">
        <v>14</v>
      </c>
      <c r="B19" s="13">
        <v>40</v>
      </c>
      <c r="C19" s="14">
        <v>2.65</v>
      </c>
      <c r="D19" s="14">
        <v>0.35</v>
      </c>
      <c r="E19" s="14">
        <v>16.96</v>
      </c>
      <c r="F19" s="14">
        <v>81.58</v>
      </c>
      <c r="G19" s="15"/>
    </row>
    <row r="20" spans="1:7" ht="21.6" customHeight="1" x14ac:dyDescent="0.25">
      <c r="A20" s="16" t="s">
        <v>19</v>
      </c>
      <c r="B20" s="17">
        <f>SUM(B14:B19)</f>
        <v>940</v>
      </c>
      <c r="C20" s="18">
        <f t="shared" ref="C20:F20" si="1">SUM(C14:C19)</f>
        <v>26.99</v>
      </c>
      <c r="D20" s="18">
        <f t="shared" si="1"/>
        <v>20.14</v>
      </c>
      <c r="E20" s="18">
        <f t="shared" si="1"/>
        <v>111.83000000000001</v>
      </c>
      <c r="F20" s="18">
        <f t="shared" si="1"/>
        <v>1004.07</v>
      </c>
      <c r="G20" s="19"/>
    </row>
    <row r="21" spans="1:7" ht="14.7" customHeight="1" x14ac:dyDescent="0.25">
      <c r="A21" s="9" t="s">
        <v>28</v>
      </c>
      <c r="B21" s="9"/>
      <c r="C21" s="10"/>
      <c r="D21" s="10"/>
      <c r="E21" s="10"/>
      <c r="F21" s="10"/>
      <c r="G21" s="11"/>
    </row>
    <row r="22" spans="1:7" ht="12.15" customHeight="1" x14ac:dyDescent="0.25">
      <c r="A22" s="12" t="s">
        <v>29</v>
      </c>
      <c r="B22" s="13">
        <v>150</v>
      </c>
      <c r="C22" s="14">
        <v>10.08</v>
      </c>
      <c r="D22" s="14">
        <v>10.95</v>
      </c>
      <c r="E22" s="14">
        <v>36.299999999999997</v>
      </c>
      <c r="F22" s="14">
        <v>346.94</v>
      </c>
      <c r="G22" s="15" t="s">
        <v>30</v>
      </c>
    </row>
    <row r="23" spans="1:7" ht="12.15" customHeight="1" x14ac:dyDescent="0.25">
      <c r="A23" s="12" t="s">
        <v>31</v>
      </c>
      <c r="B23" s="13">
        <v>200</v>
      </c>
      <c r="C23" s="14">
        <v>0.1</v>
      </c>
      <c r="D23" s="14">
        <v>0</v>
      </c>
      <c r="E23" s="14">
        <v>0.2</v>
      </c>
      <c r="F23" s="14">
        <v>1.2</v>
      </c>
      <c r="G23" s="15" t="s">
        <v>32</v>
      </c>
    </row>
    <row r="24" spans="1:7" ht="12.15" customHeight="1" x14ac:dyDescent="0.25">
      <c r="A24" s="12" t="s">
        <v>14</v>
      </c>
      <c r="B24" s="13">
        <v>20</v>
      </c>
      <c r="C24" s="14">
        <v>1.1200000000000001</v>
      </c>
      <c r="D24" s="14">
        <v>0.22</v>
      </c>
      <c r="E24" s="14">
        <v>9.8800000000000008</v>
      </c>
      <c r="F24" s="14">
        <v>45.98</v>
      </c>
      <c r="G24" s="15"/>
    </row>
    <row r="25" spans="1:7" ht="12.15" customHeight="1" x14ac:dyDescent="0.25">
      <c r="A25" s="16" t="s">
        <v>19</v>
      </c>
      <c r="B25" s="17">
        <f>SUM(B22:B24)</f>
        <v>370</v>
      </c>
      <c r="C25" s="18">
        <f t="shared" ref="C25:F25" si="2">SUM(C22:C24)</f>
        <v>11.3</v>
      </c>
      <c r="D25" s="18">
        <f t="shared" si="2"/>
        <v>11.17</v>
      </c>
      <c r="E25" s="18">
        <f t="shared" si="2"/>
        <v>46.38</v>
      </c>
      <c r="F25" s="18">
        <f t="shared" si="2"/>
        <v>394.12</v>
      </c>
      <c r="G25" s="19"/>
    </row>
    <row r="26" spans="1:7" ht="21.6" customHeight="1" x14ac:dyDescent="0.25">
      <c r="A26" s="16" t="s">
        <v>33</v>
      </c>
      <c r="B26" s="16"/>
      <c r="C26" s="20">
        <f>C25+C20+C12</f>
        <v>59.3</v>
      </c>
      <c r="D26" s="20">
        <f t="shared" ref="D26:F26" si="3">D25+D20+D12</f>
        <v>51.8</v>
      </c>
      <c r="E26" s="20">
        <f t="shared" si="3"/>
        <v>235.52</v>
      </c>
      <c r="F26" s="20">
        <f t="shared" si="3"/>
        <v>1997.76</v>
      </c>
      <c r="G26" s="19"/>
    </row>
    <row r="27" spans="1:7" ht="14.1" customHeight="1" x14ac:dyDescent="0.25">
      <c r="A27" s="21" t="s">
        <v>11</v>
      </c>
      <c r="B27" s="21"/>
      <c r="C27" s="22"/>
      <c r="D27" s="22"/>
      <c r="E27" s="22"/>
      <c r="F27" s="22"/>
      <c r="G27" s="21"/>
    </row>
    <row r="28" spans="1:7" ht="28.35" customHeight="1" x14ac:dyDescent="0.25">
      <c r="A28" s="26" t="s">
        <v>34</v>
      </c>
      <c r="B28" s="26"/>
      <c r="C28" s="26"/>
      <c r="D28" s="26"/>
      <c r="E28" s="26"/>
      <c r="F28" s="26"/>
      <c r="G28" s="26"/>
    </row>
    <row r="29" spans="1:7" s="4" customFormat="1" ht="13.35" customHeight="1" x14ac:dyDescent="0.25">
      <c r="A29" s="27" t="s">
        <v>1</v>
      </c>
      <c r="B29" s="27" t="s">
        <v>2</v>
      </c>
      <c r="C29" s="29" t="s">
        <v>3</v>
      </c>
      <c r="D29" s="30"/>
      <c r="E29" s="31"/>
      <c r="F29" s="32" t="s">
        <v>4</v>
      </c>
      <c r="G29" s="27" t="s">
        <v>5</v>
      </c>
    </row>
    <row r="30" spans="1:7" s="4" customFormat="1" ht="26.7" customHeight="1" x14ac:dyDescent="0.25">
      <c r="A30" s="28"/>
      <c r="B30" s="28"/>
      <c r="C30" s="6" t="s">
        <v>6</v>
      </c>
      <c r="D30" s="6" t="s">
        <v>7</v>
      </c>
      <c r="E30" s="6" t="s">
        <v>8</v>
      </c>
      <c r="F30" s="33"/>
      <c r="G30" s="28"/>
    </row>
    <row r="31" spans="1:7" ht="14.7" customHeight="1" x14ac:dyDescent="0.25">
      <c r="A31" s="9" t="s">
        <v>9</v>
      </c>
      <c r="B31" s="9"/>
      <c r="C31" s="10"/>
      <c r="D31" s="10"/>
      <c r="E31" s="10"/>
      <c r="F31" s="10"/>
      <c r="G31" s="11"/>
    </row>
    <row r="32" spans="1:7" s="4" customFormat="1" ht="12.15" customHeight="1" x14ac:dyDescent="0.25">
      <c r="A32" s="1" t="s">
        <v>35</v>
      </c>
      <c r="B32" s="2">
        <v>100</v>
      </c>
      <c r="C32" s="3">
        <v>1.51</v>
      </c>
      <c r="D32" s="3">
        <v>5.08</v>
      </c>
      <c r="E32" s="3">
        <v>9.27</v>
      </c>
      <c r="F32" s="3">
        <v>89.8</v>
      </c>
      <c r="G32" s="2" t="s">
        <v>36</v>
      </c>
    </row>
    <row r="33" spans="1:7" s="4" customFormat="1" ht="12.15" customHeight="1" x14ac:dyDescent="0.25">
      <c r="A33" s="1" t="s">
        <v>37</v>
      </c>
      <c r="B33" s="2">
        <v>180</v>
      </c>
      <c r="C33" s="3">
        <v>4.0199999999999996</v>
      </c>
      <c r="D33" s="3">
        <v>6.68</v>
      </c>
      <c r="E33" s="3">
        <v>28.28</v>
      </c>
      <c r="F33" s="3">
        <v>190.48</v>
      </c>
      <c r="G33" s="2" t="s">
        <v>38</v>
      </c>
    </row>
    <row r="34" spans="1:7" s="4" customFormat="1" ht="12.15" customHeight="1" x14ac:dyDescent="0.25">
      <c r="A34" s="1" t="s">
        <v>39</v>
      </c>
      <c r="B34" s="2">
        <v>100</v>
      </c>
      <c r="C34" s="3">
        <v>9.7799999999999994</v>
      </c>
      <c r="D34" s="3">
        <v>10.66</v>
      </c>
      <c r="E34" s="3">
        <v>10.45</v>
      </c>
      <c r="F34" s="3">
        <v>204.43</v>
      </c>
      <c r="G34" s="2">
        <v>18</v>
      </c>
    </row>
    <row r="35" spans="1:7" ht="12.15" customHeight="1" x14ac:dyDescent="0.25">
      <c r="A35" s="12" t="s">
        <v>40</v>
      </c>
      <c r="B35" s="13">
        <v>200</v>
      </c>
      <c r="C35" s="14">
        <v>0.22</v>
      </c>
      <c r="D35" s="14">
        <v>0.03</v>
      </c>
      <c r="E35" s="14">
        <v>1.08</v>
      </c>
      <c r="F35" s="14">
        <v>5.6</v>
      </c>
      <c r="G35" s="15" t="s">
        <v>26</v>
      </c>
    </row>
    <row r="36" spans="1:7" ht="12.15" customHeight="1" x14ac:dyDescent="0.25">
      <c r="A36" s="12" t="s">
        <v>27</v>
      </c>
      <c r="B36" s="13">
        <v>40</v>
      </c>
      <c r="C36" s="14">
        <v>3.05</v>
      </c>
      <c r="D36" s="14">
        <v>0.25</v>
      </c>
      <c r="E36" s="14">
        <v>20.07</v>
      </c>
      <c r="F36" s="14">
        <v>94.73</v>
      </c>
      <c r="G36" s="15"/>
    </row>
    <row r="37" spans="1:7" ht="21.6" customHeight="1" x14ac:dyDescent="0.25">
      <c r="A37" s="16" t="s">
        <v>19</v>
      </c>
      <c r="B37" s="17">
        <f>SUM(B32:B36)</f>
        <v>620</v>
      </c>
      <c r="C37" s="18">
        <f t="shared" ref="C37:F37" si="4">SUM(C32:C36)</f>
        <v>18.579999999999998</v>
      </c>
      <c r="D37" s="18">
        <f t="shared" si="4"/>
        <v>22.700000000000003</v>
      </c>
      <c r="E37" s="18">
        <f t="shared" si="4"/>
        <v>69.150000000000006</v>
      </c>
      <c r="F37" s="18">
        <f t="shared" si="4"/>
        <v>585.04</v>
      </c>
      <c r="G37" s="19"/>
    </row>
    <row r="38" spans="1:7" ht="14.7" customHeight="1" x14ac:dyDescent="0.25">
      <c r="A38" s="9" t="s">
        <v>20</v>
      </c>
      <c r="B38" s="9"/>
      <c r="C38" s="10"/>
      <c r="D38" s="10"/>
      <c r="E38" s="10"/>
      <c r="F38" s="10"/>
      <c r="G38" s="11"/>
    </row>
    <row r="39" spans="1:7" ht="12.15" customHeight="1" x14ac:dyDescent="0.25">
      <c r="A39" s="12" t="s">
        <v>41</v>
      </c>
      <c r="B39" s="13">
        <v>110</v>
      </c>
      <c r="C39" s="14">
        <v>0.44</v>
      </c>
      <c r="D39" s="14">
        <v>0.44</v>
      </c>
      <c r="E39" s="14">
        <v>10.78</v>
      </c>
      <c r="F39" s="14">
        <v>51.7</v>
      </c>
      <c r="G39" s="15" t="s">
        <v>18</v>
      </c>
    </row>
    <row r="40" spans="1:7" s="4" customFormat="1" ht="12.15" customHeight="1" x14ac:dyDescent="0.25">
      <c r="A40" s="1" t="s">
        <v>42</v>
      </c>
      <c r="B40" s="2">
        <v>270</v>
      </c>
      <c r="C40" s="3">
        <v>5.19</v>
      </c>
      <c r="D40" s="3">
        <v>4.72</v>
      </c>
      <c r="E40" s="3">
        <v>18.57</v>
      </c>
      <c r="F40" s="3">
        <v>142.53</v>
      </c>
      <c r="G40" s="2" t="s">
        <v>43</v>
      </c>
    </row>
    <row r="41" spans="1:7" s="4" customFormat="1" ht="12.15" customHeight="1" x14ac:dyDescent="0.25">
      <c r="A41" s="1" t="s">
        <v>44</v>
      </c>
      <c r="B41" s="2">
        <v>180</v>
      </c>
      <c r="C41" s="3">
        <v>6.89</v>
      </c>
      <c r="D41" s="3">
        <v>6.5</v>
      </c>
      <c r="E41" s="3">
        <v>36.06</v>
      </c>
      <c r="F41" s="3">
        <v>273.83</v>
      </c>
      <c r="G41" s="2" t="s">
        <v>45</v>
      </c>
    </row>
    <row r="42" spans="1:7" s="4" customFormat="1" ht="12.15" customHeight="1" x14ac:dyDescent="0.25">
      <c r="A42" s="1" t="s">
        <v>46</v>
      </c>
      <c r="B42" s="2">
        <v>100</v>
      </c>
      <c r="C42" s="3">
        <v>8.19</v>
      </c>
      <c r="D42" s="3">
        <v>17.260000000000002</v>
      </c>
      <c r="E42" s="3">
        <v>1.63</v>
      </c>
      <c r="F42" s="3">
        <v>168</v>
      </c>
      <c r="G42" s="2">
        <v>10</v>
      </c>
    </row>
    <row r="43" spans="1:7" ht="12.15" customHeight="1" x14ac:dyDescent="0.25">
      <c r="A43" s="12" t="s">
        <v>47</v>
      </c>
      <c r="B43" s="13">
        <v>200</v>
      </c>
      <c r="C43" s="14">
        <v>1.51</v>
      </c>
      <c r="D43" s="14">
        <v>1.21</v>
      </c>
      <c r="E43" s="14">
        <v>2.5299999999999998</v>
      </c>
      <c r="F43" s="14">
        <v>27.39</v>
      </c>
      <c r="G43" s="15" t="s">
        <v>48</v>
      </c>
    </row>
    <row r="44" spans="1:7" ht="12.15" customHeight="1" x14ac:dyDescent="0.25">
      <c r="A44" s="12" t="s">
        <v>27</v>
      </c>
      <c r="B44" s="13">
        <v>60</v>
      </c>
      <c r="C44" s="14">
        <v>4.58</v>
      </c>
      <c r="D44" s="14">
        <v>0.37</v>
      </c>
      <c r="E44" s="14">
        <v>30.11</v>
      </c>
      <c r="F44" s="14">
        <v>142.09</v>
      </c>
      <c r="G44" s="15"/>
    </row>
    <row r="45" spans="1:7" ht="12.15" customHeight="1" x14ac:dyDescent="0.25">
      <c r="A45" s="12" t="s">
        <v>14</v>
      </c>
      <c r="B45" s="13">
        <v>40</v>
      </c>
      <c r="C45" s="14">
        <v>2.65</v>
      </c>
      <c r="D45" s="14">
        <v>0.35</v>
      </c>
      <c r="E45" s="14">
        <v>16.96</v>
      </c>
      <c r="F45" s="14">
        <v>81.58</v>
      </c>
      <c r="G45" s="15"/>
    </row>
    <row r="46" spans="1:7" ht="21.6" customHeight="1" x14ac:dyDescent="0.25">
      <c r="A46" s="16" t="s">
        <v>19</v>
      </c>
      <c r="B46" s="17">
        <f>SUM(B39:B45)</f>
        <v>960</v>
      </c>
      <c r="C46" s="18">
        <f t="shared" ref="C46:F46" si="5">SUM(C39:C45)</f>
        <v>29.450000000000003</v>
      </c>
      <c r="D46" s="18">
        <f t="shared" si="5"/>
        <v>30.850000000000005</v>
      </c>
      <c r="E46" s="18">
        <f t="shared" si="5"/>
        <v>116.63999999999999</v>
      </c>
      <c r="F46" s="18">
        <f t="shared" si="5"/>
        <v>887.12</v>
      </c>
      <c r="G46" s="19"/>
    </row>
    <row r="47" spans="1:7" ht="14.7" customHeight="1" x14ac:dyDescent="0.25">
      <c r="A47" s="9" t="s">
        <v>28</v>
      </c>
      <c r="B47" s="9"/>
      <c r="C47" s="10"/>
      <c r="D47" s="10"/>
      <c r="E47" s="10"/>
      <c r="F47" s="10"/>
      <c r="G47" s="11"/>
    </row>
    <row r="48" spans="1:7" s="4" customFormat="1" ht="12.15" customHeight="1" x14ac:dyDescent="0.25">
      <c r="A48" s="1" t="s">
        <v>49</v>
      </c>
      <c r="B48" s="2">
        <v>150</v>
      </c>
      <c r="C48" s="3">
        <v>8.61</v>
      </c>
      <c r="D48" s="3">
        <v>7.9</v>
      </c>
      <c r="E48" s="3">
        <v>47</v>
      </c>
      <c r="F48" s="3">
        <v>291.10000000000002</v>
      </c>
      <c r="G48" s="2">
        <v>4</v>
      </c>
    </row>
    <row r="49" spans="1:7" s="4" customFormat="1" ht="12.15" hidden="1" customHeight="1" x14ac:dyDescent="0.25">
      <c r="A49" s="1"/>
      <c r="B49" s="2"/>
      <c r="C49" s="3"/>
      <c r="D49" s="3"/>
      <c r="E49" s="3"/>
      <c r="F49" s="3"/>
      <c r="G49" s="2"/>
    </row>
    <row r="50" spans="1:7" s="4" customFormat="1" ht="12.15" customHeight="1" x14ac:dyDescent="0.25">
      <c r="A50" s="1" t="s">
        <v>224</v>
      </c>
      <c r="B50" s="2">
        <v>20</v>
      </c>
      <c r="C50" s="3">
        <f>2.32*20/10</f>
        <v>4.6399999999999997</v>
      </c>
      <c r="D50" s="3">
        <f>2.95*2</f>
        <v>5.9</v>
      </c>
      <c r="E50" s="3">
        <v>0</v>
      </c>
      <c r="F50" s="3">
        <f>36.4*2</f>
        <v>72.8</v>
      </c>
      <c r="G50" s="2" t="s">
        <v>51</v>
      </c>
    </row>
    <row r="51" spans="1:7" ht="12.15" customHeight="1" x14ac:dyDescent="0.25">
      <c r="A51" s="12" t="s">
        <v>52</v>
      </c>
      <c r="B51" s="15">
        <v>200</v>
      </c>
      <c r="C51" s="14">
        <v>0.16</v>
      </c>
      <c r="D51" s="14">
        <v>0.01</v>
      </c>
      <c r="E51" s="14">
        <v>0.4</v>
      </c>
      <c r="F51" s="14">
        <v>3.51</v>
      </c>
      <c r="G51" s="15" t="s">
        <v>26</v>
      </c>
    </row>
    <row r="52" spans="1:7" ht="12.15" customHeight="1" x14ac:dyDescent="0.25">
      <c r="A52" s="16" t="s">
        <v>19</v>
      </c>
      <c r="B52" s="17">
        <f>SUM(B48:B51)</f>
        <v>370</v>
      </c>
      <c r="C52" s="18">
        <f t="shared" ref="C52:F52" si="6">SUM(C48:C51)</f>
        <v>13.41</v>
      </c>
      <c r="D52" s="18">
        <f t="shared" si="6"/>
        <v>13.81</v>
      </c>
      <c r="E52" s="18">
        <f t="shared" si="6"/>
        <v>47.4</v>
      </c>
      <c r="F52" s="18">
        <f t="shared" si="6"/>
        <v>367.41</v>
      </c>
      <c r="G52" s="19"/>
    </row>
    <row r="53" spans="1:7" ht="21.6" customHeight="1" x14ac:dyDescent="0.25">
      <c r="A53" s="16" t="s">
        <v>33</v>
      </c>
      <c r="B53" s="16"/>
      <c r="C53" s="20">
        <f>C52+C46+C37</f>
        <v>61.44</v>
      </c>
      <c r="D53" s="20">
        <f t="shared" ref="D53:F53" si="7">D52+D46+D37</f>
        <v>67.360000000000014</v>
      </c>
      <c r="E53" s="20">
        <f t="shared" si="7"/>
        <v>233.19</v>
      </c>
      <c r="F53" s="20">
        <f t="shared" si="7"/>
        <v>1839.57</v>
      </c>
      <c r="G53" s="19"/>
    </row>
    <row r="54" spans="1:7" ht="14.1" customHeight="1" x14ac:dyDescent="0.25">
      <c r="A54" s="21" t="s">
        <v>53</v>
      </c>
      <c r="B54" s="21"/>
      <c r="C54" s="22"/>
      <c r="D54" s="22"/>
      <c r="E54" s="22"/>
      <c r="F54" s="22"/>
      <c r="G54" s="21"/>
    </row>
    <row r="55" spans="1:7" ht="28.35" customHeight="1" x14ac:dyDescent="0.25">
      <c r="A55" s="26" t="s">
        <v>54</v>
      </c>
      <c r="B55" s="26"/>
      <c r="C55" s="26"/>
      <c r="D55" s="26"/>
      <c r="E55" s="26"/>
      <c r="F55" s="26"/>
      <c r="G55" s="26"/>
    </row>
    <row r="56" spans="1:7" s="4" customFormat="1" ht="13.35" customHeight="1" x14ac:dyDescent="0.25">
      <c r="A56" s="27" t="s">
        <v>1</v>
      </c>
      <c r="B56" s="27" t="s">
        <v>2</v>
      </c>
      <c r="C56" s="29" t="s">
        <v>3</v>
      </c>
      <c r="D56" s="30"/>
      <c r="E56" s="31"/>
      <c r="F56" s="32" t="s">
        <v>4</v>
      </c>
      <c r="G56" s="27" t="s">
        <v>5</v>
      </c>
    </row>
    <row r="57" spans="1:7" s="4" customFormat="1" ht="26.7" customHeight="1" x14ac:dyDescent="0.25">
      <c r="A57" s="28"/>
      <c r="B57" s="28"/>
      <c r="C57" s="6" t="s">
        <v>6</v>
      </c>
      <c r="D57" s="6" t="s">
        <v>7</v>
      </c>
      <c r="E57" s="6" t="s">
        <v>8</v>
      </c>
      <c r="F57" s="33"/>
      <c r="G57" s="28"/>
    </row>
    <row r="58" spans="1:7" ht="14.7" customHeight="1" x14ac:dyDescent="0.25">
      <c r="A58" s="9" t="s">
        <v>55</v>
      </c>
      <c r="B58" s="9"/>
      <c r="C58" s="10"/>
      <c r="D58" s="10"/>
      <c r="E58" s="10"/>
      <c r="F58" s="10"/>
      <c r="G58" s="11"/>
    </row>
    <row r="59" spans="1:7" s="4" customFormat="1" ht="12.15" customHeight="1" x14ac:dyDescent="0.25">
      <c r="A59" s="1" t="s">
        <v>56</v>
      </c>
      <c r="B59" s="2">
        <v>100</v>
      </c>
      <c r="C59" s="3">
        <v>2.52</v>
      </c>
      <c r="D59" s="3">
        <v>5.73</v>
      </c>
      <c r="E59" s="3">
        <v>13.71</v>
      </c>
      <c r="F59" s="3">
        <v>118.16</v>
      </c>
      <c r="G59" s="2" t="s">
        <v>57</v>
      </c>
    </row>
    <row r="60" spans="1:7" s="4" customFormat="1" ht="12.15" customHeight="1" x14ac:dyDescent="0.25">
      <c r="A60" s="1" t="s">
        <v>58</v>
      </c>
      <c r="B60" s="2">
        <v>180</v>
      </c>
      <c r="C60" s="3">
        <v>4.43</v>
      </c>
      <c r="D60" s="3">
        <v>7.22</v>
      </c>
      <c r="E60" s="3">
        <v>13.34</v>
      </c>
      <c r="F60" s="3">
        <v>131.05000000000001</v>
      </c>
      <c r="G60" s="2" t="s">
        <v>59</v>
      </c>
    </row>
    <row r="61" spans="1:7" s="4" customFormat="1" ht="12.15" customHeight="1" x14ac:dyDescent="0.25">
      <c r="A61" s="1" t="s">
        <v>60</v>
      </c>
      <c r="B61" s="2">
        <v>100</v>
      </c>
      <c r="C61" s="3">
        <v>9.7799999999999994</v>
      </c>
      <c r="D61" s="3">
        <f>6.89+0.08</f>
        <v>6.97</v>
      </c>
      <c r="E61" s="3">
        <v>9.81</v>
      </c>
      <c r="F61" s="3">
        <v>173.4</v>
      </c>
      <c r="G61" s="2">
        <v>19</v>
      </c>
    </row>
    <row r="62" spans="1:7" ht="12.15" customHeight="1" x14ac:dyDescent="0.25">
      <c r="A62" s="12" t="s">
        <v>61</v>
      </c>
      <c r="B62" s="13">
        <v>200</v>
      </c>
      <c r="C62" s="14">
        <v>0.66</v>
      </c>
      <c r="D62" s="14">
        <v>0.27</v>
      </c>
      <c r="E62" s="14">
        <v>9.3699999999999992</v>
      </c>
      <c r="F62" s="14">
        <v>55.1</v>
      </c>
      <c r="G62" s="15" t="s">
        <v>62</v>
      </c>
    </row>
    <row r="63" spans="1:7" ht="12.15" customHeight="1" x14ac:dyDescent="0.25">
      <c r="A63" s="12" t="s">
        <v>27</v>
      </c>
      <c r="B63" s="13">
        <v>20</v>
      </c>
      <c r="C63" s="14">
        <v>1.53</v>
      </c>
      <c r="D63" s="14">
        <v>0.12</v>
      </c>
      <c r="E63" s="14">
        <v>10.039999999999999</v>
      </c>
      <c r="F63" s="14">
        <v>47.36</v>
      </c>
      <c r="G63" s="15"/>
    </row>
    <row r="64" spans="1:7" ht="12.15" customHeight="1" x14ac:dyDescent="0.25">
      <c r="A64" s="12" t="s">
        <v>63</v>
      </c>
      <c r="B64" s="13">
        <v>30</v>
      </c>
      <c r="C64" s="14">
        <v>1.68</v>
      </c>
      <c r="D64" s="14">
        <v>0.33</v>
      </c>
      <c r="E64" s="14">
        <v>14.82</v>
      </c>
      <c r="F64" s="14">
        <v>68.97</v>
      </c>
      <c r="G64" s="15"/>
    </row>
    <row r="65" spans="1:7" ht="21.6" customHeight="1" x14ac:dyDescent="0.25">
      <c r="A65" s="16" t="s">
        <v>64</v>
      </c>
      <c r="B65" s="17">
        <f>SUM(B59:B64)</f>
        <v>630</v>
      </c>
      <c r="C65" s="18">
        <f t="shared" ref="C65:F65" si="8">SUM(C59:C64)</f>
        <v>20.599999999999998</v>
      </c>
      <c r="D65" s="18">
        <f t="shared" si="8"/>
        <v>20.639999999999997</v>
      </c>
      <c r="E65" s="18">
        <f t="shared" si="8"/>
        <v>71.09</v>
      </c>
      <c r="F65" s="18">
        <f t="shared" si="8"/>
        <v>594.04000000000008</v>
      </c>
      <c r="G65" s="19"/>
    </row>
    <row r="66" spans="1:7" ht="14.7" customHeight="1" x14ac:dyDescent="0.25">
      <c r="A66" s="9" t="s">
        <v>65</v>
      </c>
      <c r="B66" s="9"/>
      <c r="C66" s="10"/>
      <c r="D66" s="10"/>
      <c r="E66" s="10"/>
      <c r="F66" s="10"/>
      <c r="G66" s="11"/>
    </row>
    <row r="67" spans="1:7" s="4" customFormat="1" ht="12.15" customHeight="1" x14ac:dyDescent="0.25">
      <c r="A67" s="1" t="s">
        <v>66</v>
      </c>
      <c r="B67" s="2">
        <v>100</v>
      </c>
      <c r="C67" s="3">
        <v>1.3</v>
      </c>
      <c r="D67" s="3">
        <v>0.1</v>
      </c>
      <c r="E67" s="3">
        <v>6.9</v>
      </c>
      <c r="F67" s="3">
        <v>35</v>
      </c>
      <c r="G67" s="2">
        <v>11</v>
      </c>
    </row>
    <row r="68" spans="1:7" s="4" customFormat="1" ht="12.15" customHeight="1" x14ac:dyDescent="0.25">
      <c r="A68" s="1" t="s">
        <v>67</v>
      </c>
      <c r="B68" s="2">
        <v>250</v>
      </c>
      <c r="C68" s="3">
        <v>1.83</v>
      </c>
      <c r="D68" s="3">
        <v>4.3499999999999996</v>
      </c>
      <c r="E68" s="3">
        <v>12.36</v>
      </c>
      <c r="F68" s="3">
        <v>98.82</v>
      </c>
      <c r="G68" s="2" t="s">
        <v>68</v>
      </c>
    </row>
    <row r="69" spans="1:7" s="4" customFormat="1" ht="12.15" customHeight="1" x14ac:dyDescent="0.25">
      <c r="A69" s="1" t="s">
        <v>69</v>
      </c>
      <c r="B69" s="2">
        <v>180</v>
      </c>
      <c r="C69" s="3">
        <v>3.78</v>
      </c>
      <c r="D69" s="3">
        <v>5.41</v>
      </c>
      <c r="E69" s="3">
        <v>24.6</v>
      </c>
      <c r="F69" s="3">
        <v>168.01</v>
      </c>
      <c r="G69" s="2" t="s">
        <v>70</v>
      </c>
    </row>
    <row r="70" spans="1:7" s="4" customFormat="1" ht="12.15" customHeight="1" x14ac:dyDescent="0.25">
      <c r="A70" s="1" t="s">
        <v>71</v>
      </c>
      <c r="B70" s="2">
        <v>100</v>
      </c>
      <c r="C70" s="3">
        <v>11.83</v>
      </c>
      <c r="D70" s="3">
        <v>16.920000000000002</v>
      </c>
      <c r="E70" s="3">
        <v>25.51</v>
      </c>
      <c r="F70" s="3">
        <v>300</v>
      </c>
      <c r="G70" s="2">
        <v>26</v>
      </c>
    </row>
    <row r="71" spans="1:7" ht="12.15" customHeight="1" x14ac:dyDescent="0.25">
      <c r="A71" s="12" t="s">
        <v>72</v>
      </c>
      <c r="B71" s="13">
        <v>180</v>
      </c>
      <c r="C71" s="14">
        <v>4.24</v>
      </c>
      <c r="D71" s="14">
        <v>3.66</v>
      </c>
      <c r="E71" s="14">
        <v>7.02</v>
      </c>
      <c r="F71" s="14">
        <v>79.02</v>
      </c>
      <c r="G71" s="15" t="s">
        <v>73</v>
      </c>
    </row>
    <row r="72" spans="1:7" ht="12.15" customHeight="1" x14ac:dyDescent="0.25">
      <c r="A72" s="12" t="s">
        <v>74</v>
      </c>
      <c r="B72" s="13">
        <v>60</v>
      </c>
      <c r="C72" s="14">
        <v>4.58</v>
      </c>
      <c r="D72" s="14">
        <v>0.37</v>
      </c>
      <c r="E72" s="14">
        <v>30.11</v>
      </c>
      <c r="F72" s="14">
        <v>142.09</v>
      </c>
      <c r="G72" s="15"/>
    </row>
    <row r="73" spans="1:7" ht="12.15" customHeight="1" x14ac:dyDescent="0.25">
      <c r="A73" s="12" t="s">
        <v>63</v>
      </c>
      <c r="B73" s="13">
        <v>40</v>
      </c>
      <c r="C73" s="14">
        <v>2.65</v>
      </c>
      <c r="D73" s="14">
        <v>0.35</v>
      </c>
      <c r="E73" s="14">
        <v>16.96</v>
      </c>
      <c r="F73" s="14">
        <v>81.58</v>
      </c>
      <c r="G73" s="15"/>
    </row>
    <row r="74" spans="1:7" ht="21.6" customHeight="1" x14ac:dyDescent="0.25">
      <c r="A74" s="16" t="s">
        <v>64</v>
      </c>
      <c r="B74" s="17">
        <f>SUM(B67:B73)</f>
        <v>910</v>
      </c>
      <c r="C74" s="18">
        <f t="shared" ref="C74:F74" si="9">SUM(C67:C73)</f>
        <v>30.21</v>
      </c>
      <c r="D74" s="18">
        <f t="shared" si="9"/>
        <v>31.160000000000004</v>
      </c>
      <c r="E74" s="18">
        <f t="shared" si="9"/>
        <v>123.46000000000001</v>
      </c>
      <c r="F74" s="18">
        <f t="shared" si="9"/>
        <v>904.52</v>
      </c>
      <c r="G74" s="19"/>
    </row>
    <row r="75" spans="1:7" ht="14.7" customHeight="1" x14ac:dyDescent="0.25">
      <c r="A75" s="9" t="s">
        <v>75</v>
      </c>
      <c r="B75" s="9"/>
      <c r="C75" s="10"/>
      <c r="D75" s="10"/>
      <c r="E75" s="10"/>
      <c r="F75" s="10"/>
      <c r="G75" s="11"/>
    </row>
    <row r="76" spans="1:7" ht="12.15" customHeight="1" x14ac:dyDescent="0.25">
      <c r="A76" s="12" t="s">
        <v>41</v>
      </c>
      <c r="B76" s="13">
        <v>100</v>
      </c>
      <c r="C76" s="14">
        <v>0.4</v>
      </c>
      <c r="D76" s="14">
        <v>0.4</v>
      </c>
      <c r="E76" s="14">
        <v>9.8000000000000007</v>
      </c>
      <c r="F76" s="14">
        <v>47</v>
      </c>
      <c r="G76" s="15" t="s">
        <v>76</v>
      </c>
    </row>
    <row r="77" spans="1:7" ht="12.15" customHeight="1" x14ac:dyDescent="0.25">
      <c r="A77" s="12" t="s">
        <v>77</v>
      </c>
      <c r="B77" s="13">
        <v>200</v>
      </c>
      <c r="C77" s="14">
        <v>7.5</v>
      </c>
      <c r="D77" s="14">
        <v>6.97</v>
      </c>
      <c r="E77" s="14">
        <v>35.76</v>
      </c>
      <c r="F77" s="14">
        <v>241</v>
      </c>
      <c r="G77" s="15" t="s">
        <v>78</v>
      </c>
    </row>
    <row r="78" spans="1:7" ht="12.15" customHeight="1" x14ac:dyDescent="0.25">
      <c r="A78" s="12" t="s">
        <v>79</v>
      </c>
      <c r="B78" s="13">
        <v>200</v>
      </c>
      <c r="C78" s="14">
        <v>3.31</v>
      </c>
      <c r="D78" s="14">
        <v>2.4300000000000002</v>
      </c>
      <c r="E78" s="14">
        <v>7.26</v>
      </c>
      <c r="F78" s="14">
        <v>64.8</v>
      </c>
      <c r="G78" s="15" t="s">
        <v>80</v>
      </c>
    </row>
    <row r="79" spans="1:7" ht="12.15" customHeight="1" x14ac:dyDescent="0.25">
      <c r="A79" s="12" t="s">
        <v>63</v>
      </c>
      <c r="B79" s="13">
        <v>20</v>
      </c>
      <c r="C79" s="14">
        <v>1.1200000000000001</v>
      </c>
      <c r="D79" s="14">
        <v>0.22</v>
      </c>
      <c r="E79" s="14">
        <v>9.8800000000000008</v>
      </c>
      <c r="F79" s="14">
        <v>45.98</v>
      </c>
      <c r="G79" s="15"/>
    </row>
    <row r="80" spans="1:7" ht="12.15" customHeight="1" x14ac:dyDescent="0.25">
      <c r="A80" s="16" t="s">
        <v>64</v>
      </c>
      <c r="B80" s="17">
        <f>SUM(B76:B79)</f>
        <v>520</v>
      </c>
      <c r="C80" s="18">
        <f t="shared" ref="C80:F80" si="10">SUM(C76:C79)</f>
        <v>12.330000000000002</v>
      </c>
      <c r="D80" s="18">
        <f t="shared" si="10"/>
        <v>10.020000000000001</v>
      </c>
      <c r="E80" s="18">
        <f t="shared" si="10"/>
        <v>62.7</v>
      </c>
      <c r="F80" s="18">
        <f t="shared" si="10"/>
        <v>398.78000000000003</v>
      </c>
      <c r="G80" s="19"/>
    </row>
    <row r="81" spans="1:7" ht="21.6" customHeight="1" x14ac:dyDescent="0.25">
      <c r="A81" s="16" t="s">
        <v>81</v>
      </c>
      <c r="B81" s="16"/>
      <c r="C81" s="20">
        <f>C80+C74+C65</f>
        <v>63.14</v>
      </c>
      <c r="D81" s="20">
        <f t="shared" ref="D81:F81" si="11">D80+D74+D65</f>
        <v>61.820000000000007</v>
      </c>
      <c r="E81" s="20">
        <f t="shared" si="11"/>
        <v>257.25</v>
      </c>
      <c r="F81" s="20">
        <f t="shared" si="11"/>
        <v>1897.3400000000001</v>
      </c>
      <c r="G81" s="19"/>
    </row>
    <row r="82" spans="1:7" ht="14.1" customHeight="1" x14ac:dyDescent="0.25">
      <c r="A82" s="21" t="s">
        <v>82</v>
      </c>
      <c r="B82" s="21"/>
      <c r="C82" s="22"/>
      <c r="D82" s="22"/>
      <c r="E82" s="22"/>
      <c r="F82" s="22"/>
      <c r="G82" s="21"/>
    </row>
    <row r="83" spans="1:7" ht="28.35" customHeight="1" x14ac:dyDescent="0.25">
      <c r="A83" s="26" t="s">
        <v>83</v>
      </c>
      <c r="B83" s="26"/>
      <c r="C83" s="26"/>
      <c r="D83" s="26"/>
      <c r="E83" s="26"/>
      <c r="F83" s="26"/>
      <c r="G83" s="26"/>
    </row>
    <row r="84" spans="1:7" s="4" customFormat="1" ht="13.35" customHeight="1" x14ac:dyDescent="0.25">
      <c r="A84" s="27" t="s">
        <v>1</v>
      </c>
      <c r="B84" s="27" t="s">
        <v>2</v>
      </c>
      <c r="C84" s="29" t="s">
        <v>3</v>
      </c>
      <c r="D84" s="30"/>
      <c r="E84" s="31"/>
      <c r="F84" s="32" t="s">
        <v>4</v>
      </c>
      <c r="G84" s="27" t="s">
        <v>5</v>
      </c>
    </row>
    <row r="85" spans="1:7" s="4" customFormat="1" ht="26.7" customHeight="1" x14ac:dyDescent="0.25">
      <c r="A85" s="28"/>
      <c r="B85" s="28"/>
      <c r="C85" s="6" t="s">
        <v>6</v>
      </c>
      <c r="D85" s="6" t="s">
        <v>7</v>
      </c>
      <c r="E85" s="6" t="s">
        <v>8</v>
      </c>
      <c r="F85" s="33"/>
      <c r="G85" s="28"/>
    </row>
    <row r="86" spans="1:7" ht="14.7" customHeight="1" x14ac:dyDescent="0.25">
      <c r="A86" s="9" t="s">
        <v>55</v>
      </c>
      <c r="B86" s="9"/>
      <c r="C86" s="10"/>
      <c r="D86" s="10"/>
      <c r="E86" s="10"/>
      <c r="F86" s="10"/>
      <c r="G86" s="11"/>
    </row>
    <row r="87" spans="1:7" ht="12.15" customHeight="1" x14ac:dyDescent="0.25">
      <c r="A87" s="12" t="s">
        <v>84</v>
      </c>
      <c r="B87" s="13">
        <v>100</v>
      </c>
      <c r="C87" s="14">
        <v>0.4</v>
      </c>
      <c r="D87" s="14">
        <v>0.4</v>
      </c>
      <c r="E87" s="14">
        <v>9.8000000000000007</v>
      </c>
      <c r="F87" s="14">
        <v>47</v>
      </c>
      <c r="G87" s="15" t="s">
        <v>76</v>
      </c>
    </row>
    <row r="88" spans="1:7" s="4" customFormat="1" ht="12.15" customHeight="1" x14ac:dyDescent="0.25">
      <c r="A88" s="1" t="s">
        <v>85</v>
      </c>
      <c r="B88" s="2">
        <v>200</v>
      </c>
      <c r="C88" s="3">
        <v>11.11</v>
      </c>
      <c r="D88" s="3">
        <v>10.95</v>
      </c>
      <c r="E88" s="3">
        <v>20.91</v>
      </c>
      <c r="F88" s="3">
        <v>258.91000000000003</v>
      </c>
      <c r="G88" s="2" t="s">
        <v>86</v>
      </c>
    </row>
    <row r="89" spans="1:7" ht="12.15" customHeight="1" x14ac:dyDescent="0.25">
      <c r="A89" s="12" t="s">
        <v>87</v>
      </c>
      <c r="B89" s="13">
        <v>200</v>
      </c>
      <c r="C89" s="14">
        <v>3.75</v>
      </c>
      <c r="D89" s="14">
        <v>3.01</v>
      </c>
      <c r="E89" s="14">
        <v>5.05</v>
      </c>
      <c r="F89" s="14">
        <v>63.59</v>
      </c>
      <c r="G89" s="15" t="s">
        <v>88</v>
      </c>
    </row>
    <row r="90" spans="1:7" ht="12.15" customHeight="1" x14ac:dyDescent="0.25">
      <c r="A90" s="12" t="s">
        <v>74</v>
      </c>
      <c r="B90" s="13">
        <v>30</v>
      </c>
      <c r="C90" s="14">
        <v>2.29</v>
      </c>
      <c r="D90" s="14">
        <v>0.19</v>
      </c>
      <c r="E90" s="14">
        <v>15.05</v>
      </c>
      <c r="F90" s="14">
        <v>71.05</v>
      </c>
      <c r="G90" s="15"/>
    </row>
    <row r="91" spans="1:7" ht="12.15" customHeight="1" x14ac:dyDescent="0.25">
      <c r="A91" s="12" t="s">
        <v>63</v>
      </c>
      <c r="B91" s="13">
        <v>30</v>
      </c>
      <c r="C91" s="14">
        <v>1.99</v>
      </c>
      <c r="D91" s="14">
        <v>0.26</v>
      </c>
      <c r="E91" s="14">
        <v>12.72</v>
      </c>
      <c r="F91" s="14">
        <v>61.19</v>
      </c>
      <c r="G91" s="15"/>
    </row>
    <row r="92" spans="1:7" ht="12.15" customHeight="1" x14ac:dyDescent="0.25">
      <c r="A92" s="16" t="s">
        <v>64</v>
      </c>
      <c r="B92" s="17">
        <f>SUM(B87:B91)</f>
        <v>560</v>
      </c>
      <c r="C92" s="18">
        <f t="shared" ref="C92:F92" si="12">SUM(C87:C91)</f>
        <v>19.54</v>
      </c>
      <c r="D92" s="18">
        <f t="shared" si="12"/>
        <v>14.809999999999999</v>
      </c>
      <c r="E92" s="18">
        <f t="shared" si="12"/>
        <v>63.53</v>
      </c>
      <c r="F92" s="18">
        <f t="shared" si="12"/>
        <v>501.74</v>
      </c>
      <c r="G92" s="19"/>
    </row>
    <row r="93" spans="1:7" ht="14.7" customHeight="1" x14ac:dyDescent="0.25">
      <c r="A93" s="9" t="s">
        <v>65</v>
      </c>
      <c r="B93" s="9"/>
      <c r="C93" s="10"/>
      <c r="D93" s="10"/>
      <c r="E93" s="10"/>
      <c r="F93" s="10"/>
      <c r="G93" s="11"/>
    </row>
    <row r="94" spans="1:7" s="4" customFormat="1" ht="12.15" customHeight="1" x14ac:dyDescent="0.25">
      <c r="A94" s="1" t="s">
        <v>89</v>
      </c>
      <c r="B94" s="2">
        <v>100</v>
      </c>
      <c r="C94" s="3">
        <v>1.9</v>
      </c>
      <c r="D94" s="3">
        <v>8.9</v>
      </c>
      <c r="E94" s="3">
        <v>7.7</v>
      </c>
      <c r="F94" s="3">
        <v>119</v>
      </c>
      <c r="G94" s="2">
        <v>12</v>
      </c>
    </row>
    <row r="95" spans="1:7" s="4" customFormat="1" ht="12.15" customHeight="1" x14ac:dyDescent="0.25">
      <c r="A95" s="1" t="s">
        <v>90</v>
      </c>
      <c r="B95" s="2">
        <v>270</v>
      </c>
      <c r="C95" s="3">
        <v>6.69</v>
      </c>
      <c r="D95" s="3">
        <v>8.25</v>
      </c>
      <c r="E95" s="3">
        <v>22.95</v>
      </c>
      <c r="F95" s="3">
        <v>182.12</v>
      </c>
      <c r="G95" s="2">
        <v>23</v>
      </c>
    </row>
    <row r="96" spans="1:7" s="4" customFormat="1" ht="12.15" customHeight="1" x14ac:dyDescent="0.25">
      <c r="A96" s="1" t="s">
        <v>225</v>
      </c>
      <c r="B96" s="2">
        <v>280</v>
      </c>
      <c r="C96" s="3">
        <v>14.51</v>
      </c>
      <c r="D96" s="3">
        <v>14.12</v>
      </c>
      <c r="E96" s="3">
        <v>36.39</v>
      </c>
      <c r="F96" s="3">
        <v>334.25</v>
      </c>
      <c r="G96" s="2">
        <v>28</v>
      </c>
    </row>
    <row r="97" spans="1:7" ht="12.15" customHeight="1" x14ac:dyDescent="0.25">
      <c r="A97" s="12" t="s">
        <v>91</v>
      </c>
      <c r="B97" s="13">
        <v>200</v>
      </c>
      <c r="C97" s="14">
        <v>0</v>
      </c>
      <c r="D97" s="14">
        <v>0</v>
      </c>
      <c r="E97" s="14">
        <v>0</v>
      </c>
      <c r="F97" s="14">
        <v>0</v>
      </c>
      <c r="G97" s="15" t="s">
        <v>92</v>
      </c>
    </row>
    <row r="98" spans="1:7" ht="12.15" customHeight="1" x14ac:dyDescent="0.25">
      <c r="A98" s="12" t="s">
        <v>74</v>
      </c>
      <c r="B98" s="13">
        <v>70</v>
      </c>
      <c r="C98" s="14">
        <v>5.34</v>
      </c>
      <c r="D98" s="14">
        <v>0.43</v>
      </c>
      <c r="E98" s="14">
        <v>35.130000000000003</v>
      </c>
      <c r="F98" s="14">
        <v>165.77</v>
      </c>
      <c r="G98" s="15"/>
    </row>
    <row r="99" spans="1:7" ht="12.15" customHeight="1" x14ac:dyDescent="0.25">
      <c r="A99" s="12" t="s">
        <v>63</v>
      </c>
      <c r="B99" s="13">
        <v>40</v>
      </c>
      <c r="C99" s="14">
        <v>2.65</v>
      </c>
      <c r="D99" s="14">
        <v>0.35</v>
      </c>
      <c r="E99" s="14">
        <v>16.96</v>
      </c>
      <c r="F99" s="14">
        <v>81.58</v>
      </c>
      <c r="G99" s="15"/>
    </row>
    <row r="100" spans="1:7" ht="21.6" customHeight="1" x14ac:dyDescent="0.25">
      <c r="A100" s="16" t="s">
        <v>64</v>
      </c>
      <c r="B100" s="17">
        <f>SUM(B94:B99)</f>
        <v>960</v>
      </c>
      <c r="C100" s="18">
        <f t="shared" ref="C100:F100" si="13">SUM(C94:C99)</f>
        <v>31.09</v>
      </c>
      <c r="D100" s="18">
        <f t="shared" si="13"/>
        <v>32.049999999999997</v>
      </c>
      <c r="E100" s="18">
        <f t="shared" si="13"/>
        <v>119.13</v>
      </c>
      <c r="F100" s="18">
        <f t="shared" si="13"/>
        <v>882.72</v>
      </c>
      <c r="G100" s="19"/>
    </row>
    <row r="101" spans="1:7" ht="14.7" customHeight="1" x14ac:dyDescent="0.25">
      <c r="A101" s="9" t="s">
        <v>75</v>
      </c>
      <c r="B101" s="9"/>
      <c r="C101" s="10"/>
      <c r="D101" s="10"/>
      <c r="E101" s="10"/>
      <c r="F101" s="10"/>
      <c r="G101" s="11"/>
    </row>
    <row r="102" spans="1:7" s="4" customFormat="1" ht="12.15" customHeight="1" x14ac:dyDescent="0.25">
      <c r="A102" s="1" t="s">
        <v>93</v>
      </c>
      <c r="B102" s="2">
        <v>200</v>
      </c>
      <c r="C102" s="3">
        <v>11.93</v>
      </c>
      <c r="D102" s="3">
        <v>13.08</v>
      </c>
      <c r="E102" s="3">
        <v>34.15</v>
      </c>
      <c r="F102" s="3">
        <v>298.04000000000002</v>
      </c>
      <c r="G102" s="2">
        <v>7</v>
      </c>
    </row>
    <row r="103" spans="1:7" ht="12.15" customHeight="1" x14ac:dyDescent="0.25">
      <c r="A103" s="12" t="s">
        <v>94</v>
      </c>
      <c r="B103" s="13">
        <v>200</v>
      </c>
      <c r="C103" s="14">
        <v>0.16</v>
      </c>
      <c r="D103" s="14">
        <v>0.16</v>
      </c>
      <c r="E103" s="14">
        <v>3.8</v>
      </c>
      <c r="F103" s="14">
        <v>18.239999999999998</v>
      </c>
      <c r="G103" s="15" t="s">
        <v>95</v>
      </c>
    </row>
    <row r="104" spans="1:7" ht="12.15" customHeight="1" x14ac:dyDescent="0.25">
      <c r="A104" s="12" t="s">
        <v>63</v>
      </c>
      <c r="B104" s="13">
        <v>20</v>
      </c>
      <c r="C104" s="14">
        <v>1.1200000000000001</v>
      </c>
      <c r="D104" s="14">
        <v>0.22</v>
      </c>
      <c r="E104" s="14">
        <v>9.8800000000000008</v>
      </c>
      <c r="F104" s="14">
        <v>45.98</v>
      </c>
      <c r="G104" s="15"/>
    </row>
    <row r="105" spans="1:7" ht="21.6" customHeight="1" x14ac:dyDescent="0.25">
      <c r="A105" s="16" t="s">
        <v>64</v>
      </c>
      <c r="B105" s="17">
        <f>SUM(B102:B104)</f>
        <v>420</v>
      </c>
      <c r="C105" s="18">
        <f t="shared" ref="C105:F105" si="14">SUM(C102:C104)</f>
        <v>13.21</v>
      </c>
      <c r="D105" s="18">
        <f t="shared" si="14"/>
        <v>13.46</v>
      </c>
      <c r="E105" s="18">
        <f t="shared" si="14"/>
        <v>47.83</v>
      </c>
      <c r="F105" s="18">
        <f t="shared" si="14"/>
        <v>362.26000000000005</v>
      </c>
      <c r="G105" s="19"/>
    </row>
    <row r="106" spans="1:7" ht="21.6" customHeight="1" x14ac:dyDescent="0.25">
      <c r="A106" s="16" t="s">
        <v>81</v>
      </c>
      <c r="B106" s="16"/>
      <c r="C106" s="20">
        <f>C105+C100+C92</f>
        <v>63.839999999999996</v>
      </c>
      <c r="D106" s="20">
        <f t="shared" ref="D106:F106" si="15">D105+D100+D92</f>
        <v>60.319999999999993</v>
      </c>
      <c r="E106" s="20">
        <f t="shared" si="15"/>
        <v>230.48999999999998</v>
      </c>
      <c r="F106" s="20">
        <f t="shared" si="15"/>
        <v>1746.72</v>
      </c>
      <c r="G106" s="19"/>
    </row>
    <row r="107" spans="1:7" ht="14.1" customHeight="1" x14ac:dyDescent="0.25">
      <c r="A107" s="21" t="s">
        <v>96</v>
      </c>
      <c r="B107" s="21"/>
      <c r="C107" s="22"/>
      <c r="D107" s="22"/>
      <c r="E107" s="22"/>
      <c r="F107" s="22"/>
      <c r="G107" s="21"/>
    </row>
    <row r="108" spans="1:7" ht="28.35" customHeight="1" x14ac:dyDescent="0.25">
      <c r="A108" s="26" t="s">
        <v>97</v>
      </c>
      <c r="B108" s="26"/>
      <c r="C108" s="26"/>
      <c r="D108" s="26"/>
      <c r="E108" s="26"/>
      <c r="F108" s="26"/>
      <c r="G108" s="26"/>
    </row>
    <row r="109" spans="1:7" s="4" customFormat="1" ht="13.35" customHeight="1" x14ac:dyDescent="0.25">
      <c r="A109" s="27" t="s">
        <v>1</v>
      </c>
      <c r="B109" s="27" t="s">
        <v>2</v>
      </c>
      <c r="C109" s="29" t="s">
        <v>3</v>
      </c>
      <c r="D109" s="30"/>
      <c r="E109" s="31"/>
      <c r="F109" s="32" t="s">
        <v>4</v>
      </c>
      <c r="G109" s="27" t="s">
        <v>5</v>
      </c>
    </row>
    <row r="110" spans="1:7" s="4" customFormat="1" ht="26.7" customHeight="1" x14ac:dyDescent="0.25">
      <c r="A110" s="28"/>
      <c r="B110" s="28"/>
      <c r="C110" s="6" t="s">
        <v>6</v>
      </c>
      <c r="D110" s="6" t="s">
        <v>7</v>
      </c>
      <c r="E110" s="6" t="s">
        <v>8</v>
      </c>
      <c r="F110" s="33"/>
      <c r="G110" s="28"/>
    </row>
    <row r="111" spans="1:7" ht="14.7" customHeight="1" x14ac:dyDescent="0.25">
      <c r="A111" s="9" t="s">
        <v>55</v>
      </c>
      <c r="B111" s="9"/>
      <c r="C111" s="10"/>
      <c r="D111" s="10"/>
      <c r="E111" s="10"/>
      <c r="F111" s="10"/>
      <c r="G111" s="11"/>
    </row>
    <row r="112" spans="1:7" s="4" customFormat="1" ht="12.15" customHeight="1" x14ac:dyDescent="0.25">
      <c r="A112" s="1" t="s">
        <v>98</v>
      </c>
      <c r="B112" s="2">
        <v>100</v>
      </c>
      <c r="C112" s="3">
        <f>0.48*100/60</f>
        <v>0.8</v>
      </c>
      <c r="D112" s="3">
        <f>0.06*100/60</f>
        <v>0.1</v>
      </c>
      <c r="E112" s="3">
        <f>1.51*100/60</f>
        <v>2.5166666666666666</v>
      </c>
      <c r="F112" s="3">
        <f>8.4*100/60</f>
        <v>14</v>
      </c>
      <c r="G112" s="2" t="s">
        <v>99</v>
      </c>
    </row>
    <row r="113" spans="1:7" s="4" customFormat="1" ht="12.15" customHeight="1" x14ac:dyDescent="0.25">
      <c r="A113" s="1" t="s">
        <v>69</v>
      </c>
      <c r="B113" s="2">
        <v>180</v>
      </c>
      <c r="C113" s="3">
        <v>3.83</v>
      </c>
      <c r="D113" s="3">
        <v>5.87</v>
      </c>
      <c r="E113" s="3">
        <v>25.76</v>
      </c>
      <c r="F113" s="3">
        <v>177.34</v>
      </c>
      <c r="G113" s="2" t="s">
        <v>100</v>
      </c>
    </row>
    <row r="114" spans="1:7" s="4" customFormat="1" ht="12.15" customHeight="1" x14ac:dyDescent="0.25">
      <c r="A114" s="1" t="s">
        <v>226</v>
      </c>
      <c r="B114" s="2">
        <v>125</v>
      </c>
      <c r="C114" s="3">
        <v>13.1</v>
      </c>
      <c r="D114" s="3">
        <v>16.670000000000002</v>
      </c>
      <c r="E114" s="3">
        <v>16.260000000000002</v>
      </c>
      <c r="F114" s="3">
        <v>299.8</v>
      </c>
      <c r="G114" s="2">
        <v>20</v>
      </c>
    </row>
    <row r="115" spans="1:7" ht="12.15" customHeight="1" x14ac:dyDescent="0.25">
      <c r="A115" s="12" t="s">
        <v>102</v>
      </c>
      <c r="B115" s="15">
        <v>200</v>
      </c>
      <c r="C115" s="14">
        <v>0.16</v>
      </c>
      <c r="D115" s="14">
        <v>0.01</v>
      </c>
      <c r="E115" s="14">
        <v>0.4</v>
      </c>
      <c r="F115" s="14">
        <v>3.51</v>
      </c>
      <c r="G115" s="15" t="s">
        <v>103</v>
      </c>
    </row>
    <row r="116" spans="1:7" ht="12.15" customHeight="1" x14ac:dyDescent="0.25">
      <c r="A116" s="12" t="s">
        <v>74</v>
      </c>
      <c r="B116" s="13">
        <v>30</v>
      </c>
      <c r="C116" s="14">
        <v>2.29</v>
      </c>
      <c r="D116" s="14">
        <v>0.19</v>
      </c>
      <c r="E116" s="14">
        <v>15.05</v>
      </c>
      <c r="F116" s="14">
        <v>71.05</v>
      </c>
      <c r="G116" s="15"/>
    </row>
    <row r="117" spans="1:7" ht="12.15" customHeight="1" x14ac:dyDescent="0.25">
      <c r="A117" s="12" t="s">
        <v>63</v>
      </c>
      <c r="B117" s="13">
        <v>20</v>
      </c>
      <c r="C117" s="14">
        <v>1.32</v>
      </c>
      <c r="D117" s="14">
        <v>0.18</v>
      </c>
      <c r="E117" s="14">
        <v>8.48</v>
      </c>
      <c r="F117" s="14">
        <v>40.79</v>
      </c>
      <c r="G117" s="15"/>
    </row>
    <row r="118" spans="1:7" ht="21.6" customHeight="1" x14ac:dyDescent="0.25">
      <c r="A118" s="16" t="s">
        <v>64</v>
      </c>
      <c r="B118" s="17">
        <f>SUM(B112:B117)</f>
        <v>655</v>
      </c>
      <c r="C118" s="18">
        <f t="shared" ref="C118:F118" si="16">SUM(C112:C117)</f>
        <v>21.5</v>
      </c>
      <c r="D118" s="18">
        <f t="shared" si="16"/>
        <v>23.020000000000003</v>
      </c>
      <c r="E118" s="18">
        <f t="shared" si="16"/>
        <v>68.466666666666669</v>
      </c>
      <c r="F118" s="18">
        <f t="shared" si="16"/>
        <v>606.4899999999999</v>
      </c>
      <c r="G118" s="19"/>
    </row>
    <row r="119" spans="1:7" ht="14.7" customHeight="1" x14ac:dyDescent="0.25">
      <c r="A119" s="9" t="s">
        <v>65</v>
      </c>
      <c r="B119" s="9"/>
      <c r="C119" s="10"/>
      <c r="D119" s="10"/>
      <c r="E119" s="10"/>
      <c r="F119" s="10"/>
      <c r="G119" s="11"/>
    </row>
    <row r="120" spans="1:7" ht="12.15" customHeight="1" x14ac:dyDescent="0.25">
      <c r="A120" s="12" t="s">
        <v>104</v>
      </c>
      <c r="B120" s="13">
        <v>100</v>
      </c>
      <c r="C120" s="14">
        <v>0.4</v>
      </c>
      <c r="D120" s="14">
        <v>0.4</v>
      </c>
      <c r="E120" s="14">
        <v>9.8000000000000007</v>
      </c>
      <c r="F120" s="14">
        <v>47</v>
      </c>
      <c r="G120" s="15" t="s">
        <v>76</v>
      </c>
    </row>
    <row r="121" spans="1:7" s="4" customFormat="1" ht="12.15" customHeight="1" x14ac:dyDescent="0.25">
      <c r="A121" s="1" t="s">
        <v>105</v>
      </c>
      <c r="B121" s="2">
        <v>250</v>
      </c>
      <c r="C121" s="3">
        <v>3.48</v>
      </c>
      <c r="D121" s="3">
        <v>4.93</v>
      </c>
      <c r="E121" s="3">
        <v>23.05</v>
      </c>
      <c r="F121" s="3">
        <v>132.94</v>
      </c>
      <c r="G121" s="2" t="s">
        <v>106</v>
      </c>
    </row>
    <row r="122" spans="1:7" ht="12.15" customHeight="1" x14ac:dyDescent="0.25">
      <c r="A122" s="12" t="s">
        <v>107</v>
      </c>
      <c r="B122" s="13">
        <v>280</v>
      </c>
      <c r="C122" s="14">
        <v>12.2</v>
      </c>
      <c r="D122" s="14">
        <v>13.24</v>
      </c>
      <c r="E122" s="14">
        <v>16.2</v>
      </c>
      <c r="F122" s="14">
        <v>198</v>
      </c>
      <c r="G122" s="15" t="s">
        <v>108</v>
      </c>
    </row>
    <row r="123" spans="1:7" ht="12.15" customHeight="1" x14ac:dyDescent="0.25">
      <c r="A123" s="12" t="s">
        <v>79</v>
      </c>
      <c r="B123" s="13">
        <v>200</v>
      </c>
      <c r="C123" s="14">
        <v>3.31</v>
      </c>
      <c r="D123" s="14">
        <v>2.4300000000000002</v>
      </c>
      <c r="E123" s="14">
        <v>7.26</v>
      </c>
      <c r="F123" s="14">
        <v>64.8</v>
      </c>
      <c r="G123" s="15" t="s">
        <v>80</v>
      </c>
    </row>
    <row r="124" spans="1:7" ht="12.15" customHeight="1" x14ac:dyDescent="0.25">
      <c r="A124" s="12" t="s">
        <v>74</v>
      </c>
      <c r="B124" s="13">
        <v>50</v>
      </c>
      <c r="C124" s="14">
        <v>3.82</v>
      </c>
      <c r="D124" s="14">
        <v>0.31</v>
      </c>
      <c r="E124" s="14">
        <v>25.09</v>
      </c>
      <c r="F124" s="14">
        <v>118.41</v>
      </c>
      <c r="G124" s="15"/>
    </row>
    <row r="125" spans="1:7" ht="12.15" customHeight="1" x14ac:dyDescent="0.25">
      <c r="A125" s="12" t="s">
        <v>63</v>
      </c>
      <c r="B125" s="13">
        <v>40</v>
      </c>
      <c r="C125" s="14">
        <v>2.65</v>
      </c>
      <c r="D125" s="14">
        <v>0.35</v>
      </c>
      <c r="E125" s="14">
        <v>16.96</v>
      </c>
      <c r="F125" s="14">
        <v>81.58</v>
      </c>
      <c r="G125" s="15"/>
    </row>
    <row r="126" spans="1:7" ht="21.6" customHeight="1" x14ac:dyDescent="0.25">
      <c r="A126" s="16" t="s">
        <v>64</v>
      </c>
      <c r="B126" s="17">
        <f>SUM(B120:B125)</f>
        <v>920</v>
      </c>
      <c r="C126" s="18">
        <f t="shared" ref="C126:F126" si="17">SUM(C120:C125)</f>
        <v>25.859999999999996</v>
      </c>
      <c r="D126" s="18">
        <f t="shared" si="17"/>
        <v>21.66</v>
      </c>
      <c r="E126" s="18">
        <f t="shared" si="17"/>
        <v>98.359999999999985</v>
      </c>
      <c r="F126" s="18">
        <f t="shared" si="17"/>
        <v>642.73</v>
      </c>
      <c r="G126" s="19"/>
    </row>
    <row r="127" spans="1:7" ht="14.7" customHeight="1" x14ac:dyDescent="0.25">
      <c r="A127" s="9" t="s">
        <v>75</v>
      </c>
      <c r="B127" s="9"/>
      <c r="C127" s="10"/>
      <c r="D127" s="10"/>
      <c r="E127" s="10"/>
      <c r="F127" s="10"/>
      <c r="G127" s="11"/>
    </row>
    <row r="128" spans="1:7" s="4" customFormat="1" ht="12.15" customHeight="1" x14ac:dyDescent="0.25">
      <c r="A128" s="1" t="s">
        <v>109</v>
      </c>
      <c r="B128" s="2">
        <v>200</v>
      </c>
      <c r="C128" s="3">
        <v>10.48</v>
      </c>
      <c r="D128" s="3">
        <v>12.89</v>
      </c>
      <c r="E128" s="3">
        <v>20.2</v>
      </c>
      <c r="F128" s="3">
        <v>246.53</v>
      </c>
      <c r="G128" s="2" t="s">
        <v>110</v>
      </c>
    </row>
    <row r="129" spans="1:7" ht="12.15" customHeight="1" x14ac:dyDescent="0.25">
      <c r="A129" s="12" t="s">
        <v>111</v>
      </c>
      <c r="B129" s="13">
        <v>200</v>
      </c>
      <c r="C129" s="14">
        <v>0.13</v>
      </c>
      <c r="D129" s="14">
        <v>0.03</v>
      </c>
      <c r="E129" s="14">
        <v>0.87</v>
      </c>
      <c r="F129" s="14">
        <v>4.3899999999999997</v>
      </c>
      <c r="G129" s="15" t="s">
        <v>103</v>
      </c>
    </row>
    <row r="130" spans="1:7" ht="12.15" customHeight="1" x14ac:dyDescent="0.25">
      <c r="A130" s="12" t="s">
        <v>63</v>
      </c>
      <c r="B130" s="13">
        <v>20</v>
      </c>
      <c r="C130" s="14">
        <v>1.1200000000000001</v>
      </c>
      <c r="D130" s="14">
        <v>0.22</v>
      </c>
      <c r="E130" s="14">
        <v>9.8800000000000008</v>
      </c>
      <c r="F130" s="14">
        <v>45.98</v>
      </c>
      <c r="G130" s="15"/>
    </row>
    <row r="131" spans="1:7" ht="12.15" customHeight="1" x14ac:dyDescent="0.25">
      <c r="A131" s="16" t="s">
        <v>64</v>
      </c>
      <c r="B131" s="17">
        <f>SUM(B128:B130)</f>
        <v>420</v>
      </c>
      <c r="C131" s="18">
        <f t="shared" ref="C131:F131" si="18">SUM(C128:C130)</f>
        <v>11.73</v>
      </c>
      <c r="D131" s="18">
        <f t="shared" si="18"/>
        <v>13.14</v>
      </c>
      <c r="E131" s="18">
        <f t="shared" si="18"/>
        <v>30.950000000000003</v>
      </c>
      <c r="F131" s="18">
        <f t="shared" si="18"/>
        <v>296.89999999999998</v>
      </c>
      <c r="G131" s="19"/>
    </row>
    <row r="132" spans="1:7" ht="21.6" customHeight="1" x14ac:dyDescent="0.25">
      <c r="A132" s="16" t="s">
        <v>81</v>
      </c>
      <c r="B132" s="16"/>
      <c r="C132" s="20">
        <f>C131+C126+C118</f>
        <v>59.089999999999996</v>
      </c>
      <c r="D132" s="20">
        <f t="shared" ref="D132:F132" si="19">D131+D126+D118</f>
        <v>57.82</v>
      </c>
      <c r="E132" s="20">
        <f t="shared" si="19"/>
        <v>197.77666666666667</v>
      </c>
      <c r="F132" s="20">
        <f t="shared" si="19"/>
        <v>1546.12</v>
      </c>
      <c r="G132" s="19"/>
    </row>
    <row r="133" spans="1:7" ht="14.1" customHeight="1" x14ac:dyDescent="0.25">
      <c r="A133" s="21" t="s">
        <v>112</v>
      </c>
      <c r="B133" s="21"/>
      <c r="C133" s="22"/>
      <c r="D133" s="22"/>
      <c r="E133" s="22"/>
      <c r="F133" s="22"/>
      <c r="G133" s="21"/>
    </row>
    <row r="134" spans="1:7" ht="28.35" customHeight="1" x14ac:dyDescent="0.25">
      <c r="A134" s="26" t="s">
        <v>113</v>
      </c>
      <c r="B134" s="26"/>
      <c r="C134" s="26"/>
      <c r="D134" s="26"/>
      <c r="E134" s="26"/>
      <c r="F134" s="26"/>
      <c r="G134" s="26"/>
    </row>
    <row r="135" spans="1:7" s="4" customFormat="1" ht="13.35" customHeight="1" x14ac:dyDescent="0.25">
      <c r="A135" s="27" t="s">
        <v>1</v>
      </c>
      <c r="B135" s="27" t="s">
        <v>2</v>
      </c>
      <c r="C135" s="29" t="s">
        <v>3</v>
      </c>
      <c r="D135" s="30"/>
      <c r="E135" s="31"/>
      <c r="F135" s="32" t="s">
        <v>4</v>
      </c>
      <c r="G135" s="27" t="s">
        <v>5</v>
      </c>
    </row>
    <row r="136" spans="1:7" s="4" customFormat="1" ht="26.7" customHeight="1" x14ac:dyDescent="0.25">
      <c r="A136" s="28"/>
      <c r="B136" s="28"/>
      <c r="C136" s="6" t="s">
        <v>6</v>
      </c>
      <c r="D136" s="6" t="s">
        <v>7</v>
      </c>
      <c r="E136" s="6" t="s">
        <v>8</v>
      </c>
      <c r="F136" s="33"/>
      <c r="G136" s="28"/>
    </row>
    <row r="137" spans="1:7" ht="14.7" customHeight="1" x14ac:dyDescent="0.25">
      <c r="A137" s="9" t="s">
        <v>114</v>
      </c>
      <c r="B137" s="9"/>
      <c r="C137" s="10"/>
      <c r="D137" s="10"/>
      <c r="E137" s="10"/>
      <c r="F137" s="10"/>
      <c r="G137" s="11"/>
    </row>
    <row r="138" spans="1:7" s="4" customFormat="1" ht="12.15" customHeight="1" x14ac:dyDescent="0.25">
      <c r="A138" s="1" t="s">
        <v>115</v>
      </c>
      <c r="B138" s="2">
        <v>40</v>
      </c>
      <c r="C138" s="3">
        <v>5.13</v>
      </c>
      <c r="D138" s="3">
        <v>9.92</v>
      </c>
      <c r="E138" s="3">
        <v>8.44</v>
      </c>
      <c r="F138" s="3">
        <v>149.34</v>
      </c>
      <c r="G138" s="2" t="s">
        <v>82</v>
      </c>
    </row>
    <row r="139" spans="1:7" s="4" customFormat="1" ht="12.15" customHeight="1" x14ac:dyDescent="0.25">
      <c r="A139" s="1" t="s">
        <v>116</v>
      </c>
      <c r="B139" s="2">
        <v>220</v>
      </c>
      <c r="C139" s="3">
        <v>7.48</v>
      </c>
      <c r="D139" s="3">
        <v>6.95</v>
      </c>
      <c r="E139" s="3">
        <v>11.02</v>
      </c>
      <c r="F139" s="3">
        <v>176.81</v>
      </c>
      <c r="G139" s="2" t="s">
        <v>117</v>
      </c>
    </row>
    <row r="140" spans="1:7" ht="12.15" customHeight="1" x14ac:dyDescent="0.25">
      <c r="A140" s="12" t="s">
        <v>91</v>
      </c>
      <c r="B140" s="13">
        <v>200</v>
      </c>
      <c r="C140" s="14">
        <v>0</v>
      </c>
      <c r="D140" s="14">
        <v>0</v>
      </c>
      <c r="E140" s="14">
        <v>0</v>
      </c>
      <c r="F140" s="14">
        <v>0</v>
      </c>
      <c r="G140" s="15" t="s">
        <v>92</v>
      </c>
    </row>
    <row r="141" spans="1:7" ht="12.15" customHeight="1" x14ac:dyDescent="0.25">
      <c r="A141" s="12" t="s">
        <v>74</v>
      </c>
      <c r="B141" s="13">
        <v>40</v>
      </c>
      <c r="C141" s="14">
        <v>3.05</v>
      </c>
      <c r="D141" s="14">
        <v>0.25</v>
      </c>
      <c r="E141" s="14">
        <v>20.07</v>
      </c>
      <c r="F141" s="14">
        <v>94.73</v>
      </c>
      <c r="G141" s="15"/>
    </row>
    <row r="142" spans="1:7" ht="12.15" customHeight="1" x14ac:dyDescent="0.25">
      <c r="A142" s="12" t="s">
        <v>118</v>
      </c>
      <c r="B142" s="13">
        <v>30</v>
      </c>
      <c r="C142" s="14">
        <v>1.68</v>
      </c>
      <c r="D142" s="14">
        <v>0.33</v>
      </c>
      <c r="E142" s="14">
        <v>14.82</v>
      </c>
      <c r="F142" s="14">
        <v>68.97</v>
      </c>
      <c r="G142" s="15"/>
    </row>
    <row r="143" spans="1:7" ht="12.15" customHeight="1" x14ac:dyDescent="0.25">
      <c r="A143" s="16" t="s">
        <v>119</v>
      </c>
      <c r="B143" s="17">
        <f>SUM(B138:B142)</f>
        <v>530</v>
      </c>
      <c r="C143" s="18">
        <f t="shared" ref="C143:F143" si="20">SUM(C138:C142)</f>
        <v>17.34</v>
      </c>
      <c r="D143" s="18">
        <f t="shared" si="20"/>
        <v>17.45</v>
      </c>
      <c r="E143" s="18">
        <f t="shared" si="20"/>
        <v>54.35</v>
      </c>
      <c r="F143" s="18">
        <f t="shared" si="20"/>
        <v>489.85</v>
      </c>
      <c r="G143" s="19"/>
    </row>
    <row r="144" spans="1:7" ht="14.7" customHeight="1" x14ac:dyDescent="0.25">
      <c r="A144" s="9" t="s">
        <v>120</v>
      </c>
      <c r="B144" s="9"/>
      <c r="C144" s="10"/>
      <c r="D144" s="10"/>
      <c r="E144" s="10"/>
      <c r="F144" s="10"/>
      <c r="G144" s="11"/>
    </row>
    <row r="145" spans="1:7" ht="12.15" customHeight="1" x14ac:dyDescent="0.25">
      <c r="A145" s="12" t="s">
        <v>121</v>
      </c>
      <c r="B145" s="13">
        <v>100</v>
      </c>
      <c r="C145" s="14">
        <v>0.4</v>
      </c>
      <c r="D145" s="14">
        <v>0.4</v>
      </c>
      <c r="E145" s="14">
        <v>9.8000000000000007</v>
      </c>
      <c r="F145" s="14">
        <v>47</v>
      </c>
      <c r="G145" s="15" t="s">
        <v>76</v>
      </c>
    </row>
    <row r="146" spans="1:7" s="4" customFormat="1" ht="12.15" customHeight="1" x14ac:dyDescent="0.25">
      <c r="A146" s="1" t="s">
        <v>122</v>
      </c>
      <c r="B146" s="2">
        <v>250</v>
      </c>
      <c r="C146" s="3">
        <v>3.33</v>
      </c>
      <c r="D146" s="3">
        <v>4.45</v>
      </c>
      <c r="E146" s="3">
        <v>18.36</v>
      </c>
      <c r="F146" s="3">
        <v>131.18</v>
      </c>
      <c r="G146" s="2" t="s">
        <v>123</v>
      </c>
    </row>
    <row r="147" spans="1:7" s="4" customFormat="1" ht="12.15" customHeight="1" x14ac:dyDescent="0.25">
      <c r="A147" s="1" t="s">
        <v>227</v>
      </c>
      <c r="B147" s="2">
        <v>280</v>
      </c>
      <c r="C147" s="3">
        <v>19.73</v>
      </c>
      <c r="D147" s="3">
        <v>24.39</v>
      </c>
      <c r="E147" s="3">
        <v>58.35</v>
      </c>
      <c r="F147" s="3">
        <v>524.41</v>
      </c>
      <c r="G147" s="2">
        <v>34</v>
      </c>
    </row>
    <row r="148" spans="1:7" ht="12.15" customHeight="1" x14ac:dyDescent="0.25">
      <c r="A148" s="12" t="s">
        <v>124</v>
      </c>
      <c r="B148" s="13">
        <v>200</v>
      </c>
      <c r="C148" s="14">
        <v>1.51</v>
      </c>
      <c r="D148" s="14">
        <v>1.21</v>
      </c>
      <c r="E148" s="14">
        <v>2.5299999999999998</v>
      </c>
      <c r="F148" s="14">
        <v>27.39</v>
      </c>
      <c r="G148" s="15" t="s">
        <v>125</v>
      </c>
    </row>
    <row r="149" spans="1:7" ht="12.15" customHeight="1" x14ac:dyDescent="0.25">
      <c r="A149" s="12" t="s">
        <v>126</v>
      </c>
      <c r="B149" s="13">
        <v>40</v>
      </c>
      <c r="C149" s="14">
        <v>3.05</v>
      </c>
      <c r="D149" s="14">
        <v>0.25</v>
      </c>
      <c r="E149" s="14">
        <v>20.07</v>
      </c>
      <c r="F149" s="14">
        <v>94.73</v>
      </c>
      <c r="G149" s="15"/>
    </row>
    <row r="150" spans="1:7" ht="12.15" customHeight="1" x14ac:dyDescent="0.25">
      <c r="A150" s="12" t="s">
        <v>118</v>
      </c>
      <c r="B150" s="13">
        <v>30</v>
      </c>
      <c r="C150" s="14">
        <v>1.68</v>
      </c>
      <c r="D150" s="14">
        <v>0.33</v>
      </c>
      <c r="E150" s="14">
        <v>14.82</v>
      </c>
      <c r="F150" s="14">
        <v>68.97</v>
      </c>
      <c r="G150" s="15"/>
    </row>
    <row r="151" spans="1:7" ht="21.6" customHeight="1" x14ac:dyDescent="0.25">
      <c r="A151" s="16" t="s">
        <v>119</v>
      </c>
      <c r="B151" s="17">
        <f>SUM(B145:B150)</f>
        <v>900</v>
      </c>
      <c r="C151" s="18">
        <f t="shared" ref="C151:F151" si="21">SUM(C145:C150)</f>
        <v>29.700000000000003</v>
      </c>
      <c r="D151" s="18">
        <f t="shared" si="21"/>
        <v>31.03</v>
      </c>
      <c r="E151" s="18">
        <f t="shared" si="21"/>
        <v>123.93</v>
      </c>
      <c r="F151" s="18">
        <f t="shared" si="21"/>
        <v>893.68</v>
      </c>
      <c r="G151" s="19"/>
    </row>
    <row r="152" spans="1:7" ht="21.6" customHeight="1" x14ac:dyDescent="0.25">
      <c r="A152" s="16" t="s">
        <v>127</v>
      </c>
      <c r="B152" s="16"/>
      <c r="C152" s="20">
        <f>C151+C143</f>
        <v>47.040000000000006</v>
      </c>
      <c r="D152" s="20">
        <f t="shared" ref="D152:F152" si="22">D151+D143</f>
        <v>48.480000000000004</v>
      </c>
      <c r="E152" s="20">
        <f t="shared" si="22"/>
        <v>178.28</v>
      </c>
      <c r="F152" s="20">
        <f t="shared" si="22"/>
        <v>1383.53</v>
      </c>
      <c r="G152" s="19"/>
    </row>
    <row r="153" spans="1:7" ht="14.1" customHeight="1" x14ac:dyDescent="0.25">
      <c r="A153" s="21" t="s">
        <v>128</v>
      </c>
      <c r="B153" s="21"/>
      <c r="C153" s="22"/>
      <c r="D153" s="22"/>
      <c r="E153" s="22"/>
      <c r="F153" s="22"/>
      <c r="G153" s="21"/>
    </row>
    <row r="154" spans="1:7" ht="28.35" customHeight="1" x14ac:dyDescent="0.25">
      <c r="A154" s="26" t="s">
        <v>129</v>
      </c>
      <c r="B154" s="26"/>
      <c r="C154" s="26"/>
      <c r="D154" s="26"/>
      <c r="E154" s="26"/>
      <c r="F154" s="26"/>
      <c r="G154" s="26"/>
    </row>
    <row r="155" spans="1:7" s="4" customFormat="1" ht="13.35" customHeight="1" x14ac:dyDescent="0.25">
      <c r="A155" s="27" t="s">
        <v>1</v>
      </c>
      <c r="B155" s="27" t="s">
        <v>2</v>
      </c>
      <c r="C155" s="29" t="s">
        <v>3</v>
      </c>
      <c r="D155" s="30"/>
      <c r="E155" s="31"/>
      <c r="F155" s="32" t="s">
        <v>4</v>
      </c>
      <c r="G155" s="27" t="s">
        <v>5</v>
      </c>
    </row>
    <row r="156" spans="1:7" s="4" customFormat="1" ht="26.7" customHeight="1" x14ac:dyDescent="0.25">
      <c r="A156" s="28"/>
      <c r="B156" s="28"/>
      <c r="C156" s="6" t="s">
        <v>6</v>
      </c>
      <c r="D156" s="6" t="s">
        <v>7</v>
      </c>
      <c r="E156" s="6" t="s">
        <v>8</v>
      </c>
      <c r="F156" s="33"/>
      <c r="G156" s="28"/>
    </row>
    <row r="157" spans="1:7" ht="14.7" customHeight="1" x14ac:dyDescent="0.25">
      <c r="A157" s="9" t="s">
        <v>114</v>
      </c>
      <c r="B157" s="9"/>
      <c r="C157" s="10"/>
      <c r="D157" s="10"/>
      <c r="E157" s="10"/>
      <c r="F157" s="10"/>
      <c r="G157" s="11"/>
    </row>
    <row r="158" spans="1:7" s="4" customFormat="1" ht="12.15" customHeight="1" x14ac:dyDescent="0.25">
      <c r="A158" s="1" t="s">
        <v>130</v>
      </c>
      <c r="B158" s="2">
        <v>100</v>
      </c>
      <c r="C158" s="3">
        <v>8.66</v>
      </c>
      <c r="D158" s="3">
        <v>10.81</v>
      </c>
      <c r="E158" s="3">
        <v>25.68</v>
      </c>
      <c r="F158" s="3">
        <v>247.26</v>
      </c>
      <c r="G158" s="2" t="s">
        <v>131</v>
      </c>
    </row>
    <row r="159" spans="1:7" ht="12.15" customHeight="1" x14ac:dyDescent="0.25">
      <c r="A159" s="12" t="s">
        <v>132</v>
      </c>
      <c r="B159" s="13">
        <v>200</v>
      </c>
      <c r="C159" s="14">
        <v>6.42</v>
      </c>
      <c r="D159" s="14">
        <v>9.4700000000000006</v>
      </c>
      <c r="E159" s="14">
        <v>34.19</v>
      </c>
      <c r="F159" s="14">
        <v>256.52999999999997</v>
      </c>
      <c r="G159" s="15" t="s">
        <v>133</v>
      </c>
    </row>
    <row r="160" spans="1:7" ht="12.15" customHeight="1" x14ac:dyDescent="0.25">
      <c r="A160" s="12" t="s">
        <v>134</v>
      </c>
      <c r="B160" s="13">
        <v>200</v>
      </c>
      <c r="C160" s="14">
        <v>3.75</v>
      </c>
      <c r="D160" s="14">
        <v>3.01</v>
      </c>
      <c r="E160" s="14">
        <v>5.05</v>
      </c>
      <c r="F160" s="14">
        <v>63.59</v>
      </c>
      <c r="G160" s="15" t="s">
        <v>135</v>
      </c>
    </row>
    <row r="161" spans="1:7" ht="12.15" customHeight="1" x14ac:dyDescent="0.25">
      <c r="A161" s="12" t="s">
        <v>136</v>
      </c>
      <c r="B161" s="13">
        <v>100</v>
      </c>
      <c r="C161" s="14">
        <v>0.4</v>
      </c>
      <c r="D161" s="14">
        <v>0.4</v>
      </c>
      <c r="E161" s="14">
        <v>9.8000000000000007</v>
      </c>
      <c r="F161" s="14">
        <v>47</v>
      </c>
      <c r="G161" s="15" t="s">
        <v>137</v>
      </c>
    </row>
    <row r="162" spans="1:7" ht="12.15" customHeight="1" x14ac:dyDescent="0.25">
      <c r="A162" s="12" t="s">
        <v>118</v>
      </c>
      <c r="B162" s="13">
        <v>30</v>
      </c>
      <c r="C162" s="14">
        <v>1.99</v>
      </c>
      <c r="D162" s="14">
        <v>0.26</v>
      </c>
      <c r="E162" s="14">
        <v>12.72</v>
      </c>
      <c r="F162" s="14">
        <v>61.19</v>
      </c>
      <c r="G162" s="15"/>
    </row>
    <row r="163" spans="1:7" ht="12.15" customHeight="1" x14ac:dyDescent="0.25">
      <c r="A163" s="16" t="s">
        <v>119</v>
      </c>
      <c r="B163" s="17">
        <f>SUM(B158:B162)</f>
        <v>630</v>
      </c>
      <c r="C163" s="18">
        <f t="shared" ref="C163:F163" si="23">SUM(C158:C162)</f>
        <v>21.219999999999995</v>
      </c>
      <c r="D163" s="18">
        <f t="shared" si="23"/>
        <v>23.95</v>
      </c>
      <c r="E163" s="18">
        <f t="shared" si="23"/>
        <v>87.44</v>
      </c>
      <c r="F163" s="18">
        <f t="shared" si="23"/>
        <v>675.56999999999994</v>
      </c>
      <c r="G163" s="19"/>
    </row>
    <row r="164" spans="1:7" ht="14.7" customHeight="1" x14ac:dyDescent="0.25">
      <c r="A164" s="9" t="s">
        <v>120</v>
      </c>
      <c r="B164" s="9"/>
      <c r="C164" s="10"/>
      <c r="D164" s="10"/>
      <c r="E164" s="10"/>
      <c r="F164" s="10"/>
      <c r="G164" s="11"/>
    </row>
    <row r="165" spans="1:7" s="4" customFormat="1" ht="12.15" customHeight="1" x14ac:dyDescent="0.25">
      <c r="A165" s="1" t="s">
        <v>138</v>
      </c>
      <c r="B165" s="2">
        <v>100</v>
      </c>
      <c r="C165" s="3">
        <v>0.98</v>
      </c>
      <c r="D165" s="3">
        <v>6.15</v>
      </c>
      <c r="E165" s="3">
        <v>3.68</v>
      </c>
      <c r="F165" s="3">
        <v>75.28</v>
      </c>
      <c r="G165" s="2" t="s">
        <v>139</v>
      </c>
    </row>
    <row r="166" spans="1:7" s="4" customFormat="1" ht="12.15" customHeight="1" x14ac:dyDescent="0.25">
      <c r="A166" s="1" t="s">
        <v>140</v>
      </c>
      <c r="B166" s="2">
        <v>250</v>
      </c>
      <c r="C166" s="3">
        <v>1.94</v>
      </c>
      <c r="D166" s="3">
        <v>4.38</v>
      </c>
      <c r="E166" s="3">
        <v>9.15</v>
      </c>
      <c r="F166" s="3">
        <v>86.96</v>
      </c>
      <c r="G166" s="2" t="s">
        <v>141</v>
      </c>
    </row>
    <row r="167" spans="1:7" s="4" customFormat="1" ht="12.15" customHeight="1" x14ac:dyDescent="0.25">
      <c r="A167" s="1" t="s">
        <v>142</v>
      </c>
      <c r="B167" s="2">
        <v>280</v>
      </c>
      <c r="C167" s="3">
        <f>23.15-0.38</f>
        <v>22.77</v>
      </c>
      <c r="D167" s="3">
        <v>21.06</v>
      </c>
      <c r="E167" s="3">
        <v>74.680000000000007</v>
      </c>
      <c r="F167" s="3">
        <v>575.33000000000004</v>
      </c>
      <c r="G167" s="2">
        <v>14</v>
      </c>
    </row>
    <row r="168" spans="1:7" ht="12.15" customHeight="1" x14ac:dyDescent="0.25">
      <c r="A168" s="12" t="s">
        <v>143</v>
      </c>
      <c r="B168" s="13">
        <v>200</v>
      </c>
      <c r="C168" s="14">
        <v>0</v>
      </c>
      <c r="D168" s="14">
        <v>0</v>
      </c>
      <c r="E168" s="14">
        <v>0</v>
      </c>
      <c r="F168" s="14">
        <v>0</v>
      </c>
      <c r="G168" s="15" t="s">
        <v>144</v>
      </c>
    </row>
    <row r="169" spans="1:7" ht="12.15" customHeight="1" x14ac:dyDescent="0.25">
      <c r="A169" s="12" t="s">
        <v>126</v>
      </c>
      <c r="B169" s="13">
        <v>50</v>
      </c>
      <c r="C169" s="14">
        <v>3.82</v>
      </c>
      <c r="D169" s="14">
        <v>0.31</v>
      </c>
      <c r="E169" s="14">
        <v>25.09</v>
      </c>
      <c r="F169" s="14">
        <v>118.41</v>
      </c>
      <c r="G169" s="15"/>
    </row>
    <row r="170" spans="1:7" ht="12.15" customHeight="1" x14ac:dyDescent="0.25">
      <c r="A170" s="12" t="s">
        <v>118</v>
      </c>
      <c r="B170" s="13">
        <v>30</v>
      </c>
      <c r="C170" s="14">
        <v>1.99</v>
      </c>
      <c r="D170" s="14">
        <v>0.26</v>
      </c>
      <c r="E170" s="14">
        <v>12.72</v>
      </c>
      <c r="F170" s="14">
        <v>61.19</v>
      </c>
      <c r="G170" s="15"/>
    </row>
    <row r="171" spans="1:7" ht="21.6" customHeight="1" x14ac:dyDescent="0.25">
      <c r="A171" s="16" t="s">
        <v>119</v>
      </c>
      <c r="B171" s="17">
        <f>SUM(B165:B170)</f>
        <v>910</v>
      </c>
      <c r="C171" s="18">
        <f t="shared" ref="C171:F171" si="24">SUM(C165:C170)</f>
        <v>31.499999999999996</v>
      </c>
      <c r="D171" s="18">
        <f t="shared" si="24"/>
        <v>32.159999999999997</v>
      </c>
      <c r="E171" s="18">
        <f t="shared" si="24"/>
        <v>125.32000000000001</v>
      </c>
      <c r="F171" s="18">
        <f t="shared" si="24"/>
        <v>917.17000000000007</v>
      </c>
      <c r="G171" s="19"/>
    </row>
    <row r="172" spans="1:7" ht="14.7" customHeight="1" x14ac:dyDescent="0.25">
      <c r="A172" s="9" t="s">
        <v>145</v>
      </c>
      <c r="B172" s="9"/>
      <c r="C172" s="10"/>
      <c r="D172" s="10"/>
      <c r="E172" s="10"/>
      <c r="F172" s="10"/>
      <c r="G172" s="11"/>
    </row>
    <row r="173" spans="1:7" s="4" customFormat="1" ht="12.15" customHeight="1" x14ac:dyDescent="0.25">
      <c r="A173" s="1" t="s">
        <v>146</v>
      </c>
      <c r="B173" s="2">
        <v>200</v>
      </c>
      <c r="C173" s="3">
        <v>11.12</v>
      </c>
      <c r="D173" s="3">
        <v>13.29</v>
      </c>
      <c r="E173" s="3">
        <v>32.79</v>
      </c>
      <c r="F173" s="3">
        <v>299.32</v>
      </c>
      <c r="G173" s="2" t="s">
        <v>147</v>
      </c>
    </row>
    <row r="174" spans="1:7" ht="12.15" customHeight="1" x14ac:dyDescent="0.25">
      <c r="A174" s="12" t="s">
        <v>102</v>
      </c>
      <c r="B174" s="13">
        <v>200</v>
      </c>
      <c r="C174" s="14">
        <v>0.16</v>
      </c>
      <c r="D174" s="14">
        <v>0.01</v>
      </c>
      <c r="E174" s="14">
        <v>0.4</v>
      </c>
      <c r="F174" s="14">
        <v>3.51</v>
      </c>
      <c r="G174" s="15" t="s">
        <v>103</v>
      </c>
    </row>
    <row r="175" spans="1:7" ht="12.15" customHeight="1" x14ac:dyDescent="0.25">
      <c r="A175" s="12" t="s">
        <v>118</v>
      </c>
      <c r="B175" s="13">
        <v>20</v>
      </c>
      <c r="C175" s="14">
        <v>1.32</v>
      </c>
      <c r="D175" s="14">
        <v>0.18</v>
      </c>
      <c r="E175" s="14">
        <v>8.48</v>
      </c>
      <c r="F175" s="14">
        <v>40.79</v>
      </c>
      <c r="G175" s="15"/>
    </row>
    <row r="176" spans="1:7" ht="12.15" customHeight="1" x14ac:dyDescent="0.25">
      <c r="A176" s="16" t="s">
        <v>119</v>
      </c>
      <c r="B176" s="17">
        <f>SUM(B173:B175)</f>
        <v>420</v>
      </c>
      <c r="C176" s="18">
        <f t="shared" ref="C176:F176" si="25">SUM(C173:C175)</f>
        <v>12.6</v>
      </c>
      <c r="D176" s="18">
        <f t="shared" si="25"/>
        <v>13.479999999999999</v>
      </c>
      <c r="E176" s="18">
        <f t="shared" si="25"/>
        <v>41.67</v>
      </c>
      <c r="F176" s="18">
        <f t="shared" si="25"/>
        <v>343.62</v>
      </c>
      <c r="G176" s="19"/>
    </row>
    <row r="177" spans="1:7" ht="21.6" customHeight="1" x14ac:dyDescent="0.25">
      <c r="A177" s="16" t="s">
        <v>127</v>
      </c>
      <c r="B177" s="16"/>
      <c r="C177" s="20">
        <f>C176+C171+C163</f>
        <v>65.319999999999993</v>
      </c>
      <c r="D177" s="20">
        <f t="shared" ref="D177:F177" si="26">D176+D171+D163</f>
        <v>69.589999999999989</v>
      </c>
      <c r="E177" s="20">
        <f t="shared" si="26"/>
        <v>254.43</v>
      </c>
      <c r="F177" s="20">
        <f t="shared" si="26"/>
        <v>1936.36</v>
      </c>
      <c r="G177" s="19"/>
    </row>
    <row r="178" spans="1:7" ht="10.65" customHeight="1" x14ac:dyDescent="0.25"/>
    <row r="179" spans="1:7" ht="14.1" customHeight="1" x14ac:dyDescent="0.25">
      <c r="A179" s="21" t="s">
        <v>148</v>
      </c>
      <c r="B179" s="21"/>
      <c r="C179" s="22"/>
      <c r="D179" s="22"/>
      <c r="E179" s="22"/>
      <c r="F179" s="22"/>
      <c r="G179" s="21"/>
    </row>
    <row r="180" spans="1:7" ht="28.35" customHeight="1" x14ac:dyDescent="0.25">
      <c r="A180" s="26" t="s">
        <v>149</v>
      </c>
      <c r="B180" s="26"/>
      <c r="C180" s="26"/>
      <c r="D180" s="26"/>
      <c r="E180" s="26"/>
      <c r="F180" s="26"/>
      <c r="G180" s="26"/>
    </row>
    <row r="181" spans="1:7" s="4" customFormat="1" ht="13.35" customHeight="1" x14ac:dyDescent="0.25">
      <c r="A181" s="27" t="s">
        <v>1</v>
      </c>
      <c r="B181" s="27" t="s">
        <v>2</v>
      </c>
      <c r="C181" s="29" t="s">
        <v>3</v>
      </c>
      <c r="D181" s="30"/>
      <c r="E181" s="31"/>
      <c r="F181" s="32" t="s">
        <v>4</v>
      </c>
      <c r="G181" s="27" t="s">
        <v>5</v>
      </c>
    </row>
    <row r="182" spans="1:7" s="4" customFormat="1" ht="26.7" customHeight="1" x14ac:dyDescent="0.25">
      <c r="A182" s="28"/>
      <c r="B182" s="28"/>
      <c r="C182" s="6" t="s">
        <v>6</v>
      </c>
      <c r="D182" s="6" t="s">
        <v>7</v>
      </c>
      <c r="E182" s="6" t="s">
        <v>8</v>
      </c>
      <c r="F182" s="33"/>
      <c r="G182" s="28"/>
    </row>
    <row r="183" spans="1:7" ht="14.7" customHeight="1" x14ac:dyDescent="0.25">
      <c r="A183" s="9" t="s">
        <v>114</v>
      </c>
      <c r="B183" s="9"/>
      <c r="C183" s="10"/>
      <c r="D183" s="10"/>
      <c r="E183" s="10"/>
      <c r="F183" s="10"/>
      <c r="G183" s="11"/>
    </row>
    <row r="184" spans="1:7" ht="12.15" customHeight="1" x14ac:dyDescent="0.25">
      <c r="A184" s="12" t="s">
        <v>150</v>
      </c>
      <c r="B184" s="13">
        <v>110</v>
      </c>
      <c r="C184" s="14">
        <v>0.44</v>
      </c>
      <c r="D184" s="14">
        <v>0.44</v>
      </c>
      <c r="E184" s="14">
        <v>10.78</v>
      </c>
      <c r="F184" s="14">
        <v>51.7</v>
      </c>
      <c r="G184" s="15" t="s">
        <v>137</v>
      </c>
    </row>
    <row r="185" spans="1:7" ht="12.15" customHeight="1" x14ac:dyDescent="0.25">
      <c r="A185" s="12" t="s">
        <v>151</v>
      </c>
      <c r="B185" s="13">
        <v>170</v>
      </c>
      <c r="C185" s="3">
        <v>12.72</v>
      </c>
      <c r="D185" s="3">
        <v>17.95</v>
      </c>
      <c r="E185" s="3">
        <v>26.25</v>
      </c>
      <c r="F185" s="3">
        <v>334.15</v>
      </c>
      <c r="G185" s="2" t="s">
        <v>152</v>
      </c>
    </row>
    <row r="186" spans="1:7" ht="12.15" customHeight="1" x14ac:dyDescent="0.25">
      <c r="A186" s="12" t="s">
        <v>153</v>
      </c>
      <c r="B186" s="13">
        <v>200</v>
      </c>
      <c r="C186" s="14">
        <v>0.1</v>
      </c>
      <c r="D186" s="14">
        <v>0</v>
      </c>
      <c r="E186" s="14">
        <v>0.2</v>
      </c>
      <c r="F186" s="14">
        <v>1.2</v>
      </c>
      <c r="G186" s="15" t="s">
        <v>154</v>
      </c>
    </row>
    <row r="187" spans="1:7" ht="12.15" customHeight="1" x14ac:dyDescent="0.25">
      <c r="A187" s="12" t="s">
        <v>126</v>
      </c>
      <c r="B187" s="13">
        <v>30</v>
      </c>
      <c r="C187" s="14">
        <v>2.29</v>
      </c>
      <c r="D187" s="14">
        <v>0.19</v>
      </c>
      <c r="E187" s="14">
        <v>15.05</v>
      </c>
      <c r="F187" s="14">
        <v>71.05</v>
      </c>
      <c r="G187" s="15"/>
    </row>
    <row r="188" spans="1:7" ht="12.15" customHeight="1" x14ac:dyDescent="0.25">
      <c r="A188" s="16" t="s">
        <v>119</v>
      </c>
      <c r="B188" s="17">
        <f>SUM(B184:B187)</f>
        <v>510</v>
      </c>
      <c r="C188" s="18">
        <f t="shared" ref="C188:F188" si="27">SUM(C184:C187)</f>
        <v>15.55</v>
      </c>
      <c r="D188" s="18">
        <f t="shared" si="27"/>
        <v>18.580000000000002</v>
      </c>
      <c r="E188" s="18">
        <f t="shared" si="27"/>
        <v>52.28</v>
      </c>
      <c r="F188" s="18">
        <f t="shared" si="27"/>
        <v>458.09999999999997</v>
      </c>
      <c r="G188" s="19"/>
    </row>
    <row r="189" spans="1:7" ht="14.7" customHeight="1" x14ac:dyDescent="0.25">
      <c r="A189" s="9" t="s">
        <v>120</v>
      </c>
      <c r="B189" s="9"/>
      <c r="C189" s="10"/>
      <c r="D189" s="10"/>
      <c r="E189" s="10"/>
      <c r="F189" s="10"/>
      <c r="G189" s="11"/>
    </row>
    <row r="190" spans="1:7" s="4" customFormat="1" ht="12.15" customHeight="1" x14ac:dyDescent="0.25">
      <c r="A190" s="1" t="s">
        <v>155</v>
      </c>
      <c r="B190" s="2">
        <v>100</v>
      </c>
      <c r="C190" s="3">
        <v>1.6</v>
      </c>
      <c r="D190" s="3">
        <v>5.0999999999999996</v>
      </c>
      <c r="E190" s="3">
        <v>6.9</v>
      </c>
      <c r="F190" s="3">
        <v>80</v>
      </c>
      <c r="G190" s="2" t="s">
        <v>156</v>
      </c>
    </row>
    <row r="191" spans="1:7" s="4" customFormat="1" ht="12.15" customHeight="1" x14ac:dyDescent="0.25">
      <c r="A191" s="1" t="s">
        <v>157</v>
      </c>
      <c r="B191" s="2">
        <v>250</v>
      </c>
      <c r="C191" s="3">
        <v>2.69</v>
      </c>
      <c r="D191" s="3">
        <v>4.5599999999999996</v>
      </c>
      <c r="E191" s="3">
        <v>18.399999999999999</v>
      </c>
      <c r="F191" s="3">
        <v>128.11000000000001</v>
      </c>
      <c r="G191" s="2" t="s">
        <v>158</v>
      </c>
    </row>
    <row r="192" spans="1:7" ht="12.15" customHeight="1" x14ac:dyDescent="0.25">
      <c r="A192" s="12" t="s">
        <v>159</v>
      </c>
      <c r="B192" s="13">
        <v>180</v>
      </c>
      <c r="C192" s="14">
        <v>4.32</v>
      </c>
      <c r="D192" s="14">
        <v>5.52</v>
      </c>
      <c r="E192" s="14">
        <v>45.24</v>
      </c>
      <c r="F192" s="14">
        <v>247.2</v>
      </c>
      <c r="G192" s="15" t="s">
        <v>160</v>
      </c>
    </row>
    <row r="193" spans="1:7" s="4" customFormat="1" ht="12.15" customHeight="1" x14ac:dyDescent="0.25">
      <c r="A193" s="1" t="s">
        <v>161</v>
      </c>
      <c r="B193" s="2">
        <v>120</v>
      </c>
      <c r="C193" s="3">
        <v>13.65</v>
      </c>
      <c r="D193" s="3">
        <v>15.19</v>
      </c>
      <c r="E193" s="3">
        <v>15.58</v>
      </c>
      <c r="F193" s="3">
        <v>159</v>
      </c>
      <c r="G193" s="2">
        <v>30</v>
      </c>
    </row>
    <row r="194" spans="1:7" ht="12.15" customHeight="1" x14ac:dyDescent="0.25">
      <c r="A194" s="12" t="s">
        <v>162</v>
      </c>
      <c r="B194" s="13">
        <v>200</v>
      </c>
      <c r="C194" s="14">
        <v>0.13</v>
      </c>
      <c r="D194" s="14">
        <v>0.03</v>
      </c>
      <c r="E194" s="14">
        <v>0.87</v>
      </c>
      <c r="F194" s="14">
        <v>4.3899999999999997</v>
      </c>
      <c r="G194" s="15" t="s">
        <v>163</v>
      </c>
    </row>
    <row r="195" spans="1:7" ht="12.15" customHeight="1" x14ac:dyDescent="0.25">
      <c r="A195" s="12" t="s">
        <v>126</v>
      </c>
      <c r="B195" s="13">
        <v>50</v>
      </c>
      <c r="C195" s="14">
        <v>3.82</v>
      </c>
      <c r="D195" s="14">
        <v>0.31</v>
      </c>
      <c r="E195" s="14">
        <v>25.09</v>
      </c>
      <c r="F195" s="14">
        <v>118.41</v>
      </c>
      <c r="G195" s="15"/>
    </row>
    <row r="196" spans="1:7" ht="12.15" customHeight="1" x14ac:dyDescent="0.25">
      <c r="A196" s="12" t="s">
        <v>118</v>
      </c>
      <c r="B196" s="13">
        <v>40</v>
      </c>
      <c r="C196" s="14">
        <v>2.65</v>
      </c>
      <c r="D196" s="14">
        <v>0.35</v>
      </c>
      <c r="E196" s="14">
        <v>16.96</v>
      </c>
      <c r="F196" s="14">
        <v>81.58</v>
      </c>
      <c r="G196" s="15"/>
    </row>
    <row r="197" spans="1:7" ht="21.6" customHeight="1" x14ac:dyDescent="0.25">
      <c r="A197" s="16" t="s">
        <v>119</v>
      </c>
      <c r="B197" s="17">
        <f>SUM(B190:B196)</f>
        <v>940</v>
      </c>
      <c r="C197" s="18">
        <f t="shared" ref="C197:F197" si="28">SUM(C190:C196)</f>
        <v>28.859999999999996</v>
      </c>
      <c r="D197" s="18">
        <f t="shared" si="28"/>
        <v>31.06</v>
      </c>
      <c r="E197" s="18">
        <f t="shared" si="28"/>
        <v>129.04</v>
      </c>
      <c r="F197" s="18">
        <f t="shared" si="28"/>
        <v>818.68999999999994</v>
      </c>
      <c r="G197" s="19"/>
    </row>
    <row r="198" spans="1:7" ht="14.7" customHeight="1" x14ac:dyDescent="0.25">
      <c r="A198" s="9" t="s">
        <v>145</v>
      </c>
      <c r="B198" s="9"/>
      <c r="C198" s="10"/>
      <c r="D198" s="10"/>
      <c r="E198" s="10"/>
      <c r="F198" s="10"/>
      <c r="G198" s="11"/>
    </row>
    <row r="199" spans="1:7" s="4" customFormat="1" ht="12.15" customHeight="1" x14ac:dyDescent="0.25">
      <c r="A199" s="1" t="s">
        <v>228</v>
      </c>
      <c r="B199" s="2">
        <v>200</v>
      </c>
      <c r="C199" s="3">
        <v>9.5500000000000007</v>
      </c>
      <c r="D199" s="3">
        <v>10.1</v>
      </c>
      <c r="E199" s="3">
        <v>39.24</v>
      </c>
      <c r="F199" s="3">
        <v>272</v>
      </c>
      <c r="G199" s="2">
        <v>4</v>
      </c>
    </row>
    <row r="200" spans="1:7" ht="12.15" customHeight="1" x14ac:dyDescent="0.25">
      <c r="A200" s="12" t="s">
        <v>153</v>
      </c>
      <c r="B200" s="13">
        <v>200</v>
      </c>
      <c r="C200" s="14">
        <v>0.1</v>
      </c>
      <c r="D200" s="14">
        <v>0</v>
      </c>
      <c r="E200" s="14">
        <v>0.2</v>
      </c>
      <c r="F200" s="14">
        <v>1.2</v>
      </c>
      <c r="G200" s="15" t="s">
        <v>154</v>
      </c>
    </row>
    <row r="201" spans="1:7" ht="12.15" customHeight="1" x14ac:dyDescent="0.25">
      <c r="A201" s="12" t="s">
        <v>118</v>
      </c>
      <c r="B201" s="13">
        <v>20</v>
      </c>
      <c r="C201" s="14">
        <v>1.32</v>
      </c>
      <c r="D201" s="14">
        <v>0.18</v>
      </c>
      <c r="E201" s="14">
        <v>8.48</v>
      </c>
      <c r="F201" s="14">
        <v>40.79</v>
      </c>
      <c r="G201" s="15"/>
    </row>
    <row r="202" spans="1:7" ht="12.15" customHeight="1" x14ac:dyDescent="0.25">
      <c r="A202" s="16" t="s">
        <v>119</v>
      </c>
      <c r="B202" s="17">
        <f>SUM(B199:B201)</f>
        <v>420</v>
      </c>
      <c r="C202" s="18">
        <f t="shared" ref="C202:F202" si="29">SUM(C199:C201)</f>
        <v>10.97</v>
      </c>
      <c r="D202" s="18">
        <f t="shared" si="29"/>
        <v>10.28</v>
      </c>
      <c r="E202" s="18">
        <f t="shared" si="29"/>
        <v>47.92</v>
      </c>
      <c r="F202" s="18">
        <f t="shared" si="29"/>
        <v>313.99</v>
      </c>
      <c r="G202" s="19"/>
    </row>
    <row r="203" spans="1:7" ht="21.6" customHeight="1" x14ac:dyDescent="0.25">
      <c r="A203" s="16" t="s">
        <v>127</v>
      </c>
      <c r="B203" s="16"/>
      <c r="C203" s="20">
        <f>C202+C197+C188</f>
        <v>55.379999999999995</v>
      </c>
      <c r="D203" s="20">
        <f t="shared" ref="D203:F203" si="30">D202+D197+D188</f>
        <v>59.92</v>
      </c>
      <c r="E203" s="20">
        <f t="shared" si="30"/>
        <v>229.23999999999998</v>
      </c>
      <c r="F203" s="20">
        <f t="shared" si="30"/>
        <v>1590.7799999999997</v>
      </c>
      <c r="G203" s="19"/>
    </row>
    <row r="204" spans="1:7" ht="10.65" customHeight="1" x14ac:dyDescent="0.25"/>
    <row r="205" spans="1:7" ht="14.1" customHeight="1" x14ac:dyDescent="0.25">
      <c r="A205" s="21" t="s">
        <v>164</v>
      </c>
      <c r="B205" s="21"/>
      <c r="C205" s="22"/>
      <c r="D205" s="22"/>
      <c r="E205" s="22"/>
      <c r="F205" s="22"/>
      <c r="G205" s="21"/>
    </row>
    <row r="206" spans="1:7" ht="28.35" customHeight="1" x14ac:dyDescent="0.25">
      <c r="A206" s="26" t="s">
        <v>165</v>
      </c>
      <c r="B206" s="26"/>
      <c r="C206" s="26"/>
      <c r="D206" s="26"/>
      <c r="E206" s="26"/>
      <c r="F206" s="26"/>
      <c r="G206" s="26"/>
    </row>
    <row r="207" spans="1:7" s="4" customFormat="1" ht="13.35" customHeight="1" x14ac:dyDescent="0.25">
      <c r="A207" s="27" t="s">
        <v>1</v>
      </c>
      <c r="B207" s="27" t="s">
        <v>2</v>
      </c>
      <c r="C207" s="29" t="s">
        <v>3</v>
      </c>
      <c r="D207" s="30"/>
      <c r="E207" s="31"/>
      <c r="F207" s="32" t="s">
        <v>4</v>
      </c>
      <c r="G207" s="27" t="s">
        <v>5</v>
      </c>
    </row>
    <row r="208" spans="1:7" s="4" customFormat="1" ht="26.7" customHeight="1" x14ac:dyDescent="0.25">
      <c r="A208" s="28"/>
      <c r="B208" s="28"/>
      <c r="C208" s="6" t="s">
        <v>6</v>
      </c>
      <c r="D208" s="6" t="s">
        <v>7</v>
      </c>
      <c r="E208" s="6" t="s">
        <v>8</v>
      </c>
      <c r="F208" s="33"/>
      <c r="G208" s="28"/>
    </row>
    <row r="209" spans="1:7" ht="14.7" customHeight="1" x14ac:dyDescent="0.25">
      <c r="A209" s="9" t="s">
        <v>166</v>
      </c>
      <c r="B209" s="9"/>
      <c r="C209" s="10"/>
      <c r="D209" s="10"/>
      <c r="E209" s="10"/>
      <c r="F209" s="10"/>
      <c r="G209" s="11"/>
    </row>
    <row r="210" spans="1:7" s="4" customFormat="1" ht="12.15" customHeight="1" x14ac:dyDescent="0.25">
      <c r="A210" s="1" t="s">
        <v>167</v>
      </c>
      <c r="B210" s="2">
        <v>100</v>
      </c>
      <c r="C210" s="3">
        <v>1.69</v>
      </c>
      <c r="D210" s="3">
        <v>5.1100000000000003</v>
      </c>
      <c r="E210" s="3">
        <v>5.44</v>
      </c>
      <c r="F210" s="3">
        <v>75.22</v>
      </c>
      <c r="G210" s="2" t="s">
        <v>168</v>
      </c>
    </row>
    <row r="211" spans="1:7" s="4" customFormat="1" ht="12.15" customHeight="1" x14ac:dyDescent="0.25">
      <c r="A211" s="1" t="s">
        <v>69</v>
      </c>
      <c r="B211" s="2">
        <v>180</v>
      </c>
      <c r="C211" s="3">
        <v>3.83</v>
      </c>
      <c r="D211" s="3">
        <v>5.87</v>
      </c>
      <c r="E211" s="3">
        <v>14.76</v>
      </c>
      <c r="F211" s="3">
        <v>177.34</v>
      </c>
      <c r="G211" s="2" t="s">
        <v>100</v>
      </c>
    </row>
    <row r="212" spans="1:7" s="4" customFormat="1" ht="12.15" customHeight="1" x14ac:dyDescent="0.25">
      <c r="A212" s="1" t="s">
        <v>169</v>
      </c>
      <c r="B212" s="2">
        <v>100</v>
      </c>
      <c r="C212" s="3">
        <v>8.19</v>
      </c>
      <c r="D212" s="3">
        <v>10</v>
      </c>
      <c r="E212" s="3">
        <v>13.33</v>
      </c>
      <c r="F212" s="3">
        <v>134.24</v>
      </c>
      <c r="G212" s="2">
        <v>22</v>
      </c>
    </row>
    <row r="213" spans="1:7" ht="12.15" customHeight="1" x14ac:dyDescent="0.25">
      <c r="A213" s="12" t="s">
        <v>162</v>
      </c>
      <c r="B213" s="13">
        <v>200</v>
      </c>
      <c r="C213" s="14">
        <v>0.13</v>
      </c>
      <c r="D213" s="14">
        <v>0.03</v>
      </c>
      <c r="E213" s="14">
        <v>0.87</v>
      </c>
      <c r="F213" s="14">
        <v>4.3899999999999997</v>
      </c>
      <c r="G213" s="15" t="s">
        <v>163</v>
      </c>
    </row>
    <row r="214" spans="1:7" ht="12.15" customHeight="1" x14ac:dyDescent="0.25">
      <c r="A214" s="12" t="s">
        <v>126</v>
      </c>
      <c r="B214" s="13">
        <v>30</v>
      </c>
      <c r="C214" s="14">
        <v>2.29</v>
      </c>
      <c r="D214" s="14">
        <v>0.19</v>
      </c>
      <c r="E214" s="14">
        <v>15.05</v>
      </c>
      <c r="F214" s="14">
        <v>71.05</v>
      </c>
      <c r="G214" s="15"/>
    </row>
    <row r="215" spans="1:7" ht="12.15" customHeight="1" x14ac:dyDescent="0.25">
      <c r="A215" s="12" t="s">
        <v>170</v>
      </c>
      <c r="B215" s="13">
        <v>30</v>
      </c>
      <c r="C215" s="14">
        <v>1.99</v>
      </c>
      <c r="D215" s="14">
        <v>0.26</v>
      </c>
      <c r="E215" s="14">
        <v>12.72</v>
      </c>
      <c r="F215" s="14">
        <v>61.19</v>
      </c>
      <c r="G215" s="15"/>
    </row>
    <row r="216" spans="1:7" ht="21.6" customHeight="1" x14ac:dyDescent="0.25">
      <c r="A216" s="16" t="s">
        <v>171</v>
      </c>
      <c r="B216" s="17">
        <f>SUM(B210:B215)</f>
        <v>640</v>
      </c>
      <c r="C216" s="18">
        <f t="shared" ref="C216:F216" si="31">SUM(C210:C215)</f>
        <v>18.119999999999997</v>
      </c>
      <c r="D216" s="18">
        <f t="shared" si="31"/>
        <v>21.460000000000004</v>
      </c>
      <c r="E216" s="18">
        <f t="shared" si="31"/>
        <v>62.17</v>
      </c>
      <c r="F216" s="18">
        <f t="shared" si="31"/>
        <v>523.43000000000006</v>
      </c>
      <c r="G216" s="19"/>
    </row>
    <row r="217" spans="1:7" ht="14.7" customHeight="1" x14ac:dyDescent="0.25">
      <c r="A217" s="9" t="s">
        <v>172</v>
      </c>
      <c r="B217" s="9"/>
      <c r="C217" s="10"/>
      <c r="D217" s="10"/>
      <c r="E217" s="10"/>
      <c r="F217" s="10"/>
      <c r="G217" s="11"/>
    </row>
    <row r="218" spans="1:7" s="4" customFormat="1" ht="12.15" customHeight="1" x14ac:dyDescent="0.25">
      <c r="A218" s="1" t="s">
        <v>173</v>
      </c>
      <c r="B218" s="2">
        <v>100</v>
      </c>
      <c r="C218" s="3">
        <v>1.1000000000000001</v>
      </c>
      <c r="D218" s="3">
        <v>0.2</v>
      </c>
      <c r="E218" s="3">
        <v>3.8</v>
      </c>
      <c r="F218" s="3">
        <v>24</v>
      </c>
      <c r="G218" s="2" t="s">
        <v>99</v>
      </c>
    </row>
    <row r="219" spans="1:7" s="4" customFormat="1" ht="12.15" customHeight="1" x14ac:dyDescent="0.25">
      <c r="A219" s="1" t="s">
        <v>174</v>
      </c>
      <c r="B219" s="2">
        <v>250</v>
      </c>
      <c r="C219" s="3">
        <v>4.6100000000000003</v>
      </c>
      <c r="D219" s="3">
        <v>4.4400000000000004</v>
      </c>
      <c r="E219" s="3">
        <v>15.8</v>
      </c>
      <c r="F219" s="3">
        <v>117.14</v>
      </c>
      <c r="G219" s="2">
        <v>15</v>
      </c>
    </row>
    <row r="220" spans="1:7" s="4" customFormat="1" ht="12.15" customHeight="1" x14ac:dyDescent="0.25">
      <c r="A220" s="1" t="s">
        <v>175</v>
      </c>
      <c r="B220" s="2">
        <v>280</v>
      </c>
      <c r="C220" s="3">
        <v>13.48</v>
      </c>
      <c r="D220" s="3">
        <v>21.99</v>
      </c>
      <c r="E220" s="3">
        <v>51.12</v>
      </c>
      <c r="F220" s="3">
        <v>400.02</v>
      </c>
      <c r="G220" s="2">
        <v>16</v>
      </c>
    </row>
    <row r="221" spans="1:7" ht="12.15" customHeight="1" x14ac:dyDescent="0.25">
      <c r="A221" s="12" t="s">
        <v>134</v>
      </c>
      <c r="B221" s="13">
        <v>200</v>
      </c>
      <c r="C221" s="14">
        <v>3.75</v>
      </c>
      <c r="D221" s="14">
        <v>3.01</v>
      </c>
      <c r="E221" s="14">
        <v>5.05</v>
      </c>
      <c r="F221" s="14">
        <v>63.59</v>
      </c>
      <c r="G221" s="15" t="s">
        <v>135</v>
      </c>
    </row>
    <row r="222" spans="1:7" ht="12.15" customHeight="1" x14ac:dyDescent="0.25">
      <c r="A222" s="12" t="s">
        <v>176</v>
      </c>
      <c r="B222" s="13">
        <v>40</v>
      </c>
      <c r="C222" s="14">
        <v>3.05</v>
      </c>
      <c r="D222" s="14">
        <v>0.25</v>
      </c>
      <c r="E222" s="14">
        <v>20.07</v>
      </c>
      <c r="F222" s="14">
        <v>94.73</v>
      </c>
      <c r="G222" s="15"/>
    </row>
    <row r="223" spans="1:7" ht="12.15" customHeight="1" x14ac:dyDescent="0.25">
      <c r="A223" s="12" t="s">
        <v>170</v>
      </c>
      <c r="B223" s="13">
        <v>40</v>
      </c>
      <c r="C223" s="14">
        <v>2.65</v>
      </c>
      <c r="D223" s="14">
        <v>0.35</v>
      </c>
      <c r="E223" s="14">
        <v>16.96</v>
      </c>
      <c r="F223" s="14">
        <v>81.58</v>
      </c>
      <c r="G223" s="15"/>
    </row>
    <row r="224" spans="1:7" ht="12.15" customHeight="1" x14ac:dyDescent="0.25">
      <c r="A224" s="12" t="s">
        <v>177</v>
      </c>
      <c r="B224" s="13">
        <v>100</v>
      </c>
      <c r="C224" s="14">
        <v>0.4</v>
      </c>
      <c r="D224" s="14">
        <v>0.4</v>
      </c>
      <c r="E224" s="14">
        <v>9.8000000000000007</v>
      </c>
      <c r="F224" s="14">
        <v>47</v>
      </c>
      <c r="G224" s="15" t="s">
        <v>137</v>
      </c>
    </row>
    <row r="225" spans="1:7" ht="21.6" customHeight="1" x14ac:dyDescent="0.25">
      <c r="A225" s="16" t="s">
        <v>171</v>
      </c>
      <c r="B225" s="17">
        <f>SUM(B218:B224)</f>
        <v>1010</v>
      </c>
      <c r="C225" s="18">
        <f t="shared" ref="C225:F225" si="32">SUM(C218:C224)</f>
        <v>29.04</v>
      </c>
      <c r="D225" s="18">
        <f t="shared" si="32"/>
        <v>30.64</v>
      </c>
      <c r="E225" s="18">
        <f t="shared" si="32"/>
        <v>122.60000000000001</v>
      </c>
      <c r="F225" s="18">
        <f t="shared" si="32"/>
        <v>828.06000000000006</v>
      </c>
      <c r="G225" s="19"/>
    </row>
    <row r="226" spans="1:7" ht="14.7" customHeight="1" x14ac:dyDescent="0.25">
      <c r="A226" s="9" t="s">
        <v>145</v>
      </c>
      <c r="B226" s="9"/>
      <c r="C226" s="10"/>
      <c r="D226" s="10"/>
      <c r="E226" s="10"/>
      <c r="F226" s="10"/>
      <c r="G226" s="11"/>
    </row>
    <row r="227" spans="1:7" s="4" customFormat="1" ht="12.15" customHeight="1" x14ac:dyDescent="0.25">
      <c r="A227" s="1" t="s">
        <v>178</v>
      </c>
      <c r="B227" s="2">
        <v>200</v>
      </c>
      <c r="C227" s="3">
        <v>10.85</v>
      </c>
      <c r="D227" s="3">
        <v>13.2</v>
      </c>
      <c r="E227" s="3">
        <v>30</v>
      </c>
      <c r="F227" s="3">
        <v>287</v>
      </c>
      <c r="G227" s="2" t="s">
        <v>179</v>
      </c>
    </row>
    <row r="228" spans="1:7" ht="12.15" customHeight="1" x14ac:dyDescent="0.25">
      <c r="A228" s="12" t="s">
        <v>143</v>
      </c>
      <c r="B228" s="13">
        <v>200</v>
      </c>
      <c r="C228" s="14">
        <v>0</v>
      </c>
      <c r="D228" s="14">
        <v>0</v>
      </c>
      <c r="E228" s="14">
        <v>0</v>
      </c>
      <c r="F228" s="14">
        <v>0</v>
      </c>
      <c r="G228" s="15" t="s">
        <v>144</v>
      </c>
    </row>
    <row r="229" spans="1:7" ht="12.15" customHeight="1" x14ac:dyDescent="0.25">
      <c r="A229" s="12" t="s">
        <v>176</v>
      </c>
      <c r="B229" s="13">
        <v>20</v>
      </c>
      <c r="C229" s="14">
        <v>1.53</v>
      </c>
      <c r="D229" s="14">
        <v>0.12</v>
      </c>
      <c r="E229" s="14">
        <v>10.039999999999999</v>
      </c>
      <c r="F229" s="14">
        <v>47.36</v>
      </c>
      <c r="G229" s="15"/>
    </row>
    <row r="230" spans="1:7" ht="12.15" customHeight="1" x14ac:dyDescent="0.25">
      <c r="A230" s="16" t="s">
        <v>171</v>
      </c>
      <c r="B230" s="17">
        <f>SUM(B227:B229)</f>
        <v>420</v>
      </c>
      <c r="C230" s="18">
        <f t="shared" ref="C230:F230" si="33">SUM(C227:C229)</f>
        <v>12.379999999999999</v>
      </c>
      <c r="D230" s="18">
        <f t="shared" si="33"/>
        <v>13.319999999999999</v>
      </c>
      <c r="E230" s="18">
        <f t="shared" si="33"/>
        <v>40.04</v>
      </c>
      <c r="F230" s="18">
        <f t="shared" si="33"/>
        <v>334.36</v>
      </c>
      <c r="G230" s="19"/>
    </row>
    <row r="231" spans="1:7" ht="21.6" customHeight="1" x14ac:dyDescent="0.25">
      <c r="A231" s="16" t="s">
        <v>180</v>
      </c>
      <c r="B231" s="16"/>
      <c r="C231" s="20">
        <f>C230+C225+C216</f>
        <v>59.54</v>
      </c>
      <c r="D231" s="20">
        <f t="shared" ref="D231:F231" si="34">D230+D225+D216</f>
        <v>65.42</v>
      </c>
      <c r="E231" s="20">
        <f t="shared" si="34"/>
        <v>224.81</v>
      </c>
      <c r="F231" s="20">
        <f t="shared" si="34"/>
        <v>1685.8500000000001</v>
      </c>
      <c r="G231" s="19"/>
    </row>
    <row r="232" spans="1:7" ht="14.1" customHeight="1" x14ac:dyDescent="0.25">
      <c r="A232" s="21" t="s">
        <v>181</v>
      </c>
      <c r="B232" s="21"/>
      <c r="C232" s="22"/>
      <c r="D232" s="22"/>
      <c r="E232" s="22"/>
      <c r="F232" s="22"/>
      <c r="G232" s="21"/>
    </row>
    <row r="233" spans="1:7" ht="28.35" customHeight="1" x14ac:dyDescent="0.25">
      <c r="A233" s="26" t="s">
        <v>182</v>
      </c>
      <c r="B233" s="26"/>
      <c r="C233" s="26"/>
      <c r="D233" s="26"/>
      <c r="E233" s="26"/>
      <c r="F233" s="26"/>
      <c r="G233" s="26"/>
    </row>
    <row r="234" spans="1:7" s="4" customFormat="1" ht="13.35" customHeight="1" x14ac:dyDescent="0.25">
      <c r="A234" s="27" t="s">
        <v>1</v>
      </c>
      <c r="B234" s="27" t="s">
        <v>2</v>
      </c>
      <c r="C234" s="29" t="s">
        <v>3</v>
      </c>
      <c r="D234" s="30"/>
      <c r="E234" s="31"/>
      <c r="F234" s="32" t="s">
        <v>4</v>
      </c>
      <c r="G234" s="27" t="s">
        <v>5</v>
      </c>
    </row>
    <row r="235" spans="1:7" s="4" customFormat="1" ht="26.7" customHeight="1" x14ac:dyDescent="0.25">
      <c r="A235" s="28"/>
      <c r="B235" s="28"/>
      <c r="C235" s="6" t="s">
        <v>6</v>
      </c>
      <c r="D235" s="6" t="s">
        <v>7</v>
      </c>
      <c r="E235" s="6" t="s">
        <v>8</v>
      </c>
      <c r="F235" s="33"/>
      <c r="G235" s="28"/>
    </row>
    <row r="236" spans="1:7" ht="14.7" customHeight="1" x14ac:dyDescent="0.25">
      <c r="A236" s="9" t="s">
        <v>166</v>
      </c>
      <c r="B236" s="9"/>
      <c r="C236" s="10"/>
      <c r="D236" s="10"/>
      <c r="E236" s="10"/>
      <c r="F236" s="10"/>
      <c r="G236" s="11"/>
    </row>
    <row r="237" spans="1:7" ht="12.15" customHeight="1" x14ac:dyDescent="0.25">
      <c r="A237" s="12" t="s">
        <v>173</v>
      </c>
      <c r="B237" s="13">
        <v>100</v>
      </c>
      <c r="C237" s="3">
        <f>0.48*100/60</f>
        <v>0.8</v>
      </c>
      <c r="D237" s="3">
        <f>0.06*100/60</f>
        <v>0.1</v>
      </c>
      <c r="E237" s="3">
        <f>1.51*100/60</f>
        <v>2.5166666666666666</v>
      </c>
      <c r="F237" s="3">
        <f>8.4*100/60</f>
        <v>14</v>
      </c>
      <c r="G237" s="2" t="s">
        <v>99</v>
      </c>
    </row>
    <row r="238" spans="1:7" ht="12.15" customHeight="1" x14ac:dyDescent="0.25">
      <c r="A238" s="12" t="s">
        <v>183</v>
      </c>
      <c r="B238" s="13">
        <v>200</v>
      </c>
      <c r="C238" s="3">
        <v>9.27</v>
      </c>
      <c r="D238" s="3">
        <v>14.93</v>
      </c>
      <c r="E238" s="3">
        <v>41.84</v>
      </c>
      <c r="F238" s="3">
        <v>325</v>
      </c>
      <c r="G238" s="2" t="s">
        <v>184</v>
      </c>
    </row>
    <row r="239" spans="1:7" ht="12.15" customHeight="1" x14ac:dyDescent="0.25">
      <c r="A239" s="12" t="s">
        <v>185</v>
      </c>
      <c r="B239" s="13">
        <v>180</v>
      </c>
      <c r="C239" s="14">
        <v>4.24</v>
      </c>
      <c r="D239" s="14">
        <v>3.65</v>
      </c>
      <c r="E239" s="14">
        <v>7.01</v>
      </c>
      <c r="F239" s="14">
        <v>78.88</v>
      </c>
      <c r="G239" s="15" t="s">
        <v>186</v>
      </c>
    </row>
    <row r="240" spans="1:7" ht="12.15" customHeight="1" x14ac:dyDescent="0.25">
      <c r="A240" s="12" t="s">
        <v>176</v>
      </c>
      <c r="B240" s="13">
        <v>40</v>
      </c>
      <c r="C240" s="14">
        <v>3.05</v>
      </c>
      <c r="D240" s="14">
        <v>0.25</v>
      </c>
      <c r="E240" s="14">
        <v>20.07</v>
      </c>
      <c r="F240" s="14">
        <v>94.73</v>
      </c>
      <c r="G240" s="15"/>
    </row>
    <row r="241" spans="1:7" ht="12.15" customHeight="1" x14ac:dyDescent="0.25">
      <c r="A241" s="12" t="s">
        <v>170</v>
      </c>
      <c r="B241" s="13">
        <v>30</v>
      </c>
      <c r="C241" s="14">
        <v>1.99</v>
      </c>
      <c r="D241" s="14">
        <v>0.26</v>
      </c>
      <c r="E241" s="14">
        <v>12.72</v>
      </c>
      <c r="F241" s="14">
        <v>61.19</v>
      </c>
      <c r="G241" s="15"/>
    </row>
    <row r="242" spans="1:7" ht="21.6" customHeight="1" x14ac:dyDescent="0.25">
      <c r="A242" s="16" t="s">
        <v>171</v>
      </c>
      <c r="B242" s="17">
        <f>SUM(B237:B241)</f>
        <v>550</v>
      </c>
      <c r="C242" s="18">
        <f t="shared" ref="C242:F242" si="35">SUM(C237:C241)</f>
        <v>19.349999999999998</v>
      </c>
      <c r="D242" s="18">
        <f t="shared" si="35"/>
        <v>19.190000000000001</v>
      </c>
      <c r="E242" s="18">
        <f t="shared" si="35"/>
        <v>84.156666666666666</v>
      </c>
      <c r="F242" s="18">
        <f t="shared" si="35"/>
        <v>573.79999999999995</v>
      </c>
      <c r="G242" s="19"/>
    </row>
    <row r="243" spans="1:7" ht="14.7" customHeight="1" x14ac:dyDescent="0.25">
      <c r="A243" s="9" t="s">
        <v>172</v>
      </c>
      <c r="B243" s="9"/>
      <c r="C243" s="10"/>
      <c r="D243" s="10"/>
      <c r="E243" s="10"/>
      <c r="F243" s="10"/>
      <c r="G243" s="11"/>
    </row>
    <row r="244" spans="1:7" ht="12.15" customHeight="1" x14ac:dyDescent="0.25">
      <c r="A244" s="12" t="s">
        <v>177</v>
      </c>
      <c r="B244" s="13">
        <v>100</v>
      </c>
      <c r="C244" s="14">
        <v>0.4</v>
      </c>
      <c r="D244" s="14">
        <v>0.4</v>
      </c>
      <c r="E244" s="14">
        <v>9.8000000000000007</v>
      </c>
      <c r="F244" s="14">
        <v>47</v>
      </c>
      <c r="G244" s="15" t="s">
        <v>18</v>
      </c>
    </row>
    <row r="245" spans="1:7" s="4" customFormat="1" ht="12.15" customHeight="1" x14ac:dyDescent="0.25">
      <c r="A245" s="1" t="s">
        <v>188</v>
      </c>
      <c r="B245" s="2">
        <v>250</v>
      </c>
      <c r="C245" s="3">
        <v>3.85</v>
      </c>
      <c r="D245" s="3">
        <v>8.0500000000000007</v>
      </c>
      <c r="E245" s="3">
        <v>22.01</v>
      </c>
      <c r="F245" s="3">
        <v>183.14</v>
      </c>
      <c r="G245" s="2" t="s">
        <v>189</v>
      </c>
    </row>
    <row r="246" spans="1:7" s="4" customFormat="1" ht="12.15" customHeight="1" x14ac:dyDescent="0.25">
      <c r="A246" s="1" t="s">
        <v>190</v>
      </c>
      <c r="B246" s="2">
        <v>280</v>
      </c>
      <c r="C246" s="3">
        <v>19.57</v>
      </c>
      <c r="D246" s="3">
        <v>23</v>
      </c>
      <c r="E246" s="3">
        <v>40.020000000000003</v>
      </c>
      <c r="F246" s="3">
        <v>412.11</v>
      </c>
      <c r="G246" s="2" t="s">
        <v>191</v>
      </c>
    </row>
    <row r="247" spans="1:7" ht="12.15" customHeight="1" x14ac:dyDescent="0.25">
      <c r="A247" s="12" t="s">
        <v>162</v>
      </c>
      <c r="B247" s="13">
        <v>200</v>
      </c>
      <c r="C247" s="14">
        <v>0.13</v>
      </c>
      <c r="D247" s="14">
        <v>0.03</v>
      </c>
      <c r="E247" s="14">
        <v>0.87</v>
      </c>
      <c r="F247" s="14">
        <v>4.3899999999999997</v>
      </c>
      <c r="G247" s="15" t="s">
        <v>163</v>
      </c>
    </row>
    <row r="248" spans="1:7" ht="12.15" customHeight="1" x14ac:dyDescent="0.25">
      <c r="A248" s="12" t="s">
        <v>176</v>
      </c>
      <c r="B248" s="13">
        <v>50</v>
      </c>
      <c r="C248" s="14">
        <v>3.82</v>
      </c>
      <c r="D248" s="14">
        <v>0.31</v>
      </c>
      <c r="E248" s="14">
        <v>25.09</v>
      </c>
      <c r="F248" s="14">
        <v>118.41</v>
      </c>
      <c r="G248" s="15"/>
    </row>
    <row r="249" spans="1:7" ht="12.15" customHeight="1" x14ac:dyDescent="0.25">
      <c r="A249" s="12" t="s">
        <v>170</v>
      </c>
      <c r="B249" s="13">
        <v>40</v>
      </c>
      <c r="C249" s="14">
        <v>2.65</v>
      </c>
      <c r="D249" s="14">
        <v>0.35</v>
      </c>
      <c r="E249" s="14">
        <v>16.96</v>
      </c>
      <c r="F249" s="14">
        <v>81.58</v>
      </c>
      <c r="G249" s="15"/>
    </row>
    <row r="250" spans="1:7" ht="12.15" customHeight="1" x14ac:dyDescent="0.25">
      <c r="A250" s="16" t="s">
        <v>171</v>
      </c>
      <c r="B250" s="17">
        <f>SUM(B244:B249)</f>
        <v>920</v>
      </c>
      <c r="C250" s="18">
        <f t="shared" ref="C250:F250" si="36">SUM(C244:C249)</f>
        <v>30.419999999999998</v>
      </c>
      <c r="D250" s="18">
        <f t="shared" si="36"/>
        <v>32.14</v>
      </c>
      <c r="E250" s="18">
        <f t="shared" si="36"/>
        <v>114.75000000000003</v>
      </c>
      <c r="F250" s="18">
        <f t="shared" si="36"/>
        <v>846.63</v>
      </c>
      <c r="G250" s="19"/>
    </row>
    <row r="251" spans="1:7" ht="14.7" customHeight="1" x14ac:dyDescent="0.25">
      <c r="A251" s="9" t="s">
        <v>192</v>
      </c>
      <c r="B251" s="9"/>
      <c r="C251" s="10"/>
      <c r="D251" s="10"/>
      <c r="E251" s="10"/>
      <c r="F251" s="10"/>
      <c r="G251" s="11"/>
    </row>
    <row r="252" spans="1:7" s="4" customFormat="1" ht="12.15" customHeight="1" x14ac:dyDescent="0.25">
      <c r="A252" s="1" t="s">
        <v>49</v>
      </c>
      <c r="B252" s="2">
        <v>150</v>
      </c>
      <c r="C252" s="3">
        <v>8.61</v>
      </c>
      <c r="D252" s="3">
        <v>7.9</v>
      </c>
      <c r="E252" s="3">
        <v>47</v>
      </c>
      <c r="F252" s="3">
        <v>291.10000000000002</v>
      </c>
      <c r="G252" s="2">
        <v>4</v>
      </c>
    </row>
    <row r="253" spans="1:7" ht="12.15" customHeight="1" x14ac:dyDescent="0.25">
      <c r="A253" s="12" t="s">
        <v>193</v>
      </c>
      <c r="B253" s="13">
        <v>180</v>
      </c>
      <c r="C253" s="14">
        <v>0.23</v>
      </c>
      <c r="D253" s="14">
        <v>0.03</v>
      </c>
      <c r="E253" s="14">
        <v>1.07</v>
      </c>
      <c r="F253" s="14">
        <v>6.22</v>
      </c>
      <c r="G253" s="15" t="s">
        <v>163</v>
      </c>
    </row>
    <row r="254" spans="1:7" ht="12.15" customHeight="1" x14ac:dyDescent="0.25">
      <c r="A254" s="16" t="s">
        <v>171</v>
      </c>
      <c r="B254" s="17">
        <f>SUM(B252:B253)</f>
        <v>330</v>
      </c>
      <c r="C254" s="18">
        <f t="shared" ref="C254:F254" si="37">SUM(C252:C253)</f>
        <v>8.84</v>
      </c>
      <c r="D254" s="18">
        <f t="shared" si="37"/>
        <v>7.9300000000000006</v>
      </c>
      <c r="E254" s="18">
        <f t="shared" si="37"/>
        <v>48.07</v>
      </c>
      <c r="F254" s="18">
        <f t="shared" si="37"/>
        <v>297.32000000000005</v>
      </c>
      <c r="G254" s="19"/>
    </row>
    <row r="255" spans="1:7" ht="21.6" customHeight="1" x14ac:dyDescent="0.25">
      <c r="A255" s="16" t="s">
        <v>180</v>
      </c>
      <c r="B255" s="16"/>
      <c r="C255" s="20">
        <f>C254+C250+C242</f>
        <v>58.61</v>
      </c>
      <c r="D255" s="20">
        <f t="shared" ref="D255:F255" si="38">D254+D250+D242</f>
        <v>59.260000000000005</v>
      </c>
      <c r="E255" s="20">
        <f t="shared" si="38"/>
        <v>246.97666666666669</v>
      </c>
      <c r="F255" s="20">
        <f t="shared" si="38"/>
        <v>1717.75</v>
      </c>
      <c r="G255" s="19"/>
    </row>
    <row r="256" spans="1:7" ht="14.1" customHeight="1" x14ac:dyDescent="0.25">
      <c r="A256" s="21" t="s">
        <v>194</v>
      </c>
      <c r="B256" s="21"/>
      <c r="C256" s="22"/>
      <c r="D256" s="22"/>
      <c r="E256" s="22"/>
      <c r="F256" s="22"/>
      <c r="G256" s="21"/>
    </row>
    <row r="257" spans="1:7" ht="28.35" customHeight="1" x14ac:dyDescent="0.25">
      <c r="A257" s="26" t="s">
        <v>195</v>
      </c>
      <c r="B257" s="26"/>
      <c r="C257" s="26"/>
      <c r="D257" s="26"/>
      <c r="E257" s="26"/>
      <c r="F257" s="26"/>
      <c r="G257" s="26"/>
    </row>
    <row r="258" spans="1:7" s="4" customFormat="1" ht="13.35" customHeight="1" x14ac:dyDescent="0.25">
      <c r="A258" s="27" t="s">
        <v>1</v>
      </c>
      <c r="B258" s="27" t="s">
        <v>2</v>
      </c>
      <c r="C258" s="29" t="s">
        <v>3</v>
      </c>
      <c r="D258" s="30"/>
      <c r="E258" s="31"/>
      <c r="F258" s="32" t="s">
        <v>4</v>
      </c>
      <c r="G258" s="27" t="s">
        <v>5</v>
      </c>
    </row>
    <row r="259" spans="1:7" s="4" customFormat="1" ht="26.7" customHeight="1" x14ac:dyDescent="0.25">
      <c r="A259" s="28"/>
      <c r="B259" s="28"/>
      <c r="C259" s="6" t="s">
        <v>6</v>
      </c>
      <c r="D259" s="6" t="s">
        <v>7</v>
      </c>
      <c r="E259" s="6" t="s">
        <v>8</v>
      </c>
      <c r="F259" s="33"/>
      <c r="G259" s="28"/>
    </row>
    <row r="260" spans="1:7" ht="14.7" customHeight="1" x14ac:dyDescent="0.25">
      <c r="A260" s="9" t="s">
        <v>166</v>
      </c>
      <c r="B260" s="9"/>
      <c r="C260" s="10"/>
      <c r="D260" s="10"/>
      <c r="E260" s="10"/>
      <c r="F260" s="10"/>
      <c r="G260" s="11"/>
    </row>
    <row r="261" spans="1:7" s="4" customFormat="1" ht="12.15" customHeight="1" x14ac:dyDescent="0.25">
      <c r="A261" s="1" t="s">
        <v>196</v>
      </c>
      <c r="B261" s="2">
        <v>100</v>
      </c>
      <c r="C261" s="3">
        <v>1.32</v>
      </c>
      <c r="D261" s="3">
        <v>5.09</v>
      </c>
      <c r="E261" s="3">
        <v>6.42</v>
      </c>
      <c r="F261" s="3">
        <v>77.459999999999994</v>
      </c>
      <c r="G261" s="2">
        <v>29</v>
      </c>
    </row>
    <row r="262" spans="1:7" s="4" customFormat="1" ht="12.15" customHeight="1" x14ac:dyDescent="0.25">
      <c r="A262" s="1" t="s">
        <v>197</v>
      </c>
      <c r="B262" s="2">
        <v>180</v>
      </c>
      <c r="C262" s="3">
        <v>6.39</v>
      </c>
      <c r="D262" s="3">
        <v>5.18</v>
      </c>
      <c r="E262" s="3">
        <v>23.81</v>
      </c>
      <c r="F262" s="3">
        <v>241.12</v>
      </c>
      <c r="G262" s="2" t="s">
        <v>198</v>
      </c>
    </row>
    <row r="263" spans="1:7" s="4" customFormat="1" ht="12.15" customHeight="1" x14ac:dyDescent="0.25">
      <c r="A263" s="1" t="s">
        <v>199</v>
      </c>
      <c r="B263" s="2">
        <v>120</v>
      </c>
      <c r="C263" s="3">
        <v>8.41</v>
      </c>
      <c r="D263" s="3">
        <v>11.9</v>
      </c>
      <c r="E263" s="3">
        <v>15.94</v>
      </c>
      <c r="F263" s="3">
        <v>134.34</v>
      </c>
      <c r="G263" s="2" t="s">
        <v>101</v>
      </c>
    </row>
    <row r="264" spans="1:7" ht="12.15" customHeight="1" x14ac:dyDescent="0.25">
      <c r="A264" s="12" t="s">
        <v>176</v>
      </c>
      <c r="B264" s="13">
        <v>20</v>
      </c>
      <c r="C264" s="14">
        <v>1.53</v>
      </c>
      <c r="D264" s="14">
        <v>0.12</v>
      </c>
      <c r="E264" s="14">
        <v>10.039999999999999</v>
      </c>
      <c r="F264" s="14">
        <v>47.36</v>
      </c>
      <c r="G264" s="15"/>
    </row>
    <row r="265" spans="1:7" ht="12.15" customHeight="1" x14ac:dyDescent="0.25">
      <c r="A265" s="12" t="s">
        <v>200</v>
      </c>
      <c r="B265" s="13">
        <v>200</v>
      </c>
      <c r="C265" s="14">
        <v>0</v>
      </c>
      <c r="D265" s="14">
        <v>0</v>
      </c>
      <c r="E265" s="14">
        <v>0</v>
      </c>
      <c r="F265" s="14">
        <v>0</v>
      </c>
      <c r="G265" s="15" t="s">
        <v>201</v>
      </c>
    </row>
    <row r="266" spans="1:7" ht="12.15" customHeight="1" x14ac:dyDescent="0.25">
      <c r="A266" s="12" t="s">
        <v>170</v>
      </c>
      <c r="B266" s="13">
        <v>30</v>
      </c>
      <c r="C266" s="14">
        <v>1.99</v>
      </c>
      <c r="D266" s="14">
        <v>0.26</v>
      </c>
      <c r="E266" s="14">
        <v>12.72</v>
      </c>
      <c r="F266" s="14">
        <v>61.19</v>
      </c>
      <c r="G266" s="15"/>
    </row>
    <row r="267" spans="1:7" ht="12.15" customHeight="1" x14ac:dyDescent="0.25">
      <c r="A267" s="16" t="s">
        <v>171</v>
      </c>
      <c r="B267" s="17">
        <f>SUM(B261:B266)</f>
        <v>650</v>
      </c>
      <c r="C267" s="18">
        <f t="shared" ref="C267:F267" si="39">SUM(C261:C266)</f>
        <v>19.64</v>
      </c>
      <c r="D267" s="18">
        <f t="shared" si="39"/>
        <v>22.550000000000004</v>
      </c>
      <c r="E267" s="18">
        <f t="shared" si="39"/>
        <v>68.929999999999993</v>
      </c>
      <c r="F267" s="18">
        <f t="shared" si="39"/>
        <v>561.47</v>
      </c>
      <c r="G267" s="19"/>
    </row>
    <row r="268" spans="1:7" ht="14.7" customHeight="1" x14ac:dyDescent="0.25">
      <c r="A268" s="9" t="s">
        <v>172</v>
      </c>
      <c r="B268" s="9"/>
      <c r="C268" s="10"/>
      <c r="D268" s="10"/>
      <c r="E268" s="10"/>
      <c r="F268" s="10"/>
      <c r="G268" s="11"/>
    </row>
    <row r="269" spans="1:7" s="4" customFormat="1" ht="12.15" customHeight="1" x14ac:dyDescent="0.25">
      <c r="A269" s="1" t="s">
        <v>89</v>
      </c>
      <c r="B269" s="2">
        <v>100</v>
      </c>
      <c r="C269" s="3">
        <v>1.9</v>
      </c>
      <c r="D269" s="3">
        <v>8.9</v>
      </c>
      <c r="E269" s="3">
        <v>7.7</v>
      </c>
      <c r="F269" s="3">
        <v>119</v>
      </c>
      <c r="G269" s="2">
        <v>20</v>
      </c>
    </row>
    <row r="270" spans="1:7" s="4" customFormat="1" ht="12.15" customHeight="1" x14ac:dyDescent="0.25">
      <c r="A270" s="1" t="s">
        <v>105</v>
      </c>
      <c r="B270" s="2">
        <v>250</v>
      </c>
      <c r="C270" s="3">
        <v>3.48</v>
      </c>
      <c r="D270" s="3">
        <v>4.93</v>
      </c>
      <c r="E270" s="3">
        <v>23.05</v>
      </c>
      <c r="F270" s="3">
        <v>132.13999999999999</v>
      </c>
      <c r="G270" s="2" t="s">
        <v>106</v>
      </c>
    </row>
    <row r="271" spans="1:7" s="4" customFormat="1" ht="12.15" customHeight="1" x14ac:dyDescent="0.25">
      <c r="A271" s="1" t="s">
        <v>69</v>
      </c>
      <c r="B271" s="2">
        <v>180</v>
      </c>
      <c r="C271" s="3">
        <v>3.83</v>
      </c>
      <c r="D271" s="3">
        <v>5.87</v>
      </c>
      <c r="E271" s="3">
        <v>25.76</v>
      </c>
      <c r="F271" s="3">
        <v>177.34</v>
      </c>
      <c r="G271" s="2" t="s">
        <v>100</v>
      </c>
    </row>
    <row r="272" spans="1:7" s="4" customFormat="1" ht="12.15" customHeight="1" x14ac:dyDescent="0.25">
      <c r="A272" s="1" t="s">
        <v>202</v>
      </c>
      <c r="B272" s="2">
        <v>100</v>
      </c>
      <c r="C272" s="3">
        <v>15.65</v>
      </c>
      <c r="D272" s="3">
        <v>11.51</v>
      </c>
      <c r="E272" s="3">
        <v>20.27</v>
      </c>
      <c r="F272" s="3">
        <v>257.74</v>
      </c>
      <c r="G272" s="2">
        <v>17</v>
      </c>
    </row>
    <row r="273" spans="1:7" ht="12.15" customHeight="1" x14ac:dyDescent="0.25">
      <c r="A273" s="12" t="s">
        <v>203</v>
      </c>
      <c r="B273" s="15">
        <v>200</v>
      </c>
      <c r="C273" s="14">
        <v>0.16</v>
      </c>
      <c r="D273" s="14">
        <v>0.01</v>
      </c>
      <c r="E273" s="14">
        <v>0.4</v>
      </c>
      <c r="F273" s="14">
        <v>3.51</v>
      </c>
      <c r="G273" s="15" t="s">
        <v>204</v>
      </c>
    </row>
    <row r="274" spans="1:7" ht="12.15" customHeight="1" x14ac:dyDescent="0.25">
      <c r="A274" s="12" t="s">
        <v>176</v>
      </c>
      <c r="B274" s="13">
        <v>50</v>
      </c>
      <c r="C274" s="14">
        <v>3.82</v>
      </c>
      <c r="D274" s="14">
        <v>0.31</v>
      </c>
      <c r="E274" s="14">
        <v>25.09</v>
      </c>
      <c r="F274" s="14">
        <v>118.41</v>
      </c>
      <c r="G274" s="15"/>
    </row>
    <row r="275" spans="1:7" ht="12.15" customHeight="1" x14ac:dyDescent="0.25">
      <c r="A275" s="12" t="s">
        <v>170</v>
      </c>
      <c r="B275" s="13">
        <v>50</v>
      </c>
      <c r="C275" s="14">
        <v>3.31</v>
      </c>
      <c r="D275" s="14">
        <v>0.44</v>
      </c>
      <c r="E275" s="14">
        <v>21.2</v>
      </c>
      <c r="F275" s="14">
        <v>101.98</v>
      </c>
      <c r="G275" s="15"/>
    </row>
    <row r="276" spans="1:7" ht="12.15" customHeight="1" x14ac:dyDescent="0.25">
      <c r="A276" s="12" t="s">
        <v>205</v>
      </c>
      <c r="B276" s="13">
        <v>100</v>
      </c>
      <c r="C276" s="14">
        <v>0.4</v>
      </c>
      <c r="D276" s="14">
        <v>0.4</v>
      </c>
      <c r="E276" s="14">
        <v>9.8000000000000007</v>
      </c>
      <c r="F276" s="14">
        <v>47</v>
      </c>
      <c r="G276" s="15" t="s">
        <v>187</v>
      </c>
    </row>
    <row r="277" spans="1:7" ht="21.6" customHeight="1" x14ac:dyDescent="0.25">
      <c r="A277" s="16" t="s">
        <v>171</v>
      </c>
      <c r="B277" s="17">
        <f>SUM(B269:B276)</f>
        <v>1030</v>
      </c>
      <c r="C277" s="18">
        <f t="shared" ref="C277:F277" si="40">SUM(C269:C276)</f>
        <v>32.549999999999997</v>
      </c>
      <c r="D277" s="18">
        <f t="shared" si="40"/>
        <v>32.370000000000005</v>
      </c>
      <c r="E277" s="18">
        <f t="shared" si="40"/>
        <v>133.27000000000001</v>
      </c>
      <c r="F277" s="18">
        <f t="shared" si="40"/>
        <v>957.12</v>
      </c>
      <c r="G277" s="19"/>
    </row>
    <row r="278" spans="1:7" ht="14.7" customHeight="1" x14ac:dyDescent="0.25">
      <c r="A278" s="9" t="s">
        <v>192</v>
      </c>
      <c r="B278" s="9"/>
      <c r="C278" s="10"/>
      <c r="D278" s="10"/>
      <c r="E278" s="10"/>
      <c r="F278" s="10"/>
      <c r="G278" s="11"/>
    </row>
    <row r="279" spans="1:7" s="4" customFormat="1" ht="12.15" customHeight="1" x14ac:dyDescent="0.25">
      <c r="A279" s="1" t="s">
        <v>225</v>
      </c>
      <c r="B279" s="2">
        <v>200</v>
      </c>
      <c r="C279" s="3">
        <v>11.93</v>
      </c>
      <c r="D279" s="3">
        <v>13.12</v>
      </c>
      <c r="E279" s="3">
        <v>32</v>
      </c>
      <c r="F279" s="3">
        <v>308.8</v>
      </c>
      <c r="G279" s="2">
        <v>28</v>
      </c>
    </row>
    <row r="280" spans="1:7" ht="12.15" customHeight="1" x14ac:dyDescent="0.25">
      <c r="A280" s="12" t="s">
        <v>206</v>
      </c>
      <c r="B280" s="13">
        <v>200</v>
      </c>
      <c r="C280" s="14">
        <v>0.16</v>
      </c>
      <c r="D280" s="14">
        <v>0.16</v>
      </c>
      <c r="E280" s="14">
        <v>3.8</v>
      </c>
      <c r="F280" s="14">
        <v>18.239999999999998</v>
      </c>
      <c r="G280" s="15" t="s">
        <v>207</v>
      </c>
    </row>
    <row r="281" spans="1:7" ht="12.15" customHeight="1" x14ac:dyDescent="0.25">
      <c r="A281" s="12" t="s">
        <v>170</v>
      </c>
      <c r="B281" s="13">
        <v>20</v>
      </c>
      <c r="C281" s="14">
        <v>1.32</v>
      </c>
      <c r="D281" s="14">
        <v>0.18</v>
      </c>
      <c r="E281" s="14">
        <v>8.48</v>
      </c>
      <c r="F281" s="14">
        <v>40.79</v>
      </c>
      <c r="G281" s="15"/>
    </row>
    <row r="282" spans="1:7" ht="21.6" customHeight="1" x14ac:dyDescent="0.25">
      <c r="A282" s="16" t="s">
        <v>171</v>
      </c>
      <c r="B282" s="17">
        <f>SUM(B279:B281)</f>
        <v>420</v>
      </c>
      <c r="C282" s="18">
        <f t="shared" ref="C282:F282" si="41">SUM(C279:C281)</f>
        <v>13.41</v>
      </c>
      <c r="D282" s="18">
        <f t="shared" si="41"/>
        <v>13.459999999999999</v>
      </c>
      <c r="E282" s="18">
        <f t="shared" si="41"/>
        <v>44.28</v>
      </c>
      <c r="F282" s="18">
        <f t="shared" si="41"/>
        <v>367.83000000000004</v>
      </c>
      <c r="G282" s="19"/>
    </row>
    <row r="283" spans="1:7" ht="21.6" customHeight="1" x14ac:dyDescent="0.25">
      <c r="A283" s="16" t="s">
        <v>180</v>
      </c>
      <c r="B283" s="16"/>
      <c r="C283" s="20">
        <f>C282+C277+C267</f>
        <v>65.599999999999994</v>
      </c>
      <c r="D283" s="20">
        <f t="shared" ref="D283:F283" si="42">D282+D277+D267</f>
        <v>68.38000000000001</v>
      </c>
      <c r="E283" s="20">
        <f t="shared" si="42"/>
        <v>246.48000000000002</v>
      </c>
      <c r="F283" s="20">
        <f t="shared" si="42"/>
        <v>1886.42</v>
      </c>
      <c r="G283" s="19"/>
    </row>
    <row r="284" spans="1:7" ht="14.1" customHeight="1" x14ac:dyDescent="0.25">
      <c r="A284" s="21" t="s">
        <v>208</v>
      </c>
      <c r="B284" s="21"/>
      <c r="C284" s="22"/>
      <c r="D284" s="22"/>
      <c r="E284" s="22"/>
      <c r="F284" s="22"/>
      <c r="G284" s="21"/>
    </row>
    <row r="285" spans="1:7" ht="28.35" customHeight="1" x14ac:dyDescent="0.25">
      <c r="A285" s="26" t="s">
        <v>209</v>
      </c>
      <c r="B285" s="26"/>
      <c r="C285" s="26"/>
      <c r="D285" s="26"/>
      <c r="E285" s="26"/>
      <c r="F285" s="26"/>
      <c r="G285" s="26"/>
    </row>
    <row r="286" spans="1:7" s="4" customFormat="1" ht="13.35" customHeight="1" x14ac:dyDescent="0.25">
      <c r="A286" s="27" t="s">
        <v>1</v>
      </c>
      <c r="B286" s="27" t="s">
        <v>2</v>
      </c>
      <c r="C286" s="29" t="s">
        <v>3</v>
      </c>
      <c r="D286" s="30"/>
      <c r="E286" s="31"/>
      <c r="F286" s="32" t="s">
        <v>4</v>
      </c>
      <c r="G286" s="27" t="s">
        <v>5</v>
      </c>
    </row>
    <row r="287" spans="1:7" s="4" customFormat="1" ht="26.7" customHeight="1" x14ac:dyDescent="0.25">
      <c r="A287" s="28"/>
      <c r="B287" s="28"/>
      <c r="C287" s="6" t="s">
        <v>6</v>
      </c>
      <c r="D287" s="6" t="s">
        <v>7</v>
      </c>
      <c r="E287" s="6" t="s">
        <v>8</v>
      </c>
      <c r="F287" s="33"/>
      <c r="G287" s="28"/>
    </row>
    <row r="288" spans="1:7" ht="14.7" customHeight="1" x14ac:dyDescent="0.25">
      <c r="A288" s="9" t="s">
        <v>210</v>
      </c>
      <c r="B288" s="9"/>
      <c r="C288" s="10"/>
      <c r="D288" s="10"/>
      <c r="E288" s="10"/>
      <c r="F288" s="10"/>
      <c r="G288" s="11"/>
    </row>
    <row r="289" spans="1:7" s="4" customFormat="1" ht="12.15" customHeight="1" x14ac:dyDescent="0.25">
      <c r="A289" s="1" t="s">
        <v>229</v>
      </c>
      <c r="B289" s="2">
        <v>60</v>
      </c>
      <c r="C289" s="3">
        <v>4.55</v>
      </c>
      <c r="D289" s="3">
        <v>7.74</v>
      </c>
      <c r="E289" s="3">
        <v>28</v>
      </c>
      <c r="F289" s="3">
        <v>166</v>
      </c>
      <c r="G289" s="2">
        <v>37</v>
      </c>
    </row>
    <row r="290" spans="1:7" s="4" customFormat="1" ht="12.15" customHeight="1" x14ac:dyDescent="0.25">
      <c r="A290" s="1" t="s">
        <v>50</v>
      </c>
      <c r="B290" s="2">
        <v>10</v>
      </c>
      <c r="C290" s="3">
        <v>2.3199999999999998</v>
      </c>
      <c r="D290" s="3">
        <v>2.95</v>
      </c>
      <c r="E290" s="3">
        <v>0</v>
      </c>
      <c r="F290" s="3">
        <v>36.4</v>
      </c>
      <c r="G290" s="2" t="s">
        <v>51</v>
      </c>
    </row>
    <row r="291" spans="1:7" s="4" customFormat="1" ht="12.15" customHeight="1" x14ac:dyDescent="0.25">
      <c r="A291" s="1" t="s">
        <v>211</v>
      </c>
      <c r="B291" s="2">
        <v>250</v>
      </c>
      <c r="C291" s="3">
        <v>9.83</v>
      </c>
      <c r="D291" s="3">
        <v>10.32</v>
      </c>
      <c r="E291" s="3">
        <v>19.23</v>
      </c>
      <c r="F291" s="3">
        <v>196.53</v>
      </c>
      <c r="G291" s="2" t="s">
        <v>212</v>
      </c>
    </row>
    <row r="292" spans="1:7" ht="12.15" customHeight="1" x14ac:dyDescent="0.25">
      <c r="A292" s="12" t="s">
        <v>213</v>
      </c>
      <c r="B292" s="13">
        <v>200</v>
      </c>
      <c r="C292" s="14">
        <v>0.1</v>
      </c>
      <c r="D292" s="14">
        <v>0</v>
      </c>
      <c r="E292" s="14">
        <v>0.2</v>
      </c>
      <c r="F292" s="14">
        <v>1.2</v>
      </c>
      <c r="G292" s="15" t="s">
        <v>214</v>
      </c>
    </row>
    <row r="293" spans="1:7" ht="12.15" customHeight="1" x14ac:dyDescent="0.25">
      <c r="A293" s="12" t="s">
        <v>205</v>
      </c>
      <c r="B293" s="13">
        <v>100</v>
      </c>
      <c r="C293" s="14">
        <v>0.4</v>
      </c>
      <c r="D293" s="14">
        <v>0.4</v>
      </c>
      <c r="E293" s="14">
        <v>9.8000000000000007</v>
      </c>
      <c r="F293" s="14">
        <v>47</v>
      </c>
      <c r="G293" s="15" t="s">
        <v>187</v>
      </c>
    </row>
    <row r="294" spans="1:7" ht="12.15" customHeight="1" x14ac:dyDescent="0.25">
      <c r="A294" s="12" t="s">
        <v>215</v>
      </c>
      <c r="B294" s="13">
        <v>30</v>
      </c>
      <c r="C294" s="14">
        <v>1.68</v>
      </c>
      <c r="D294" s="14">
        <v>0.33</v>
      </c>
      <c r="E294" s="14">
        <v>14.82</v>
      </c>
      <c r="F294" s="14">
        <v>68.97</v>
      </c>
      <c r="G294" s="15"/>
    </row>
    <row r="295" spans="1:7" ht="12.15" customHeight="1" x14ac:dyDescent="0.25">
      <c r="A295" s="16" t="s">
        <v>216</v>
      </c>
      <c r="B295" s="17">
        <f>SUM(B289:B294)</f>
        <v>650</v>
      </c>
      <c r="C295" s="18">
        <f t="shared" ref="C295:F295" si="43">SUM(C289:C294)</f>
        <v>18.88</v>
      </c>
      <c r="D295" s="18">
        <f t="shared" si="43"/>
        <v>21.74</v>
      </c>
      <c r="E295" s="18">
        <f t="shared" si="43"/>
        <v>72.050000000000011</v>
      </c>
      <c r="F295" s="18">
        <f t="shared" si="43"/>
        <v>516.1</v>
      </c>
      <c r="G295" s="19"/>
    </row>
    <row r="296" spans="1:7" ht="14.7" customHeight="1" x14ac:dyDescent="0.25">
      <c r="A296" s="9" t="s">
        <v>217</v>
      </c>
      <c r="B296" s="9"/>
      <c r="C296" s="10"/>
      <c r="D296" s="10"/>
      <c r="E296" s="10"/>
      <c r="F296" s="10"/>
      <c r="G296" s="11"/>
    </row>
    <row r="297" spans="1:7" ht="12.15" customHeight="1" x14ac:dyDescent="0.25">
      <c r="A297" s="12" t="s">
        <v>205</v>
      </c>
      <c r="B297" s="13">
        <v>100</v>
      </c>
      <c r="C297" s="14">
        <v>0.4</v>
      </c>
      <c r="D297" s="14">
        <v>0.4</v>
      </c>
      <c r="E297" s="14">
        <v>9.8000000000000007</v>
      </c>
      <c r="F297" s="14">
        <v>47</v>
      </c>
      <c r="G297" s="15" t="s">
        <v>187</v>
      </c>
    </row>
    <row r="298" spans="1:7" s="4" customFormat="1" ht="12.15" customHeight="1" x14ac:dyDescent="0.25">
      <c r="A298" s="1" t="s">
        <v>218</v>
      </c>
      <c r="B298" s="2">
        <v>250</v>
      </c>
      <c r="C298" s="3">
        <v>4.6100000000000003</v>
      </c>
      <c r="D298" s="3">
        <v>5.9</v>
      </c>
      <c r="E298" s="3">
        <v>13.52</v>
      </c>
      <c r="F298" s="3">
        <v>132.35</v>
      </c>
      <c r="G298" s="2">
        <v>124</v>
      </c>
    </row>
    <row r="299" spans="1:7" s="4" customFormat="1" ht="12.15" customHeight="1" x14ac:dyDescent="0.25">
      <c r="A299" s="1" t="s">
        <v>197</v>
      </c>
      <c r="B299" s="2">
        <v>180</v>
      </c>
      <c r="C299" s="3">
        <v>6.49</v>
      </c>
      <c r="D299" s="3">
        <v>5.2</v>
      </c>
      <c r="E299" s="3">
        <v>31.42</v>
      </c>
      <c r="F299" s="3">
        <v>184.07</v>
      </c>
      <c r="G299" s="2" t="s">
        <v>198</v>
      </c>
    </row>
    <row r="300" spans="1:7" s="4" customFormat="1" ht="12.15" customHeight="1" x14ac:dyDescent="0.25">
      <c r="A300" s="1" t="s">
        <v>219</v>
      </c>
      <c r="B300" s="2">
        <v>100</v>
      </c>
      <c r="C300" s="3">
        <v>10.83</v>
      </c>
      <c r="D300" s="3">
        <v>15.45</v>
      </c>
      <c r="E300" s="3">
        <v>9.14</v>
      </c>
      <c r="F300" s="3">
        <v>214</v>
      </c>
      <c r="G300" s="2" t="s">
        <v>179</v>
      </c>
    </row>
    <row r="301" spans="1:7" ht="12.15" customHeight="1" x14ac:dyDescent="0.25">
      <c r="A301" s="12" t="s">
        <v>220</v>
      </c>
      <c r="B301" s="13">
        <v>40</v>
      </c>
      <c r="C301" s="14">
        <v>3.05</v>
      </c>
      <c r="D301" s="14">
        <v>0.25</v>
      </c>
      <c r="E301" s="14">
        <v>20.07</v>
      </c>
      <c r="F301" s="14">
        <v>94.73</v>
      </c>
      <c r="G301" s="15"/>
    </row>
    <row r="302" spans="1:7" ht="12.15" customHeight="1" x14ac:dyDescent="0.25">
      <c r="A302" s="12" t="s">
        <v>215</v>
      </c>
      <c r="B302" s="13">
        <v>30</v>
      </c>
      <c r="C302" s="14">
        <v>1.68</v>
      </c>
      <c r="D302" s="14">
        <v>0.33</v>
      </c>
      <c r="E302" s="14">
        <v>14.82</v>
      </c>
      <c r="F302" s="14">
        <v>68.97</v>
      </c>
      <c r="G302" s="15"/>
    </row>
    <row r="303" spans="1:7" ht="12.15" customHeight="1" x14ac:dyDescent="0.25">
      <c r="A303" s="12" t="s">
        <v>221</v>
      </c>
      <c r="B303" s="13">
        <v>200</v>
      </c>
      <c r="C303" s="14">
        <v>0.13</v>
      </c>
      <c r="D303" s="14">
        <v>0.03</v>
      </c>
      <c r="E303" s="14">
        <v>0.87</v>
      </c>
      <c r="F303" s="14">
        <v>4.3899999999999997</v>
      </c>
      <c r="G303" s="15" t="s">
        <v>204</v>
      </c>
    </row>
    <row r="304" spans="1:7" ht="21.6" customHeight="1" x14ac:dyDescent="0.25">
      <c r="A304" s="16" t="s">
        <v>216</v>
      </c>
      <c r="B304" s="25">
        <f>SUM(B297:B303)</f>
        <v>900</v>
      </c>
      <c r="C304" s="18">
        <f t="shared" ref="C304:F304" si="44">SUM(C297:C303)</f>
        <v>27.189999999999998</v>
      </c>
      <c r="D304" s="18">
        <f t="shared" si="44"/>
        <v>27.56</v>
      </c>
      <c r="E304" s="18">
        <f t="shared" si="44"/>
        <v>99.640000000000015</v>
      </c>
      <c r="F304" s="18">
        <f t="shared" si="44"/>
        <v>745.51</v>
      </c>
      <c r="G304" s="19"/>
    </row>
    <row r="305" spans="1:7" ht="21.6" customHeight="1" x14ac:dyDescent="0.25">
      <c r="A305" s="16" t="s">
        <v>222</v>
      </c>
      <c r="B305" s="16"/>
      <c r="C305" s="20">
        <f>C304+C295</f>
        <v>46.069999999999993</v>
      </c>
      <c r="D305" s="20">
        <f t="shared" ref="D305:F305" si="45">D304+D295</f>
        <v>49.3</v>
      </c>
      <c r="E305" s="20">
        <f t="shared" si="45"/>
        <v>171.69000000000003</v>
      </c>
      <c r="F305" s="20">
        <f t="shared" si="45"/>
        <v>1261.6100000000001</v>
      </c>
      <c r="G305" s="19"/>
    </row>
  </sheetData>
  <mergeCells count="75">
    <mergeCell ref="C29:E29"/>
    <mergeCell ref="F29:F30"/>
    <mergeCell ref="G29:G30"/>
    <mergeCell ref="M1:O1"/>
    <mergeCell ref="A2:G2"/>
    <mergeCell ref="A4:A5"/>
    <mergeCell ref="B4:B5"/>
    <mergeCell ref="C4:E4"/>
    <mergeCell ref="F4:F5"/>
    <mergeCell ref="G4:G5"/>
    <mergeCell ref="D1:G1"/>
    <mergeCell ref="A3:G3"/>
    <mergeCell ref="G286:G287"/>
    <mergeCell ref="C286:E286"/>
    <mergeCell ref="A286:A287"/>
    <mergeCell ref="B286:B287"/>
    <mergeCell ref="F286:F287"/>
    <mergeCell ref="C258:E258"/>
    <mergeCell ref="A258:A259"/>
    <mergeCell ref="B258:B259"/>
    <mergeCell ref="F258:F259"/>
    <mergeCell ref="G258:G259"/>
    <mergeCell ref="G234:G235"/>
    <mergeCell ref="C234:E234"/>
    <mergeCell ref="A234:A235"/>
    <mergeCell ref="B234:B235"/>
    <mergeCell ref="F234:F235"/>
    <mergeCell ref="G207:G208"/>
    <mergeCell ref="C207:E207"/>
    <mergeCell ref="A207:A208"/>
    <mergeCell ref="B207:B208"/>
    <mergeCell ref="F207:F208"/>
    <mergeCell ref="F155:F156"/>
    <mergeCell ref="G181:G182"/>
    <mergeCell ref="C181:E181"/>
    <mergeCell ref="A181:A182"/>
    <mergeCell ref="B181:B182"/>
    <mergeCell ref="F181:F182"/>
    <mergeCell ref="C109:E109"/>
    <mergeCell ref="A109:A110"/>
    <mergeCell ref="B109:B110"/>
    <mergeCell ref="F109:F110"/>
    <mergeCell ref="G109:G110"/>
    <mergeCell ref="A28:G28"/>
    <mergeCell ref="A55:G55"/>
    <mergeCell ref="A83:G83"/>
    <mergeCell ref="A108:G108"/>
    <mergeCell ref="G56:G57"/>
    <mergeCell ref="C56:E56"/>
    <mergeCell ref="A56:A57"/>
    <mergeCell ref="B56:B57"/>
    <mergeCell ref="F56:F57"/>
    <mergeCell ref="C84:E84"/>
    <mergeCell ref="A84:A85"/>
    <mergeCell ref="B84:B85"/>
    <mergeCell ref="F84:F85"/>
    <mergeCell ref="G84:G85"/>
    <mergeCell ref="A29:A30"/>
    <mergeCell ref="B29:B30"/>
    <mergeCell ref="A257:G257"/>
    <mergeCell ref="A285:G285"/>
    <mergeCell ref="A134:G134"/>
    <mergeCell ref="A154:G154"/>
    <mergeCell ref="A180:G180"/>
    <mergeCell ref="A206:G206"/>
    <mergeCell ref="A233:G233"/>
    <mergeCell ref="G135:G136"/>
    <mergeCell ref="C135:E135"/>
    <mergeCell ref="A135:A136"/>
    <mergeCell ref="B135:B136"/>
    <mergeCell ref="F135:F136"/>
    <mergeCell ref="G155:G156"/>
    <mergeCell ref="C155:E155"/>
    <mergeCell ref="A155:A156"/>
    <mergeCell ref="B155:B156"/>
  </mergeCells>
  <pageMargins left="0.39" right="0.39" top="0.39" bottom="0.39" header="0" footer="0"/>
  <pageSetup paperSize="9" orientation="landscape" horizontalDpi="300" verticalDpi="300" r:id="rId1"/>
  <rowBreaks count="11" manualBreakCount="11">
    <brk id="27" max="16383" man="1"/>
    <brk id="54" max="16383" man="1"/>
    <brk id="82" max="16383" man="1"/>
    <brk id="107" max="16383" man="1"/>
    <brk id="133" max="16383" man="1"/>
    <brk id="153" max="16383" man="1"/>
    <brk id="179" max="16383" man="1"/>
    <brk id="205" max="16383" man="1"/>
    <brk id="232" max="16383" man="1"/>
    <brk id="256" max="16383" man="1"/>
    <brk id="284" max="16383" man="1"/>
    <brk id="30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Page1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FastReport.NET</dc:creator>
  <cp:lastModifiedBy>Azerty</cp:lastModifiedBy>
  <dcterms:modified xsi:type="dcterms:W3CDTF">2025-09-02T04:58:55Z</dcterms:modified>
</cp:coreProperties>
</file>