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5"/>
  </bookViews>
  <sheets>
    <sheet name="титульный" sheetId="5" r:id="rId1"/>
    <sheet name="Table4 (2)" sheetId="9" r:id="rId2"/>
    <sheet name="Table7" sheetId="3" r:id="rId3"/>
    <sheet name="01.01.2023." sheetId="6" r:id="rId4"/>
    <sheet name="МЗ КОСГУ(Б)" sheetId="7" r:id="rId5"/>
    <sheet name="внебюджет" sheetId="8" r:id="rId6"/>
    <sheet name="Лист1" sheetId="10" r:id="rId7"/>
  </sheets>
  <externalReferences>
    <externalReference r:id="rId8"/>
  </externalReferences>
  <definedNames>
    <definedName name="_xlnm._FilterDatabase" localSheetId="3" hidden="1">'01.01.2023.'!$A$30:$J$110</definedName>
    <definedName name="_xlnm.Print_Area" localSheetId="3">'01.01.2023.'!$A$1:$L$108</definedName>
    <definedName name="_xlnm.Print_Area" localSheetId="1">'Table4 (2)'!$A$1:$H$92</definedName>
    <definedName name="_xlnm.Print_Area" localSheetId="2">Table7!$A$1:$J$55</definedName>
  </definedNames>
  <calcPr calcId="125725"/>
</workbook>
</file>

<file path=xl/calcChain.xml><?xml version="1.0" encoding="utf-8"?>
<calcChain xmlns="http://schemas.openxmlformats.org/spreadsheetml/2006/main">
  <c r="I64" i="9"/>
  <c r="I40"/>
  <c r="I34"/>
  <c r="I9"/>
  <c r="J9" s="1"/>
  <c r="F34" i="8" l="1"/>
  <c r="H12" i="7"/>
  <c r="G27"/>
  <c r="D30" l="1"/>
  <c r="D31"/>
  <c r="D32"/>
  <c r="D33"/>
  <c r="D34"/>
  <c r="D35"/>
  <c r="D36"/>
  <c r="D37"/>
  <c r="D3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5"/>
  <c r="D27"/>
  <c r="F12" i="6"/>
  <c r="G12"/>
  <c r="H12"/>
  <c r="I12"/>
  <c r="J12"/>
  <c r="K12"/>
  <c r="L11"/>
  <c r="F87" l="1"/>
  <c r="L76"/>
  <c r="F36"/>
  <c r="L75"/>
  <c r="C34" i="7"/>
  <c r="C32"/>
  <c r="L74" i="6"/>
  <c r="L73"/>
  <c r="L68"/>
  <c r="L69"/>
  <c r="L70"/>
  <c r="L71"/>
  <c r="L72"/>
  <c r="J91"/>
  <c r="K91"/>
  <c r="J87"/>
  <c r="L90"/>
  <c r="K11" i="7" l="1"/>
  <c r="G34"/>
  <c r="E34"/>
  <c r="F34"/>
  <c r="H34"/>
  <c r="I34"/>
  <c r="C35"/>
  <c r="E35"/>
  <c r="F35"/>
  <c r="G35"/>
  <c r="H35"/>
  <c r="J35" s="1"/>
  <c r="K35" s="1"/>
  <c r="I35"/>
  <c r="K7"/>
  <c r="K8"/>
  <c r="K9"/>
  <c r="K10"/>
  <c r="K12"/>
  <c r="K13"/>
  <c r="K14"/>
  <c r="K15"/>
  <c r="K16"/>
  <c r="K17"/>
  <c r="K18"/>
  <c r="K19"/>
  <c r="K20"/>
  <c r="K21"/>
  <c r="K22"/>
  <c r="K23"/>
  <c r="K24"/>
  <c r="K25"/>
  <c r="K26"/>
  <c r="K28"/>
  <c r="K29"/>
  <c r="K39"/>
  <c r="K5"/>
  <c r="K6"/>
  <c r="H9" i="10"/>
  <c r="AQ19" i="5"/>
  <c r="F8" i="8"/>
  <c r="E39"/>
  <c r="H29"/>
  <c r="H30"/>
  <c r="J34" i="7" l="1"/>
  <c r="K34" s="1"/>
  <c r="K87" i="6"/>
  <c r="Z19" i="5" l="1"/>
  <c r="V19"/>
  <c r="I19" i="6"/>
  <c r="H19"/>
  <c r="L78"/>
  <c r="J33" i="7"/>
  <c r="K33" s="1"/>
  <c r="J37"/>
  <c r="K37" s="1"/>
  <c r="E27"/>
  <c r="F27"/>
  <c r="H27"/>
  <c r="I27"/>
  <c r="C27"/>
  <c r="L77" i="6"/>
  <c r="L59"/>
  <c r="L26"/>
  <c r="J27" i="7" l="1"/>
  <c r="K27" s="1"/>
  <c r="C38"/>
  <c r="L61" i="6"/>
  <c r="K107" l="1"/>
  <c r="K104"/>
  <c r="E3" i="7"/>
  <c r="L88" i="6"/>
  <c r="G91"/>
  <c r="H91"/>
  <c r="I91"/>
  <c r="F91"/>
  <c r="E110"/>
  <c r="H87" l="1"/>
  <c r="L89"/>
  <c r="L91" s="1"/>
  <c r="H18" i="8" l="1"/>
  <c r="F31"/>
  <c r="G42" i="6"/>
  <c r="H42"/>
  <c r="I42"/>
  <c r="J42"/>
  <c r="K42"/>
  <c r="G96" l="1"/>
  <c r="H96"/>
  <c r="I96"/>
  <c r="J96"/>
  <c r="K96"/>
  <c r="L84" l="1"/>
  <c r="G47"/>
  <c r="H47"/>
  <c r="I47"/>
  <c r="J47"/>
  <c r="K47"/>
  <c r="K108" s="1"/>
  <c r="F47"/>
  <c r="L45"/>
  <c r="J19"/>
  <c r="K19"/>
  <c r="L18"/>
  <c r="J3" l="1"/>
  <c r="D31" i="8"/>
  <c r="E31"/>
  <c r="G31"/>
  <c r="H6"/>
  <c r="H7"/>
  <c r="H8"/>
  <c r="H9"/>
  <c r="H10"/>
  <c r="H11"/>
  <c r="H12"/>
  <c r="H13"/>
  <c r="H14"/>
  <c r="H15"/>
  <c r="H16"/>
  <c r="H17"/>
  <c r="H19"/>
  <c r="H20"/>
  <c r="H21"/>
  <c r="H22"/>
  <c r="H23"/>
  <c r="H24"/>
  <c r="H25"/>
  <c r="H26"/>
  <c r="H27"/>
  <c r="H28"/>
  <c r="L17" i="6"/>
  <c r="H31" i="8" l="1"/>
  <c r="G36" i="6"/>
  <c r="L83"/>
  <c r="F19"/>
  <c r="F28" s="1"/>
  <c r="G19"/>
  <c r="L15"/>
  <c r="J107" l="1"/>
  <c r="F39" i="8"/>
  <c r="F36"/>
  <c r="E3"/>
  <c r="G3" i="7"/>
  <c r="G36" i="8"/>
  <c r="G39"/>
  <c r="G37"/>
  <c r="G35"/>
  <c r="K25" i="6"/>
  <c r="L38"/>
  <c r="J104"/>
  <c r="H5" i="8" l="1"/>
  <c r="C31"/>
  <c r="C35"/>
  <c r="D35"/>
  <c r="E35"/>
  <c r="F35"/>
  <c r="H35"/>
  <c r="C36"/>
  <c r="D36"/>
  <c r="E36"/>
  <c r="H36"/>
  <c r="C37"/>
  <c r="D37"/>
  <c r="E37"/>
  <c r="F37"/>
  <c r="H37" s="1"/>
  <c r="C38"/>
  <c r="D38"/>
  <c r="E38"/>
  <c r="F38"/>
  <c r="G38"/>
  <c r="H38"/>
  <c r="C39"/>
  <c r="D39"/>
  <c r="H39"/>
  <c r="C40"/>
  <c r="D40"/>
  <c r="E40"/>
  <c r="F40"/>
  <c r="G40"/>
  <c r="C41"/>
  <c r="D41"/>
  <c r="E41"/>
  <c r="F41"/>
  <c r="G41"/>
  <c r="C42"/>
  <c r="D42"/>
  <c r="E30" i="7"/>
  <c r="F30"/>
  <c r="G30"/>
  <c r="H30"/>
  <c r="I30"/>
  <c r="E31"/>
  <c r="F31"/>
  <c r="G31"/>
  <c r="H31"/>
  <c r="I31"/>
  <c r="E32"/>
  <c r="J32" s="1"/>
  <c r="K32" s="1"/>
  <c r="F32"/>
  <c r="G32"/>
  <c r="H32"/>
  <c r="I32"/>
  <c r="E33"/>
  <c r="F33"/>
  <c r="G33"/>
  <c r="H33"/>
  <c r="I33"/>
  <c r="E36"/>
  <c r="F36"/>
  <c r="G36"/>
  <c r="H36"/>
  <c r="I36"/>
  <c r="J36" s="1"/>
  <c r="K36" s="1"/>
  <c r="E37"/>
  <c r="F37"/>
  <c r="G37"/>
  <c r="H37"/>
  <c r="I37"/>
  <c r="I38"/>
  <c r="L6" i="6"/>
  <c r="L7"/>
  <c r="L8"/>
  <c r="H28" i="7" s="1"/>
  <c r="L9" i="6"/>
  <c r="G28" i="7" s="1"/>
  <c r="L10" i="6"/>
  <c r="I28" i="7" s="1"/>
  <c r="G28" i="6"/>
  <c r="I28"/>
  <c r="K28"/>
  <c r="L13"/>
  <c r="L14"/>
  <c r="L16"/>
  <c r="L20"/>
  <c r="L21"/>
  <c r="L22"/>
  <c r="L23"/>
  <c r="L24"/>
  <c r="F25"/>
  <c r="H25"/>
  <c r="H28" s="1"/>
  <c r="J25"/>
  <c r="J28" s="1"/>
  <c r="L27"/>
  <c r="L31"/>
  <c r="L32"/>
  <c r="L33"/>
  <c r="L34"/>
  <c r="L35"/>
  <c r="H36"/>
  <c r="J36"/>
  <c r="L37"/>
  <c r="L39"/>
  <c r="L40"/>
  <c r="L41"/>
  <c r="F42"/>
  <c r="L43"/>
  <c r="L44"/>
  <c r="L46"/>
  <c r="L48"/>
  <c r="L49"/>
  <c r="F50"/>
  <c r="G50"/>
  <c r="H50"/>
  <c r="I50"/>
  <c r="J50"/>
  <c r="K50"/>
  <c r="L51"/>
  <c r="L52"/>
  <c r="L53"/>
  <c r="L54"/>
  <c r="L55"/>
  <c r="L56"/>
  <c r="L57"/>
  <c r="L58"/>
  <c r="L60"/>
  <c r="L62"/>
  <c r="L63"/>
  <c r="L64"/>
  <c r="L65"/>
  <c r="L66"/>
  <c r="L67"/>
  <c r="L79"/>
  <c r="L80"/>
  <c r="L81"/>
  <c r="L82"/>
  <c r="L85"/>
  <c r="L86"/>
  <c r="G87"/>
  <c r="I87"/>
  <c r="L92"/>
  <c r="L93"/>
  <c r="L94"/>
  <c r="L95"/>
  <c r="F96"/>
  <c r="L97"/>
  <c r="F98"/>
  <c r="H98"/>
  <c r="L99"/>
  <c r="L104" s="1"/>
  <c r="L100"/>
  <c r="L101"/>
  <c r="L102"/>
  <c r="L103"/>
  <c r="F104"/>
  <c r="H104"/>
  <c r="L105"/>
  <c r="L106"/>
  <c r="F107"/>
  <c r="H107"/>
  <c r="M24" l="1"/>
  <c r="F32" i="8"/>
  <c r="M22" i="6"/>
  <c r="G32" i="8"/>
  <c r="L12" i="6"/>
  <c r="I108"/>
  <c r="I110" s="1"/>
  <c r="L87"/>
  <c r="M87" s="1"/>
  <c r="L19"/>
  <c r="H41" i="8"/>
  <c r="E42"/>
  <c r="J31" i="7"/>
  <c r="K31" s="1"/>
  <c r="J30"/>
  <c r="K30" s="1"/>
  <c r="K110" i="6"/>
  <c r="F108"/>
  <c r="J108"/>
  <c r="J110" s="1"/>
  <c r="G108"/>
  <c r="G110" s="1"/>
  <c r="H108"/>
  <c r="H110" s="1"/>
  <c r="L96"/>
  <c r="H40" i="8"/>
  <c r="H38" i="7"/>
  <c r="F38"/>
  <c r="L42" i="6"/>
  <c r="E38" i="7"/>
  <c r="G38"/>
  <c r="L47" i="6"/>
  <c r="L25"/>
  <c r="H42" i="8"/>
  <c r="F42"/>
  <c r="G42"/>
  <c r="L50" i="6"/>
  <c r="L107"/>
  <c r="L36"/>
  <c r="L98"/>
  <c r="J38" i="7" l="1"/>
  <c r="K38" s="1"/>
  <c r="F110" i="6"/>
  <c r="L108"/>
  <c r="L28"/>
  <c r="L110" l="1"/>
</calcChain>
</file>

<file path=xl/sharedStrings.xml><?xml version="1.0" encoding="utf-8"?>
<sst xmlns="http://schemas.openxmlformats.org/spreadsheetml/2006/main" count="1207" uniqueCount="455">
  <si>
    <t/>
  </si>
  <si>
    <t>КОДЫ</t>
  </si>
  <si>
    <t>ИНН</t>
  </si>
  <si>
    <t>6668017677</t>
  </si>
  <si>
    <t>КПП</t>
  </si>
  <si>
    <t>662301001</t>
  </si>
  <si>
    <t>383</t>
  </si>
  <si>
    <t>Раздел 1. Поступления и выплаты</t>
  </si>
  <si>
    <t>Наименование показателя</t>
  </si>
  <si>
    <t>Код строки</t>
  </si>
  <si>
    <t>Сумма</t>
  </si>
  <si>
    <t>за пределами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</si>
  <si>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</si>
  <si>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</si>
  <si>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</si>
  <si>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</si>
  <si>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</si>
  <si>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</si>
  <si>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</si>
  <si>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</si>
  <si>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Остаток средств на начало текущего финансового года</t>
  </si>
  <si>
    <t>0001</t>
  </si>
  <si>
    <t>150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</si>
  <si>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</si>
  <si>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</si>
  <si>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</si>
  <si>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</si>
  <si>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</si>
  <si>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</t>
  </si>
  <si>
    <t>доходы от собственности, всего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</si>
  <si>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</si>
  <si>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</si>
  <si>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</si>
  <si>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</si>
  <si>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</si>
  <si>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муниципального задания</t>
  </si>
  <si>
    <t>1210</t>
  </si>
  <si>
    <t>Налоги, пошлины и сборы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</si>
  <si>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</si>
  <si>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</si>
  <si>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</si>
  <si>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</si>
  <si>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</si>
  <si>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прочие доходы, всего</t>
  </si>
  <si>
    <t>1500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</si>
  <si>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</si>
  <si>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</si>
  <si>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</si>
  <si>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t>1900</t>
  </si>
  <si>
    <t>прочие поступления, всего</t>
  </si>
  <si>
    <t>1980</t>
  </si>
  <si>
    <t>увеличение остатков денежных средств за счет воврата дебиторской задолженности прошлых лет</t>
  </si>
  <si>
    <t>1981</t>
  </si>
  <si>
    <t>510</t>
  </si>
  <si>
    <t>Расходы, всего</t>
  </si>
  <si>
    <t>2000</t>
  </si>
  <si>
    <t>на выплаты персоналу, всего</t>
  </si>
  <si>
    <t>2100</t>
  </si>
  <si>
    <t>оплата труда</t>
  </si>
  <si>
    <t>2110</t>
  </si>
  <si>
    <t>111</t>
  </si>
  <si>
    <t>211</t>
  </si>
  <si>
    <t>266</t>
  </si>
  <si>
    <t>прочие выплаты персоналу, в том числе компенсационного характера</t>
  </si>
  <si>
    <t>2120</t>
  </si>
  <si>
    <t>112</t>
  </si>
  <si>
    <t>226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</si>
  <si>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</si>
  <si>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</si>
  <si>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</si>
  <si>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</si>
  <si>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</si>
  <si>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</si>
  <si>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</si>
  <si>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</si>
  <si>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</si>
  <si>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на  иные выплаты работникам</t>
  </si>
  <si>
    <t>2142</t>
  </si>
  <si>
    <t>социальные и иные выплаты населению, всего</t>
  </si>
  <si>
    <t>2200</t>
  </si>
  <si>
    <t>300</t>
  </si>
  <si>
    <t>социальные выплаты гражданам, кроме публичных нормативных социальных выплат</t>
  </si>
  <si>
    <t>2210</t>
  </si>
  <si>
    <t>320</t>
  </si>
  <si>
    <t>пособия, компенсации и иные социальные выплаты гражданам, кроме публичных нормативных обязательств</t>
  </si>
  <si>
    <t>2211</t>
  </si>
  <si>
    <t>321</t>
  </si>
  <si>
    <t>уплата налогов, сборов и иных платежей, всего</t>
  </si>
  <si>
    <t>2300</t>
  </si>
  <si>
    <t>850</t>
  </si>
  <si>
    <t>из них:</t>
  </si>
  <si>
    <t>налог на имущество организаций и земельный налог</t>
  </si>
  <si>
    <t>2310</t>
  </si>
  <si>
    <t>851</t>
  </si>
  <si>
    <t>291</t>
  </si>
  <si>
    <t>иные налоги (включаемые в составв расходов) в бюджеты бюджетной системы Российской Федерации, а так 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</si>
  <si>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</si>
  <si>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</si>
  <si>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</si>
  <si>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</si>
  <si>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</si>
  <si>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</si>
  <si>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</si>
  <si>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гранты, предоставляемые другим организациям и физическим лицам</t>
  </si>
  <si>
    <t>2410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</si>
  <si>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</si>
  <si>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</si>
  <si>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</si>
  <si>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</si>
  <si>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</si>
  <si>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</si>
  <si>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</si>
  <si>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</si>
  <si>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</si>
  <si>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</si>
  <si>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муниципального имущества</t>
  </si>
  <si>
    <t>2630</t>
  </si>
  <si>
    <t>243</t>
  </si>
  <si>
    <t>прочую закупку товаров, работ и услуг, всего</t>
  </si>
  <si>
    <t>2640</t>
  </si>
  <si>
    <t>244</t>
  </si>
  <si>
    <t>220</t>
  </si>
  <si>
    <t>Услуги связи</t>
  </si>
  <si>
    <t>221</t>
  </si>
  <si>
    <t>Коммунальные услуги</t>
  </si>
  <si>
    <t>223</t>
  </si>
  <si>
    <t>Работы, услуги по содержанию имущества</t>
  </si>
  <si>
    <t>225</t>
  </si>
  <si>
    <t>Прочие работы, услуги</t>
  </si>
  <si>
    <t>Увеличение стоимости основных средств</t>
  </si>
  <si>
    <t>Увеличение стоимости прочих оборотных запасов (материалов)</t>
  </si>
  <si>
    <t>346</t>
  </si>
  <si>
    <t>капитальные вложения в объекты муниципальной собственности, всего</t>
  </si>
  <si>
    <t>2650</t>
  </si>
  <si>
    <t>400</t>
  </si>
  <si>
    <t>приобретение объектов недвижимого имущества муниципальными учреждениями</t>
  </si>
  <si>
    <t>406</t>
  </si>
  <si>
    <t>строительство (реконструкция) объектов недвижимого имущества муниципальными учреждениями</t>
  </si>
  <si>
    <t>407</t>
  </si>
  <si>
    <t>Выплаты, уменьшающие доход, всего</t>
  </si>
  <si>
    <t>3000</t>
  </si>
  <si>
    <t>100</t>
  </si>
  <si>
    <t>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</si>
  <si>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</si>
  <si>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</si>
  <si>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</si>
  <si>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</si>
  <si>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</si>
  <si>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</si>
  <si>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</si>
  <si>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возврат в бюджет средств субсидии</t>
  </si>
  <si>
    <t>4010</t>
  </si>
  <si>
    <t>610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</si>
  <si>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</si>
  <si>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за счет субсидий, предоставляемых на финансовое обеспечение выполнения муниципального задания</t>
  </si>
  <si>
    <t>в соответствии с Федеральным законом N 44-ФЗ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</si>
  <si>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</si>
  <si>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за счет прочих источников финансового обеспечения</t>
  </si>
  <si>
    <t>Руководитель муниципального учреждения</t>
  </si>
  <si>
    <t>(подпись)</t>
  </si>
  <si>
    <t>(расшифровка подписи)</t>
  </si>
  <si>
    <t>Ведущий бухгалтер МКУ "ЕУЦ"</t>
  </si>
  <si>
    <t>Федорова Е. Г.</t>
  </si>
  <si>
    <t>Исполнитель</t>
  </si>
  <si>
    <t>Приложение № 1</t>
  </si>
  <si>
    <t>к Порядку составления и утверждения плана финансово-хозяйственной деятельности</t>
  </si>
  <si>
    <t xml:space="preserve"> муниципальных бюджетных и автономных учреждений города Нижний Тагил</t>
  </si>
  <si>
    <t>утв. Постановления Администрации г. Нижний Тагил</t>
  </si>
  <si>
    <t>от 16.12.2019 N 2755-ПА</t>
  </si>
  <si>
    <t>УТВЕРЖДАЮ</t>
  </si>
  <si>
    <t>(наименование должности лица, утверждающего документ)</t>
  </si>
  <si>
    <t>(подпись) (расшифровка подписи)</t>
  </si>
  <si>
    <t>«</t>
  </si>
  <si>
    <t>»</t>
  </si>
  <si>
    <t>20</t>
  </si>
  <si>
    <t>г.</t>
  </si>
  <si>
    <t>План финансово-хозяйственной деятельности</t>
  </si>
  <si>
    <t>на 20</t>
  </si>
  <si>
    <t>год и плановый период</t>
  </si>
  <si>
    <t>от</t>
  </si>
  <si>
    <t xml:space="preserve">Дата </t>
  </si>
  <si>
    <t>Орган, осуществляющего</t>
  </si>
  <si>
    <t xml:space="preserve"> функции и полномочия учредителя</t>
  </si>
  <si>
    <t xml:space="preserve">по Сводному реестру </t>
  </si>
  <si>
    <t>Управление культуры Администрации города Нижний Тагил</t>
  </si>
  <si>
    <t>глава по БК</t>
  </si>
  <si>
    <t>Наименование муниципального учреждения</t>
  </si>
  <si>
    <t>Муниципальное бюджетное учреждение дополнительного образования</t>
  </si>
  <si>
    <t>Единица измерения: руб.</t>
  </si>
  <si>
    <t xml:space="preserve">по ОКЕИ </t>
  </si>
  <si>
    <t xml:space="preserve"> "Детская школа искусств № 2"</t>
  </si>
  <si>
    <t>ВСЕГО:</t>
  </si>
  <si>
    <t>853-Оплата пеней, штрафов</t>
  </si>
  <si>
    <t>Штрафы, пени за нарушение договорных обязательств</t>
  </si>
  <si>
    <t>Штрафы,пени за нарушение законодательства о налогах и сборах, страховых взносов</t>
  </si>
  <si>
    <t>852-Прочие расходы</t>
  </si>
  <si>
    <t>Другие налоги, пошлины и сборы</t>
  </si>
  <si>
    <t>Оплата пеней, штрафов</t>
  </si>
  <si>
    <t>10ц059</t>
  </si>
  <si>
    <t>другие налоги,пошлины,сборы</t>
  </si>
  <si>
    <t>Оплата госпошлин</t>
  </si>
  <si>
    <t>851-Расходов на оплату налога на имущество</t>
  </si>
  <si>
    <t>10м0ни</t>
  </si>
  <si>
    <t>Налог на имущество</t>
  </si>
  <si>
    <t>10ц0ни</t>
  </si>
  <si>
    <t>831-Оплата исполнительных листов по обращению взыскания на средства местного бюджета</t>
  </si>
  <si>
    <t>Оплата судебных исков</t>
  </si>
  <si>
    <t>244-Расходы на закупку товаров, работ, услуг</t>
  </si>
  <si>
    <t>Увеличение стоимости прочих материальных запасов однократного применения</t>
  </si>
  <si>
    <t>10м000</t>
  </si>
  <si>
    <t>Увеличение стоимости строительных материало</t>
  </si>
  <si>
    <t>Увеличение стоимости продуктов питания</t>
  </si>
  <si>
    <t>10ц070</t>
  </si>
  <si>
    <t>Коммунальные услуги (Вывоз мусора)</t>
  </si>
  <si>
    <t>10мк00</t>
  </si>
  <si>
    <t>Транспортные услуги</t>
  </si>
  <si>
    <t>243-Расходы на закупку товаров, работ, услуг</t>
  </si>
  <si>
    <t>119-Начисление на выплаты по оплате труда</t>
  </si>
  <si>
    <t>Начисление на выплаты по оплате труда работников</t>
  </si>
  <si>
    <t>Начисление на выплаты по оплате труда преподавателей</t>
  </si>
  <si>
    <t>10мз0у</t>
  </si>
  <si>
    <t>10мз00</t>
  </si>
  <si>
    <t>112- Прочие выплаты</t>
  </si>
  <si>
    <t>Пособие по ух.за ребенком до 3-х лет</t>
  </si>
  <si>
    <t>Прочие выплаты (проезд, проживание)</t>
  </si>
  <si>
    <t>Прочие выплаты (суточные)</t>
  </si>
  <si>
    <t>111- Заработная плата</t>
  </si>
  <si>
    <t>Заработная плата работников</t>
  </si>
  <si>
    <t>Заработная плата преподавателей</t>
  </si>
  <si>
    <t>Показатели после внесенных изменений ( руб)</t>
  </si>
  <si>
    <t>изменения ВБ (+,-)</t>
  </si>
  <si>
    <t>Приносящая доход деятельность</t>
  </si>
  <si>
    <t>изменения  ИЦ (+,-)</t>
  </si>
  <si>
    <t>Субсидия на иные цели</t>
  </si>
  <si>
    <t>изменения МЗ  (+,-)</t>
  </si>
  <si>
    <t>Субсидия на выполнение МЗ</t>
  </si>
  <si>
    <t>Нименование выплат</t>
  </si>
  <si>
    <t>Рег. класс</t>
  </si>
  <si>
    <t>Доп. класс.</t>
  </si>
  <si>
    <t>Вид расходов</t>
  </si>
  <si>
    <t>Вед.</t>
  </si>
  <si>
    <t>Сумма (руб.)</t>
  </si>
  <si>
    <t>ВЫПЛАТЫ</t>
  </si>
  <si>
    <t>Остаток средств на начало года</t>
  </si>
  <si>
    <t>ИТОГО:</t>
  </si>
  <si>
    <t>Приносящая доход деятельность (добровольные пожертвования)</t>
  </si>
  <si>
    <t>Доходы от штрафов, пеней, иных сумм принудительного изъятия</t>
  </si>
  <si>
    <t>Приносящая доход деятельность (платные услуги, конкурсы)</t>
  </si>
  <si>
    <t>НДС</t>
  </si>
  <si>
    <t>Арендная плата</t>
  </si>
  <si>
    <t>Субсидии на иные цели муниципальным учреждениям (иные затраты, не включенные в нормативные затраты на оказание в соответствии с муниципальным заданием муниципальных услуг (выполнение работ), приобретение материалов, основных средств, не относящихся к особо ценному имуществу и прочие расходы не отнесенные к муниципальному заданию)</t>
  </si>
  <si>
    <t>Субсидия на финансовое обеспечение выполнения муниципального задания  муниципальными учреждениями (за исключением расходов на оплату труда работников, оплаты коммунальных  услуг, расходов на организацию питания)</t>
  </si>
  <si>
    <t>Субсидия на финансовое обеспечение выполнения муниципального задания  муниципальными учреждениями в части финансирования расходов на оплату коммунальных  услуг</t>
  </si>
  <si>
    <t>Субсидия на финансовое обеспечение выполнения муниципального задания  муниципальными учреждениями дополнительного образования в части финансирования расходов на оплату труда педагогических работников</t>
  </si>
  <si>
    <t>Субсидия на финансовое обеспечение выполнения муниципального задания  муниципальными учреждениями в части финансирования расходов на оплату труда работников</t>
  </si>
  <si>
    <t>КОСГУ</t>
  </si>
  <si>
    <t>ПОСТУПЛЕНИЯ</t>
  </si>
  <si>
    <t>Расшифровка к плану ФХД</t>
  </si>
  <si>
    <t xml:space="preserve"> итого </t>
  </si>
  <si>
    <t xml:space="preserve"> 10м0ни </t>
  </si>
  <si>
    <t xml:space="preserve"> 10мк00 </t>
  </si>
  <si>
    <t xml:space="preserve"> 10м000 </t>
  </si>
  <si>
    <t xml:space="preserve"> 10мз0у </t>
  </si>
  <si>
    <t xml:space="preserve"> 10мз00 </t>
  </si>
  <si>
    <t xml:space="preserve"> косгу </t>
  </si>
  <si>
    <t xml:space="preserve"> квр </t>
  </si>
  <si>
    <t xml:space="preserve">на </t>
  </si>
  <si>
    <t>Расшифровка по МЗ</t>
  </si>
  <si>
    <t>ДШИ 2</t>
  </si>
  <si>
    <t xml:space="preserve">МБУ ДО </t>
  </si>
  <si>
    <t>итого</t>
  </si>
  <si>
    <t xml:space="preserve"> конкурсы 130 </t>
  </si>
  <si>
    <t xml:space="preserve"> добров 150 </t>
  </si>
  <si>
    <t xml:space="preserve"> ост по ДП </t>
  </si>
  <si>
    <t xml:space="preserve"> платные 130 </t>
  </si>
  <si>
    <t xml:space="preserve"> аренда 120 </t>
  </si>
  <si>
    <t>Расшифровка по предпринимательской и иной ,приносящей доход деятельности</t>
  </si>
  <si>
    <t>МБУ ДО "ДШИ № 2"</t>
  </si>
  <si>
    <t>349</t>
  </si>
  <si>
    <t>в соответствии с Федеральным законом № 44-ФЗ</t>
  </si>
  <si>
    <t>1.</t>
  </si>
  <si>
    <t>26000</t>
  </si>
  <si>
    <t>1.1.</t>
  </si>
  <si>
    <t>26100</t>
  </si>
  <si>
    <t>1.2.</t>
  </si>
  <si>
    <t>26200</t>
  </si>
  <si>
    <t>1.3.</t>
  </si>
  <si>
    <t>26300</t>
  </si>
  <si>
    <t>1.3.1.</t>
  </si>
  <si>
    <t>26310</t>
  </si>
  <si>
    <t>1.3.2.</t>
  </si>
  <si>
    <t>26320</t>
  </si>
  <si>
    <t>1.4.</t>
  </si>
  <si>
    <t>26400</t>
  </si>
  <si>
    <t>1.4.1.</t>
  </si>
  <si>
    <t>26410</t>
  </si>
  <si>
    <t>1.4.1.1.</t>
  </si>
  <si>
    <t>26411</t>
  </si>
  <si>
    <t>1.4.1.2.</t>
  </si>
  <si>
    <t>26412</t>
  </si>
  <si>
    <t>1.4.2.</t>
  </si>
  <si>
    <t>26420</t>
  </si>
  <si>
    <t>1.4.2.1.</t>
  </si>
  <si>
    <t>26421</t>
  </si>
  <si>
    <t>1.4.2.2.</t>
  </si>
  <si>
    <t>26422</t>
  </si>
  <si>
    <t>1.4.3.</t>
  </si>
  <si>
    <t>26430</t>
  </si>
  <si>
    <t>1.4.4.</t>
  </si>
  <si>
    <t>26440</t>
  </si>
  <si>
    <t>1.4.4.1.</t>
  </si>
  <si>
    <t>26441</t>
  </si>
  <si>
    <t>1.4.4.2.</t>
  </si>
  <si>
    <t>26442</t>
  </si>
  <si>
    <t>2.</t>
  </si>
  <si>
    <t>26500</t>
  </si>
  <si>
    <t>3.</t>
  </si>
  <si>
    <t>26600</t>
  </si>
  <si>
    <t>Морозова Е.А.</t>
  </si>
  <si>
    <t>180</t>
  </si>
  <si>
    <t>1.3.1.0.</t>
  </si>
  <si>
    <t>26310.1</t>
  </si>
  <si>
    <t>1.4.2.1.0.</t>
  </si>
  <si>
    <t>26421.1</t>
  </si>
  <si>
    <t>1.4.3.0.</t>
  </si>
  <si>
    <t>26430.1</t>
  </si>
  <si>
    <t>1.4.5.</t>
  </si>
  <si>
    <t>26450</t>
  </si>
  <si>
    <t>1.4.5.1.</t>
  </si>
  <si>
    <t>26451</t>
  </si>
  <si>
    <t>1.4.5.1.0.</t>
  </si>
  <si>
    <t>26451.1</t>
  </si>
  <si>
    <t>10ц812</t>
  </si>
  <si>
    <t>Субсидии на иные цели муниципальным учреждениям (реализация мероприятий по обеспечению санитарно-эпидемиологического благополучия в муниципальных учреждениях культуры, связанные с профилактикой и устранением последствий распространения коронавирусной инфекции)</t>
  </si>
  <si>
    <t>тел.977-525</t>
  </si>
  <si>
    <t>155</t>
  </si>
  <si>
    <t>10цз00</t>
  </si>
  <si>
    <t xml:space="preserve">Начисление на выплаты по оплате труда </t>
  </si>
  <si>
    <t>Увеличение стоимости материальных запасов для целей капитальных вложений</t>
  </si>
  <si>
    <t>Терентьева Т.Х</t>
  </si>
  <si>
    <t>1220</t>
  </si>
  <si>
    <t>закупку товаров, работ, услуг в сфере информационно-коммуникационных технологий</t>
  </si>
  <si>
    <t>2620</t>
  </si>
  <si>
    <t>242</t>
  </si>
  <si>
    <t>247-Закупка энергетических ресурсов</t>
  </si>
  <si>
    <t>N п/п</t>
  </si>
  <si>
    <t>Год начала закуп- ки</t>
  </si>
  <si>
    <t>Сумма выплат по расходам на закупку товаров, работ и услуг, руб. (с точностью до двух знаков после запятой - 0,00)</t>
  </si>
  <si>
    <t>310</t>
  </si>
  <si>
    <t>10д050</t>
  </si>
  <si>
    <t>22</t>
  </si>
  <si>
    <t>225000</t>
  </si>
  <si>
    <t>266000</t>
  </si>
  <si>
    <t>223000</t>
  </si>
  <si>
    <t>223010</t>
  </si>
  <si>
    <t>Закупка энергетических ресурсов</t>
  </si>
  <si>
    <t>247</t>
  </si>
  <si>
    <t>Субсидия на финансовое обеспечение выполнения муниципального задания</t>
  </si>
  <si>
    <t>221000</t>
  </si>
  <si>
    <t>800000</t>
  </si>
  <si>
    <t>2700</t>
  </si>
  <si>
    <t>2710</t>
  </si>
  <si>
    <t>2720</t>
  </si>
  <si>
    <t>итого+800000</t>
  </si>
  <si>
    <t>Увеличение стоимости лекарственных препаратов и материалов, применяемых в медицинских целях</t>
  </si>
  <si>
    <t>Увеличение стоимости строительных материалов</t>
  </si>
  <si>
    <t>10цв19</t>
  </si>
  <si>
    <t>Субсидии на иные цели муниципальным учреждениям (реализация мероприятий по обеспечению санитарно-эпидемиологического благополучия в муниципальных учреждениях, связанных с профилактикой и устранением последствий распространения коронавирусной инфекции)</t>
  </si>
  <si>
    <t>Депутат НТГД Булыгин И.Н. (ИО НТМОП ЕР, ИО 11)</t>
  </si>
  <si>
    <t>10д190</t>
  </si>
  <si>
    <t>Депутат НТГД Беркутов Н.А. (ИО №6)</t>
  </si>
  <si>
    <t>10д060</t>
  </si>
  <si>
    <t>Начальник управления культуры Администрации города Нижний Тагил</t>
  </si>
  <si>
    <t>С.В.Юрчишина</t>
  </si>
  <si>
    <t>Субсидия на финансовое обеспечение выполнения муниципального задания  муниципальными учреждениями в части финансирования расходов на обеспечение фондов оплаты труда работников муниципальных учреждений, за исключением работников, заработная плата которых определяется в соответствии с указами Президента Российской Федерации, в том числе с учетом повышения минимального размера оплаты труда</t>
  </si>
  <si>
    <t>4зм000</t>
  </si>
  <si>
    <t>Субсидия на финансовое обеспечение выполнения муниципального задания муниципальными учреждениями в части финансирования расходов на оплату налога на имущество</t>
  </si>
  <si>
    <t>больничный лист за счет работодателя</t>
  </si>
  <si>
    <t>Наименование поступлений</t>
  </si>
  <si>
    <t>23</t>
  </si>
  <si>
    <t>Код по бюд-жет-ной клас-сифи-кации Рос-сий-ской Феде-рации &lt;3&gt;</t>
  </si>
  <si>
    <t>Анали-тичес-кий код &lt;4&gt;</t>
  </si>
  <si>
    <t>на 2023 г.
текущий финансо- вый год</t>
  </si>
  <si>
    <t>на 2024 г.
1-й год планового периода</t>
  </si>
  <si>
    <t>на 2025 г.
2-й год планового периода</t>
  </si>
  <si>
    <t>приносящая доход деятельность (собственные доходы учреждения)</t>
  </si>
  <si>
    <t>добровольные пожертвования</t>
  </si>
  <si>
    <t>1410</t>
  </si>
  <si>
    <t>1420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</si>
  <si>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</si>
  <si>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</si>
  <si>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</si>
  <si>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</si>
  <si>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</si>
  <si>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</si>
  <si>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</si>
  <si>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</si>
  <si>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</si>
  <si>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</si>
  <si>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</si>
  <si>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</si>
  <si>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на оплату труда стажеров</t>
  </si>
  <si>
    <t>2181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</si>
  <si>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</si>
  <si>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</si>
  <si>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</si>
  <si>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</si>
  <si>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</si>
  <si>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</si>
  <si>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</si>
  <si>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</si>
  <si>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</si>
  <si>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613</t>
  </si>
  <si>
    <t>прочую закупку товаров, работ и услуг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</si>
  <si>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</si>
  <si>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246</t>
  </si>
  <si>
    <t>закупку энергетических ресурсов</t>
  </si>
  <si>
    <t>2660</t>
  </si>
  <si>
    <t>специальные расходы</t>
  </si>
  <si>
    <t>2800</t>
  </si>
  <si>
    <t>880</t>
  </si>
  <si>
    <t>Раздел 2. Сведения по выплатам на закупки товаров,
работ, услуг &lt;10&gt;</t>
  </si>
  <si>
    <t>Коды строк</t>
  </si>
  <si>
    <t>Код по БК РФ &lt;10.1&gt;</t>
  </si>
  <si>
    <t>Уни-
каль-
ный 
код &lt;10.2&gt;</t>
  </si>
  <si>
    <t>4.1</t>
  </si>
  <si>
    <t>4.2</t>
  </si>
  <si>
    <t>Выплаты на закупку товаров, работ, услуг, всего &lt;11&gt;</t>
  </si>
  <si>
    <t>по контрактам (договорам), заключенным до начала текущего финансового года без применения норм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(Собрание законодательства Российской Федерации, 2013, № 14, статья 1652; 2018, № 32, статья 5104) (далее – Федеральный закон № 44-ФЗ) и Федерального закона от 18 июля 2011 года № 223-ФЗ «О закупках товаров, работ, услуг отдельными видами юридических лиц» (Собрание законодательства Российской Федерации, 2011, № 30, статья 4571; 2018, № 32, статья 5135) (далее – Федеральный закон № 223-ФЗ) &lt;12&gt;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</si>
  <si>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&lt;12&gt;</t>
  </si>
  <si>
    <t>в соответствии с Федеральным законом № 44-Ф З</t>
  </si>
  <si>
    <t>из них &lt;10.1&gt;:</t>
  </si>
  <si>
    <t>1.3.1.1.</t>
  </si>
  <si>
    <t>из них &lt;10.2&gt;:</t>
  </si>
  <si>
    <t>26310.2</t>
  </si>
  <si>
    <t>в соответствии с Федеральным законом № 223-ФЗ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</si>
  <si>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&lt;13&gt;</t>
  </si>
  <si>
    <t>в соответствии с Федеральным законом № 223-ФЗ &lt;14&gt;</t>
  </si>
  <si>
    <t>за счет субсидий, предоставляемых на осуществление капитальных вложений &lt;15&gt;</t>
  </si>
  <si>
    <t>1.4.3.1.</t>
  </si>
  <si>
    <t>26430.2</t>
  </si>
  <si>
    <t>за счет средств обязательного медицинского страхования</t>
  </si>
  <si>
    <t>в соответствии с Федеральным законом N 223-ФЗ &lt;14&gt;</t>
  </si>
  <si>
    <t>1.4.5.1.1.</t>
  </si>
  <si>
    <t>26451.2</t>
  </si>
  <si>
    <t>1.4.5.2.</t>
  </si>
  <si>
    <t>26452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</si>
  <si>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</si>
  <si>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2.1.</t>
  </si>
  <si>
    <t>26510</t>
  </si>
  <si>
    <t>2023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</si>
  <si>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</si>
  <si>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декабря</t>
  </si>
  <si>
    <t>2024-2025г.</t>
  </si>
  <si>
    <t>30.12.2022.</t>
  </si>
</sst>
</file>

<file path=xl/styles.xml><?xml version="1.0" encoding="utf-8"?>
<styleSheet xmlns="http://schemas.openxmlformats.org/spreadsheetml/2006/main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_-* #,##0_р_._-;\-* #,##0_р_._-;_-* &quot;-&quot;??_р_._-;_-@_-"/>
  </numFmts>
  <fonts count="73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name val="Calibri"/>
      <family val="2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sz val="18"/>
      <color indexed="62"/>
      <name val="Cambria"/>
      <family val="1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color indexed="8"/>
      <name val="Arial"/>
      <family val="2"/>
    </font>
    <font>
      <b/>
      <sz val="9.75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"/>
      <color theme="2" tint="-0.249977111117893"/>
      <name val="Calibri"/>
      <family val="2"/>
      <charset val="204"/>
      <scheme val="minor"/>
    </font>
    <font>
      <sz val="11"/>
      <color theme="2" tint="-0.249977111117893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.5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Times New Roman"/>
      <family val="2"/>
    </font>
    <font>
      <sz val="12"/>
      <color rgb="FF92D050"/>
      <name val="Calibri"/>
      <family val="2"/>
      <charset val="204"/>
      <scheme val="minor"/>
    </font>
    <font>
      <sz val="12"/>
      <color rgb="FF92D050"/>
      <name val="Times New Roman"/>
      <family val="1"/>
      <charset val="204"/>
    </font>
    <font>
      <b/>
      <sz val="12"/>
      <color rgb="FF92D050"/>
      <name val="Calibri"/>
      <family val="2"/>
      <charset val="204"/>
      <scheme val="minor"/>
    </font>
    <font>
      <b/>
      <sz val="11"/>
      <color rgb="FF92D05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FEE5D1"/>
      </patternFill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2">
    <xf numFmtId="44" fontId="0" fillId="0" borderId="0">
      <alignment vertical="top" wrapText="1"/>
    </xf>
    <xf numFmtId="0" fontId="14" fillId="0" borderId="0"/>
    <xf numFmtId="164" fontId="14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22" fillId="15" borderId="0" applyNumberFormat="0" applyBorder="0" applyAlignment="0" applyProtection="0"/>
    <xf numFmtId="0" fontId="23" fillId="0" borderId="0"/>
    <xf numFmtId="0" fontId="24" fillId="16" borderId="21" applyNumberFormat="0" applyAlignment="0" applyProtection="0"/>
    <xf numFmtId="0" fontId="25" fillId="13" borderId="22" applyNumberFormat="0" applyAlignment="0" applyProtection="0"/>
    <xf numFmtId="0" fontId="23" fillId="0" borderId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21" applyNumberFormat="0" applyAlignment="0" applyProtection="0"/>
    <xf numFmtId="0" fontId="32" fillId="0" borderId="26" applyNumberFormat="0" applyFill="0" applyAlignment="0" applyProtection="0"/>
    <xf numFmtId="0" fontId="33" fillId="17" borderId="0" applyNumberFormat="0" applyBorder="0" applyAlignment="0" applyProtection="0"/>
    <xf numFmtId="0" fontId="20" fillId="4" borderId="27" applyNumberFormat="0" applyFont="0" applyAlignment="0" applyProtection="0"/>
    <xf numFmtId="0" fontId="34" fillId="16" borderId="28" applyNumberFormat="0" applyAlignment="0" applyProtection="0"/>
    <xf numFmtId="0" fontId="35" fillId="0" borderId="0"/>
    <xf numFmtId="0" fontId="35" fillId="0" borderId="0"/>
    <xf numFmtId="0" fontId="36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23" fillId="0" borderId="0"/>
    <xf numFmtId="0" fontId="38" fillId="0" borderId="0" applyNumberFormat="0" applyFill="0" applyBorder="0" applyAlignment="0" applyProtection="0"/>
    <xf numFmtId="0" fontId="35" fillId="18" borderId="0"/>
    <xf numFmtId="0" fontId="39" fillId="0" borderId="0">
      <alignment horizontal="center"/>
    </xf>
    <xf numFmtId="0" fontId="35" fillId="0" borderId="30"/>
    <xf numFmtId="0" fontId="39" fillId="0" borderId="31">
      <alignment horizontal="center" vertical="center" wrapText="1"/>
    </xf>
    <xf numFmtId="0" fontId="35" fillId="18" borderId="32"/>
    <xf numFmtId="1" fontId="39" fillId="0" borderId="31">
      <alignment horizontal="left" shrinkToFit="1"/>
    </xf>
    <xf numFmtId="1" fontId="35" fillId="0" borderId="31">
      <alignment horizontal="left" shrinkToFit="1"/>
    </xf>
    <xf numFmtId="0" fontId="40" fillId="0" borderId="31">
      <alignment horizontal="left" vertical="top" wrapText="1"/>
    </xf>
    <xf numFmtId="0" fontId="40" fillId="0" borderId="31"/>
    <xf numFmtId="0" fontId="41" fillId="0" borderId="33"/>
    <xf numFmtId="0" fontId="41" fillId="0" borderId="0"/>
    <xf numFmtId="0" fontId="35" fillId="0" borderId="31"/>
    <xf numFmtId="0" fontId="35" fillId="0" borderId="31">
      <alignment horizontal="left" vertical="top" wrapText="1"/>
    </xf>
    <xf numFmtId="0" fontId="42" fillId="19" borderId="31">
      <alignment horizontal="left" vertical="top" wrapText="1"/>
    </xf>
    <xf numFmtId="0" fontId="42" fillId="20" borderId="31"/>
    <xf numFmtId="0" fontId="42" fillId="0" borderId="31">
      <alignment horizontal="left" vertical="top" wrapText="1"/>
    </xf>
    <xf numFmtId="0" fontId="42" fillId="0" borderId="31"/>
    <xf numFmtId="0" fontId="39" fillId="0" borderId="31">
      <alignment horizontal="center" vertical="center" wrapText="1"/>
    </xf>
    <xf numFmtId="0" fontId="39" fillId="0" borderId="31">
      <alignment horizontal="center" vertical="center" wrapText="1"/>
    </xf>
    <xf numFmtId="4" fontId="35" fillId="0" borderId="31">
      <alignment horizontal="right" shrinkToFit="1"/>
    </xf>
    <xf numFmtId="4" fontId="40" fillId="19" borderId="31">
      <alignment horizontal="right" vertical="top" shrinkToFit="1"/>
    </xf>
    <xf numFmtId="4" fontId="40" fillId="20" borderId="31">
      <alignment horizontal="right" vertical="top" shrinkToFit="1"/>
    </xf>
    <xf numFmtId="0" fontId="43" fillId="0" borderId="0"/>
    <xf numFmtId="0" fontId="5" fillId="0" borderId="0"/>
    <xf numFmtId="44" fontId="44" fillId="0" borderId="0">
      <alignment vertical="top" wrapText="1"/>
    </xf>
    <xf numFmtId="9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57" fillId="0" borderId="0"/>
    <xf numFmtId="0" fontId="59" fillId="0" borderId="0"/>
    <xf numFmtId="0" fontId="60" fillId="0" borderId="0">
      <alignment vertical="center"/>
    </xf>
    <xf numFmtId="0" fontId="61" fillId="22" borderId="0">
      <alignment horizontal="right" vertical="center" wrapText="1"/>
    </xf>
    <xf numFmtId="0" fontId="61" fillId="22" borderId="2">
      <alignment horizontal="left" vertical="center" wrapText="1"/>
    </xf>
    <xf numFmtId="0" fontId="62" fillId="22" borderId="43">
      <alignment horizontal="center" vertical="center" wrapText="1"/>
    </xf>
    <xf numFmtId="0" fontId="62" fillId="22" borderId="1">
      <alignment horizontal="center" vertical="center" wrapText="1"/>
    </xf>
    <xf numFmtId="0" fontId="63" fillId="0" borderId="0">
      <alignment vertical="center"/>
    </xf>
    <xf numFmtId="0" fontId="61" fillId="22" borderId="0">
      <alignment horizontal="center" vertical="center" wrapText="1"/>
    </xf>
    <xf numFmtId="0" fontId="64" fillId="22" borderId="43">
      <alignment horizontal="right" vertical="center" wrapText="1"/>
    </xf>
    <xf numFmtId="49" fontId="64" fillId="22" borderId="1">
      <alignment horizontal="center" vertical="center" shrinkToFit="1"/>
    </xf>
    <xf numFmtId="0" fontId="64" fillId="22" borderId="0">
      <alignment horizontal="left" wrapText="1"/>
    </xf>
    <xf numFmtId="0" fontId="64" fillId="22" borderId="2">
      <alignment horizontal="left" wrapText="1"/>
    </xf>
    <xf numFmtId="49" fontId="64" fillId="22" borderId="1">
      <alignment horizontal="center" shrinkToFit="1"/>
    </xf>
    <xf numFmtId="0" fontId="63" fillId="22" borderId="0">
      <alignment horizontal="left" vertical="center" wrapText="1"/>
    </xf>
    <xf numFmtId="0" fontId="65" fillId="22" borderId="0">
      <alignment vertical="center" wrapText="1"/>
    </xf>
    <xf numFmtId="0" fontId="65" fillId="22" borderId="0">
      <alignment horizontal="center" vertical="center" wrapText="1"/>
    </xf>
    <xf numFmtId="0" fontId="64" fillId="22" borderId="1">
      <alignment horizontal="center" vertical="center" shrinkToFit="1"/>
    </xf>
    <xf numFmtId="0" fontId="63" fillId="22" borderId="2">
      <alignment vertical="center"/>
    </xf>
    <xf numFmtId="0" fontId="63" fillId="22" borderId="1">
      <alignment horizontal="center" vertical="center" wrapText="1"/>
    </xf>
    <xf numFmtId="0" fontId="63" fillId="22" borderId="44">
      <alignment vertical="center" wrapText="1"/>
    </xf>
    <xf numFmtId="0" fontId="63" fillId="22" borderId="0">
      <alignment vertical="center" wrapText="1"/>
    </xf>
    <xf numFmtId="0" fontId="63" fillId="22" borderId="44">
      <alignment horizontal="center" vertical="center" wrapText="1"/>
    </xf>
    <xf numFmtId="0" fontId="63" fillId="22" borderId="0">
      <alignment horizontal="center" vertical="center" wrapText="1"/>
    </xf>
    <xf numFmtId="0" fontId="65" fillId="22" borderId="1">
      <alignment horizontal="left" vertical="center" wrapText="1"/>
    </xf>
    <xf numFmtId="4" fontId="65" fillId="21" borderId="1">
      <alignment horizontal="right" vertical="center" shrinkToFit="1"/>
    </xf>
    <xf numFmtId="4" fontId="65" fillId="0" borderId="44">
      <alignment horizontal="right" vertical="center" shrinkToFit="1"/>
    </xf>
    <xf numFmtId="4" fontId="65" fillId="0" borderId="0">
      <alignment horizontal="right" vertical="center" shrinkToFit="1"/>
    </xf>
    <xf numFmtId="0" fontId="65" fillId="23" borderId="1">
      <alignment horizontal="center" vertical="center"/>
    </xf>
    <xf numFmtId="4" fontId="65" fillId="24" borderId="1">
      <alignment horizontal="right" vertical="center" shrinkToFit="1"/>
    </xf>
    <xf numFmtId="49" fontId="63" fillId="22" borderId="1">
      <alignment horizontal="center" vertical="center" wrapText="1"/>
    </xf>
    <xf numFmtId="4" fontId="63" fillId="0" borderId="1">
      <alignment horizontal="right" vertical="center" shrinkToFit="1"/>
    </xf>
    <xf numFmtId="4" fontId="63" fillId="0" borderId="44">
      <alignment horizontal="right" vertical="center" shrinkToFit="1"/>
    </xf>
    <xf numFmtId="4" fontId="63" fillId="0" borderId="0">
      <alignment horizontal="right" vertical="center" shrinkToFit="1"/>
    </xf>
    <xf numFmtId="49" fontId="63" fillId="22" borderId="1">
      <alignment horizontal="center" vertical="center" shrinkToFit="1"/>
    </xf>
    <xf numFmtId="0" fontId="63" fillId="0" borderId="3">
      <alignment vertical="center"/>
    </xf>
    <xf numFmtId="0" fontId="66" fillId="0" borderId="0">
      <alignment vertical="center"/>
    </xf>
    <xf numFmtId="0" fontId="66" fillId="0" borderId="2">
      <alignment vertical="center"/>
    </xf>
    <xf numFmtId="0" fontId="66" fillId="0" borderId="2">
      <alignment horizontal="center" vertical="center"/>
    </xf>
    <xf numFmtId="0" fontId="63" fillId="22" borderId="0">
      <alignment vertical="center"/>
    </xf>
    <xf numFmtId="0" fontId="66" fillId="0" borderId="3">
      <alignment vertical="center"/>
    </xf>
    <xf numFmtId="0" fontId="66" fillId="0" borderId="3">
      <alignment horizontal="center" vertical="center"/>
    </xf>
    <xf numFmtId="0" fontId="66" fillId="0" borderId="0">
      <alignment horizontal="left" vertical="center" wrapText="1"/>
    </xf>
    <xf numFmtId="0" fontId="66" fillId="0" borderId="0">
      <alignment vertical="center" shrinkToFit="1"/>
    </xf>
    <xf numFmtId="49" fontId="61" fillId="22" borderId="2">
      <alignment horizontal="center" vertical="center" shrinkToFit="1"/>
    </xf>
    <xf numFmtId="0" fontId="63" fillId="0" borderId="2">
      <alignment vertical="center"/>
    </xf>
    <xf numFmtId="0" fontId="64" fillId="0" borderId="43">
      <alignment vertical="center"/>
    </xf>
    <xf numFmtId="0" fontId="64" fillId="22" borderId="45">
      <alignment horizontal="left" wrapText="1"/>
    </xf>
    <xf numFmtId="0" fontId="64" fillId="22" borderId="0">
      <alignment horizontal="left" vertical="center" wrapText="1"/>
    </xf>
    <xf numFmtId="0" fontId="62" fillId="22" borderId="0">
      <alignment vertical="center" wrapText="1"/>
    </xf>
    <xf numFmtId="0" fontId="62" fillId="22" borderId="0">
      <alignment horizontal="center" vertical="center" wrapText="1"/>
    </xf>
    <xf numFmtId="0" fontId="63" fillId="0" borderId="45">
      <alignment vertical="center"/>
    </xf>
    <xf numFmtId="0" fontId="63" fillId="0" borderId="1">
      <alignment horizontal="center" vertical="center" wrapText="1"/>
    </xf>
    <xf numFmtId="0" fontId="63" fillId="0" borderId="1">
      <alignment horizontal="left" vertical="center" wrapText="1"/>
    </xf>
    <xf numFmtId="49" fontId="63" fillId="0" borderId="1">
      <alignment horizontal="center" vertical="center" shrinkToFit="1"/>
    </xf>
    <xf numFmtId="0" fontId="63" fillId="0" borderId="1">
      <alignment horizontal="center" vertical="center" shrinkToFit="1"/>
    </xf>
    <xf numFmtId="4" fontId="63" fillId="21" borderId="1">
      <alignment horizontal="right" vertical="center" shrinkToFit="1"/>
    </xf>
    <xf numFmtId="4" fontId="63" fillId="25" borderId="1">
      <alignment horizontal="right" vertical="center" shrinkToFit="1"/>
    </xf>
    <xf numFmtId="49" fontId="63" fillId="0" borderId="1">
      <alignment horizontal="center" vertical="center" wrapText="1"/>
    </xf>
    <xf numFmtId="0" fontId="59" fillId="0" borderId="0"/>
    <xf numFmtId="0" fontId="59" fillId="0" borderId="0"/>
    <xf numFmtId="0" fontId="59" fillId="0" borderId="0"/>
    <xf numFmtId="0" fontId="60" fillId="0" borderId="0"/>
    <xf numFmtId="0" fontId="60" fillId="0" borderId="0"/>
    <xf numFmtId="0" fontId="67" fillId="26" borderId="0"/>
    <xf numFmtId="0" fontId="63" fillId="0" borderId="0">
      <alignment horizontal="left" vertical="center" wrapText="1"/>
    </xf>
    <xf numFmtId="0" fontId="59" fillId="0" borderId="0"/>
    <xf numFmtId="0" fontId="60" fillId="0" borderId="0">
      <alignment vertical="center"/>
    </xf>
    <xf numFmtId="0" fontId="61" fillId="22" borderId="0">
      <alignment horizontal="right" vertical="center" wrapText="1"/>
    </xf>
    <xf numFmtId="0" fontId="66" fillId="0" borderId="2">
      <alignment vertical="center"/>
    </xf>
    <xf numFmtId="4" fontId="65" fillId="24" borderId="1">
      <alignment horizontal="right" vertical="center" shrinkToFit="1"/>
    </xf>
    <xf numFmtId="0" fontId="63" fillId="0" borderId="0">
      <alignment vertical="center"/>
    </xf>
    <xf numFmtId="0" fontId="61" fillId="22" borderId="0">
      <alignment horizontal="center" vertical="center" wrapText="1"/>
    </xf>
    <xf numFmtId="4" fontId="63" fillId="0" borderId="1">
      <alignment horizontal="right" vertical="center" shrinkToFit="1"/>
    </xf>
    <xf numFmtId="0" fontId="64" fillId="22" borderId="0">
      <alignment horizontal="left" wrapText="1"/>
    </xf>
    <xf numFmtId="0" fontId="66" fillId="0" borderId="0">
      <alignment vertical="center"/>
    </xf>
    <xf numFmtId="0" fontId="63" fillId="22" borderId="0">
      <alignment horizontal="left" vertical="center" wrapText="1"/>
    </xf>
    <xf numFmtId="0" fontId="65" fillId="22" borderId="0">
      <alignment vertical="center" wrapText="1"/>
    </xf>
    <xf numFmtId="0" fontId="63" fillId="0" borderId="3">
      <alignment vertical="center"/>
    </xf>
    <xf numFmtId="0" fontId="63" fillId="22" borderId="2">
      <alignment vertical="center"/>
    </xf>
    <xf numFmtId="0" fontId="63" fillId="22" borderId="1">
      <alignment horizontal="center" vertical="center" wrapText="1"/>
    </xf>
    <xf numFmtId="0" fontId="63" fillId="22" borderId="1">
      <alignment horizontal="center" vertical="center" wrapText="1"/>
    </xf>
    <xf numFmtId="0" fontId="63" fillId="22" borderId="2">
      <alignment vertical="center"/>
    </xf>
    <xf numFmtId="0" fontId="65" fillId="22" borderId="1">
      <alignment horizontal="left" vertical="center" wrapText="1"/>
    </xf>
    <xf numFmtId="4" fontId="65" fillId="21" borderId="1">
      <alignment horizontal="right" vertical="center" shrinkToFit="1"/>
    </xf>
    <xf numFmtId="4" fontId="65" fillId="21" borderId="1">
      <alignment horizontal="right" vertical="center" shrinkToFit="1"/>
    </xf>
    <xf numFmtId="4" fontId="65" fillId="24" borderId="1">
      <alignment horizontal="right" vertical="center" shrinkToFit="1"/>
    </xf>
    <xf numFmtId="49" fontId="63" fillId="22" borderId="1">
      <alignment horizontal="center" vertical="center" wrapText="1"/>
    </xf>
    <xf numFmtId="4" fontId="63" fillId="0" borderId="1">
      <alignment horizontal="right" vertical="center" shrinkToFit="1"/>
    </xf>
    <xf numFmtId="49" fontId="63" fillId="22" borderId="1">
      <alignment horizontal="center" vertical="center" shrinkToFit="1"/>
    </xf>
    <xf numFmtId="0" fontId="63" fillId="0" borderId="3">
      <alignment vertical="center"/>
    </xf>
    <xf numFmtId="0" fontId="66" fillId="0" borderId="0">
      <alignment vertical="center"/>
    </xf>
    <xf numFmtId="0" fontId="66" fillId="0" borderId="2">
      <alignment vertical="center"/>
    </xf>
    <xf numFmtId="49" fontId="63" fillId="22" borderId="1">
      <alignment horizontal="center" vertical="center" shrinkToFit="1"/>
    </xf>
    <xf numFmtId="49" fontId="63" fillId="22" borderId="1">
      <alignment horizontal="center" vertical="center" wrapText="1"/>
    </xf>
    <xf numFmtId="0" fontId="66" fillId="0" borderId="3">
      <alignment vertical="center"/>
    </xf>
    <xf numFmtId="0" fontId="66" fillId="0" borderId="0">
      <alignment horizontal="left" vertical="center" wrapText="1"/>
    </xf>
    <xf numFmtId="0" fontId="66" fillId="0" borderId="0">
      <alignment vertical="center" shrinkToFit="1"/>
    </xf>
    <xf numFmtId="0" fontId="63" fillId="22" borderId="0">
      <alignment horizontal="left" vertical="center" wrapText="1"/>
    </xf>
    <xf numFmtId="0" fontId="60" fillId="0" borderId="0">
      <alignment vertical="center"/>
    </xf>
    <xf numFmtId="0" fontId="65" fillId="22" borderId="0">
      <alignment vertical="center" wrapText="1"/>
    </xf>
    <xf numFmtId="0" fontId="61" fillId="22" borderId="0">
      <alignment horizontal="right" vertical="center" wrapText="1"/>
    </xf>
    <xf numFmtId="0" fontId="64" fillId="22" borderId="0">
      <alignment horizontal="left" wrapText="1"/>
    </xf>
    <xf numFmtId="0" fontId="61" fillId="22" borderId="0">
      <alignment horizontal="center" vertical="center" wrapText="1"/>
    </xf>
    <xf numFmtId="0" fontId="63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60" fillId="0" borderId="0"/>
    <xf numFmtId="0" fontId="60" fillId="0" borderId="0"/>
    <xf numFmtId="0" fontId="67" fillId="26" borderId="0"/>
    <xf numFmtId="0" fontId="65" fillId="22" borderId="1">
      <alignment horizontal="left" vertical="center" wrapText="1"/>
    </xf>
    <xf numFmtId="0" fontId="66" fillId="0" borderId="3">
      <alignment vertical="center"/>
    </xf>
    <xf numFmtId="0" fontId="66" fillId="0" borderId="0">
      <alignment horizontal="left" vertical="center" wrapText="1"/>
    </xf>
    <xf numFmtId="0" fontId="66" fillId="0" borderId="0">
      <alignment vertical="center" shrinkToFit="1"/>
    </xf>
    <xf numFmtId="0" fontId="59" fillId="0" borderId="0"/>
    <xf numFmtId="0" fontId="59" fillId="0" borderId="0"/>
    <xf numFmtId="0" fontId="59" fillId="0" borderId="0"/>
    <xf numFmtId="0" fontId="60" fillId="0" borderId="0"/>
    <xf numFmtId="0" fontId="60" fillId="0" borderId="0"/>
    <xf numFmtId="0" fontId="67" fillId="26" borderId="0"/>
  </cellStyleXfs>
  <cellXfs count="246">
    <xf numFmtId="44" fontId="0" fillId="0" borderId="0" xfId="0" applyNumberFormat="1" applyFont="1" applyFill="1" applyAlignment="1">
      <alignment vertical="top" wrapText="1"/>
    </xf>
    <xf numFmtId="0" fontId="8" fillId="0" borderId="0" xfId="0" applyNumberFormat="1" applyFont="1" applyAlignment="1"/>
    <xf numFmtId="0" fontId="8" fillId="0" borderId="0" xfId="0" applyNumberFormat="1" applyFont="1" applyAlignment="1">
      <alignment horizontal="right"/>
    </xf>
    <xf numFmtId="0" fontId="10" fillId="0" borderId="0" xfId="0" applyNumberFormat="1" applyFont="1" applyAlignment="1"/>
    <xf numFmtId="0" fontId="9" fillId="0" borderId="0" xfId="0" applyNumberFormat="1" applyFont="1" applyAlignment="1">
      <alignment horizontal="right"/>
    </xf>
    <xf numFmtId="0" fontId="12" fillId="0" borderId="0" xfId="0" applyNumberFormat="1" applyFont="1" applyAlignment="1"/>
    <xf numFmtId="0" fontId="11" fillId="0" borderId="0" xfId="0" applyNumberFormat="1" applyFont="1" applyAlignment="1"/>
    <xf numFmtId="0" fontId="11" fillId="0" borderId="0" xfId="0" applyNumberFormat="1" applyFont="1" applyAlignment="1">
      <alignment horizontal="right"/>
    </xf>
    <xf numFmtId="0" fontId="9" fillId="0" borderId="0" xfId="0" applyNumberFormat="1" applyFont="1" applyBorder="1" applyAlignment="1"/>
    <xf numFmtId="49" fontId="9" fillId="0" borderId="0" xfId="0" applyNumberFormat="1" applyFont="1" applyBorder="1" applyAlignment="1"/>
    <xf numFmtId="0" fontId="13" fillId="0" borderId="0" xfId="0" applyNumberFormat="1" applyFont="1" applyBorder="1" applyAlignment="1"/>
    <xf numFmtId="0" fontId="9" fillId="2" borderId="1" xfId="0" applyNumberFormat="1" applyFont="1" applyFill="1" applyBorder="1" applyAlignment="1">
      <alignment horizontal="center" vertical="top" wrapText="1"/>
    </xf>
    <xf numFmtId="0" fontId="16" fillId="2" borderId="16" xfId="1" applyFont="1" applyFill="1" applyBorder="1" applyAlignment="1">
      <alignment horizontal="center" wrapText="1"/>
    </xf>
    <xf numFmtId="0" fontId="1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right"/>
    </xf>
    <xf numFmtId="0" fontId="16" fillId="2" borderId="5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 wrapText="1"/>
    </xf>
    <xf numFmtId="43" fontId="15" fillId="2" borderId="5" xfId="80" applyFont="1" applyFill="1" applyBorder="1" applyAlignment="1">
      <alignment vertical="center" wrapText="1"/>
    </xf>
    <xf numFmtId="43" fontId="17" fillId="2" borderId="5" xfId="80" applyFont="1" applyFill="1" applyBorder="1" applyAlignment="1">
      <alignment vertical="center" wrapText="1"/>
    </xf>
    <xf numFmtId="43" fontId="15" fillId="2" borderId="9" xfId="80" applyFont="1" applyFill="1" applyBorder="1" applyAlignment="1">
      <alignment vertical="center" wrapText="1"/>
    </xf>
    <xf numFmtId="43" fontId="15" fillId="2" borderId="7" xfId="80" applyFont="1" applyFill="1" applyBorder="1" applyAlignment="1">
      <alignment vertical="center" wrapText="1"/>
    </xf>
    <xf numFmtId="43" fontId="54" fillId="2" borderId="5" xfId="80" applyFont="1" applyFill="1" applyBorder="1" applyAlignment="1">
      <alignment vertical="center" wrapText="1"/>
    </xf>
    <xf numFmtId="0" fontId="55" fillId="2" borderId="0" xfId="1" applyFont="1" applyFill="1"/>
    <xf numFmtId="0" fontId="18" fillId="2" borderId="5" xfId="1" applyFont="1" applyFill="1" applyBorder="1" applyAlignment="1">
      <alignment horizontal="center"/>
    </xf>
    <xf numFmtId="0" fontId="55" fillId="2" borderId="5" xfId="1" applyFont="1" applyFill="1" applyBorder="1" applyAlignment="1">
      <alignment wrapText="1"/>
    </xf>
    <xf numFmtId="0" fontId="17" fillId="2" borderId="5" xfId="1" applyFont="1" applyFill="1" applyBorder="1" applyAlignment="1">
      <alignment wrapText="1"/>
    </xf>
    <xf numFmtId="0" fontId="17" fillId="2" borderId="19" xfId="1" applyFont="1" applyFill="1" applyBorder="1" applyAlignment="1">
      <alignment wrapText="1"/>
    </xf>
    <xf numFmtId="0" fontId="55" fillId="2" borderId="19" xfId="1" applyFont="1" applyFill="1" applyBorder="1" applyAlignment="1">
      <alignment wrapText="1"/>
    </xf>
    <xf numFmtId="0" fontId="18" fillId="2" borderId="15" xfId="1" applyFont="1" applyFill="1" applyBorder="1" applyAlignment="1">
      <alignment horizontal="center"/>
    </xf>
    <xf numFmtId="0" fontId="55" fillId="2" borderId="12" xfId="1" applyFont="1" applyFill="1" applyBorder="1" applyAlignment="1">
      <alignment wrapText="1"/>
    </xf>
    <xf numFmtId="0" fontId="55" fillId="2" borderId="17" xfId="1" applyFont="1" applyFill="1" applyBorder="1" applyAlignment="1">
      <alignment wrapText="1"/>
    </xf>
    <xf numFmtId="0" fontId="55" fillId="2" borderId="17" xfId="1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vertical="top" wrapText="1"/>
    </xf>
    <xf numFmtId="0" fontId="55" fillId="2" borderId="8" xfId="1" applyFont="1" applyFill="1" applyBorder="1" applyAlignment="1">
      <alignment wrapText="1"/>
    </xf>
    <xf numFmtId="0" fontId="17" fillId="2" borderId="15" xfId="1" applyFont="1" applyFill="1" applyBorder="1" applyAlignment="1">
      <alignment horizontal="left"/>
    </xf>
    <xf numFmtId="0" fontId="55" fillId="2" borderId="0" xfId="1" applyFont="1" applyFill="1" applyAlignment="1">
      <alignment wrapText="1"/>
    </xf>
    <xf numFmtId="43" fontId="15" fillId="2" borderId="16" xfId="80" applyFont="1" applyFill="1" applyBorder="1" applyAlignment="1">
      <alignment vertical="center" wrapText="1"/>
    </xf>
    <xf numFmtId="43" fontId="15" fillId="2" borderId="40" xfId="80" applyFont="1" applyFill="1" applyBorder="1" applyAlignment="1">
      <alignment vertical="center" wrapText="1"/>
    </xf>
    <xf numFmtId="0" fontId="55" fillId="2" borderId="9" xfId="1" applyFont="1" applyFill="1" applyBorder="1" applyAlignment="1">
      <alignment wrapText="1"/>
    </xf>
    <xf numFmtId="43" fontId="15" fillId="2" borderId="41" xfId="80" applyFont="1" applyFill="1" applyBorder="1" applyAlignment="1">
      <alignment vertical="center" wrapText="1"/>
    </xf>
    <xf numFmtId="0" fontId="55" fillId="2" borderId="7" xfId="1" applyFont="1" applyFill="1" applyBorder="1" applyAlignment="1">
      <alignment wrapText="1"/>
    </xf>
    <xf numFmtId="43" fontId="15" fillId="2" borderId="42" xfId="80" applyFont="1" applyFill="1" applyBorder="1" applyAlignment="1">
      <alignment vertical="center" wrapText="1"/>
    </xf>
    <xf numFmtId="43" fontId="14" fillId="2" borderId="0" xfId="1" applyNumberFormat="1" applyFont="1" applyFill="1"/>
    <xf numFmtId="0" fontId="14" fillId="2" borderId="0" xfId="1" applyFont="1" applyFill="1"/>
    <xf numFmtId="0" fontId="14" fillId="2" borderId="5" xfId="1" applyFont="1" applyFill="1" applyBorder="1" applyAlignment="1">
      <alignment horizontal="center"/>
    </xf>
    <xf numFmtId="0" fontId="55" fillId="2" borderId="13" xfId="1" applyFont="1" applyFill="1" applyBorder="1" applyAlignment="1">
      <alignment wrapText="1"/>
    </xf>
    <xf numFmtId="0" fontId="4" fillId="2" borderId="0" xfId="78" applyFill="1"/>
    <xf numFmtId="0" fontId="4" fillId="2" borderId="0" xfId="78" applyFill="1" applyAlignment="1">
      <alignment horizontal="right"/>
    </xf>
    <xf numFmtId="0" fontId="46" fillId="2" borderId="0" xfId="78" applyFont="1" applyFill="1"/>
    <xf numFmtId="14" fontId="4" fillId="2" borderId="0" xfId="78" applyNumberFormat="1" applyFill="1" applyAlignment="1">
      <alignment horizontal="center"/>
    </xf>
    <xf numFmtId="0" fontId="4" fillId="2" borderId="5" xfId="78" applyFill="1" applyBorder="1"/>
    <xf numFmtId="0" fontId="46" fillId="2" borderId="5" xfId="78" applyFont="1" applyFill="1" applyBorder="1" applyAlignment="1">
      <alignment horizontal="center"/>
    </xf>
    <xf numFmtId="0" fontId="4" fillId="2" borderId="5" xfId="78" applyFill="1" applyBorder="1" applyAlignment="1">
      <alignment horizontal="center" vertical="center"/>
    </xf>
    <xf numFmtId="43" fontId="0" fillId="2" borderId="5" xfId="79" applyFont="1" applyFill="1" applyBorder="1"/>
    <xf numFmtId="43" fontId="46" fillId="2" borderId="5" xfId="79" applyFont="1" applyFill="1" applyBorder="1"/>
    <xf numFmtId="43" fontId="45" fillId="2" borderId="5" xfId="79" applyFont="1" applyFill="1" applyBorder="1"/>
    <xf numFmtId="0" fontId="45" fillId="2" borderId="5" xfId="78" applyFont="1" applyFill="1" applyBorder="1" applyAlignment="1">
      <alignment horizontal="center" vertical="center"/>
    </xf>
    <xf numFmtId="43" fontId="0" fillId="2" borderId="16" xfId="79" applyFont="1" applyFill="1" applyBorder="1"/>
    <xf numFmtId="0" fontId="46" fillId="2" borderId="35" xfId="78" applyFont="1" applyFill="1" applyBorder="1" applyAlignment="1">
      <alignment horizontal="center" vertical="center"/>
    </xf>
    <xf numFmtId="0" fontId="46" fillId="2" borderId="36" xfId="78" applyFont="1" applyFill="1" applyBorder="1" applyAlignment="1">
      <alignment horizontal="center" vertical="center"/>
    </xf>
    <xf numFmtId="43" fontId="46" fillId="2" borderId="36" xfId="79" applyFont="1" applyFill="1" applyBorder="1"/>
    <xf numFmtId="0" fontId="46" fillId="2" borderId="5" xfId="78" applyFont="1" applyFill="1" applyBorder="1" applyAlignment="1">
      <alignment horizontal="center" vertical="center"/>
    </xf>
    <xf numFmtId="0" fontId="45" fillId="2" borderId="0" xfId="78" applyFont="1" applyFill="1" applyAlignment="1">
      <alignment horizontal="right"/>
    </xf>
    <xf numFmtId="14" fontId="45" fillId="2" borderId="0" xfId="78" applyNumberFormat="1" applyFont="1" applyFill="1" applyAlignment="1">
      <alignment horizontal="center"/>
    </xf>
    <xf numFmtId="0" fontId="45" fillId="2" borderId="0" xfId="78" applyFont="1" applyFill="1"/>
    <xf numFmtId="43" fontId="0" fillId="2" borderId="5" xfId="79" applyFont="1" applyFill="1" applyBorder="1" applyAlignment="1">
      <alignment horizontal="center" vertical="center"/>
    </xf>
    <xf numFmtId="43" fontId="46" fillId="2" borderId="5" xfId="79" applyFont="1" applyFill="1" applyBorder="1" applyAlignment="1">
      <alignment horizontal="center" vertical="center"/>
    </xf>
    <xf numFmtId="43" fontId="48" fillId="2" borderId="5" xfId="79" applyFont="1" applyFill="1" applyBorder="1" applyAlignment="1">
      <alignment horizontal="center" vertical="center"/>
    </xf>
    <xf numFmtId="165" fontId="0" fillId="2" borderId="5" xfId="79" applyNumberFormat="1" applyFont="1" applyFill="1" applyBorder="1" applyAlignment="1">
      <alignment horizontal="center" vertical="center"/>
    </xf>
    <xf numFmtId="165" fontId="46" fillId="2" borderId="5" xfId="79" applyNumberFormat="1" applyFont="1" applyFill="1" applyBorder="1" applyAlignment="1">
      <alignment horizontal="center" vertical="center"/>
    </xf>
    <xf numFmtId="43" fontId="52" fillId="2" borderId="5" xfId="79" applyFont="1" applyFill="1" applyBorder="1" applyAlignment="1">
      <alignment horizontal="center" vertical="center"/>
    </xf>
    <xf numFmtId="165" fontId="48" fillId="2" borderId="5" xfId="79" applyNumberFormat="1" applyFont="1" applyFill="1" applyBorder="1" applyAlignment="1">
      <alignment horizontal="center" vertical="center"/>
    </xf>
    <xf numFmtId="43" fontId="47" fillId="2" borderId="5" xfId="79" applyFont="1" applyFill="1" applyBorder="1" applyAlignment="1">
      <alignment horizontal="center" vertical="center"/>
    </xf>
    <xf numFmtId="43" fontId="46" fillId="2" borderId="0" xfId="79" applyFont="1" applyFill="1" applyBorder="1" applyAlignment="1">
      <alignment horizontal="center" vertical="center"/>
    </xf>
    <xf numFmtId="43" fontId="50" fillId="2" borderId="0" xfId="79" applyFont="1" applyFill="1" applyBorder="1" applyAlignment="1">
      <alignment horizontal="center" vertical="center"/>
    </xf>
    <xf numFmtId="0" fontId="3" fillId="2" borderId="0" xfId="78" applyFont="1" applyFill="1"/>
    <xf numFmtId="43" fontId="51" fillId="2" borderId="0" xfId="78" applyNumberFormat="1" applyFont="1" applyFill="1"/>
    <xf numFmtId="43" fontId="52" fillId="2" borderId="5" xfId="79" applyFont="1" applyFill="1" applyBorder="1"/>
    <xf numFmtId="43" fontId="4" fillId="2" borderId="0" xfId="78" applyNumberFormat="1" applyFill="1"/>
    <xf numFmtId="0" fontId="9" fillId="0" borderId="0" xfId="0" applyNumberFormat="1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0" borderId="0" xfId="0" applyNumberFormat="1" applyFont="1" applyBorder="1" applyAlignment="1">
      <alignment horizontal="left"/>
    </xf>
    <xf numFmtId="49" fontId="9" fillId="0" borderId="0" xfId="0" applyNumberFormat="1" applyFont="1" applyAlignment="1"/>
    <xf numFmtId="0" fontId="9" fillId="0" borderId="0" xfId="0" applyNumberFormat="1" applyFont="1" applyAlignment="1">
      <alignment horizontal="left"/>
    </xf>
    <xf numFmtId="0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0" fontId="14" fillId="2" borderId="5" xfId="1" applyFont="1" applyFill="1" applyBorder="1" applyAlignment="1">
      <alignment horizontal="center" vertical="center"/>
    </xf>
    <xf numFmtId="0" fontId="2" fillId="2" borderId="0" xfId="78" applyFont="1" applyFill="1"/>
    <xf numFmtId="0" fontId="2" fillId="2" borderId="5" xfId="78" applyFont="1" applyFill="1" applyBorder="1" applyAlignment="1">
      <alignment horizontal="center" vertical="center"/>
    </xf>
    <xf numFmtId="0" fontId="2" fillId="2" borderId="16" xfId="78" applyFont="1" applyFill="1" applyBorder="1" applyAlignment="1">
      <alignment horizontal="center" vertical="center"/>
    </xf>
    <xf numFmtId="43" fontId="14" fillId="2" borderId="5" xfId="75" applyFont="1" applyFill="1" applyBorder="1" applyAlignment="1">
      <alignment vertical="center" wrapText="1"/>
    </xf>
    <xf numFmtId="49" fontId="58" fillId="0" borderId="0" xfId="81" applyNumberFormat="1" applyFont="1" applyAlignment="1">
      <alignment horizontal="left" vertical="top" wrapText="1"/>
    </xf>
    <xf numFmtId="4" fontId="58" fillId="0" borderId="0" xfId="81" applyNumberFormat="1" applyFont="1" applyAlignment="1">
      <alignment horizontal="right" vertical="center"/>
    </xf>
    <xf numFmtId="0" fontId="58" fillId="0" borderId="0" xfId="81" applyFont="1"/>
    <xf numFmtId="44" fontId="44" fillId="2" borderId="0" xfId="0" applyNumberFormat="1" applyFont="1" applyFill="1" applyAlignment="1">
      <alignment vertical="top" wrapText="1"/>
    </xf>
    <xf numFmtId="44" fontId="44" fillId="2" borderId="0" xfId="0" applyNumberFormat="1" applyFont="1" applyFill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left" vertical="top" wrapText="1"/>
    </xf>
    <xf numFmtId="0" fontId="7" fillId="2" borderId="0" xfId="0" applyNumberFormat="1" applyFont="1" applyFill="1" applyBorder="1" applyAlignment="1">
      <alignment horizontal="center" vertical="top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2" fillId="2" borderId="5" xfId="78" applyFont="1" applyFill="1" applyBorder="1" applyAlignment="1">
      <alignment horizontal="center"/>
    </xf>
    <xf numFmtId="0" fontId="55" fillId="2" borderId="48" xfId="1" applyFont="1" applyFill="1" applyBorder="1" applyAlignment="1">
      <alignment wrapText="1"/>
    </xf>
    <xf numFmtId="43" fontId="16" fillId="2" borderId="0" xfId="80" applyFont="1" applyFill="1" applyAlignment="1">
      <alignment vertical="center"/>
    </xf>
    <xf numFmtId="43" fontId="18" fillId="2" borderId="7" xfId="80" applyFont="1" applyFill="1" applyBorder="1" applyAlignment="1">
      <alignment vertical="center" wrapText="1"/>
    </xf>
    <xf numFmtId="43" fontId="53" fillId="2" borderId="5" xfId="80" applyFont="1" applyFill="1" applyBorder="1" applyAlignment="1">
      <alignment vertical="center"/>
    </xf>
    <xf numFmtId="43" fontId="9" fillId="2" borderId="5" xfId="80" applyFont="1" applyFill="1" applyBorder="1" applyAlignment="1">
      <alignment vertical="center"/>
    </xf>
    <xf numFmtId="43" fontId="9" fillId="2" borderId="5" xfId="80" applyFont="1" applyFill="1" applyBorder="1" applyAlignment="1">
      <alignment vertical="center" wrapText="1"/>
    </xf>
    <xf numFmtId="43" fontId="15" fillId="2" borderId="5" xfId="75" applyFont="1" applyFill="1" applyBorder="1" applyAlignment="1">
      <alignment vertical="center"/>
    </xf>
    <xf numFmtId="43" fontId="16" fillId="2" borderId="5" xfId="80" applyFont="1" applyFill="1" applyBorder="1" applyAlignment="1">
      <alignment vertical="center"/>
    </xf>
    <xf numFmtId="43" fontId="15" fillId="2" borderId="9" xfId="80" applyFont="1" applyFill="1" applyBorder="1" applyAlignment="1">
      <alignment vertical="center"/>
    </xf>
    <xf numFmtId="43" fontId="9" fillId="2" borderId="7" xfId="80" applyFont="1" applyFill="1" applyBorder="1" applyAlignment="1">
      <alignment vertical="center"/>
    </xf>
    <xf numFmtId="43" fontId="15" fillId="2" borderId="16" xfId="80" applyFont="1" applyFill="1" applyBorder="1" applyAlignment="1">
      <alignment vertical="center"/>
    </xf>
    <xf numFmtId="43" fontId="14" fillId="2" borderId="13" xfId="80" applyFont="1" applyFill="1" applyBorder="1" applyAlignment="1">
      <alignment vertical="center"/>
    </xf>
    <xf numFmtId="43" fontId="16" fillId="2" borderId="7" xfId="80" applyFont="1" applyFill="1" applyBorder="1" applyAlignment="1">
      <alignment vertical="center"/>
    </xf>
    <xf numFmtId="43" fontId="19" fillId="2" borderId="0" xfId="80" applyFont="1" applyFill="1" applyAlignment="1">
      <alignment vertical="center"/>
    </xf>
    <xf numFmtId="43" fontId="53" fillId="2" borderId="1" xfId="80" applyFont="1" applyFill="1" applyBorder="1" applyAlignment="1">
      <alignment vertical="center" wrapText="1"/>
    </xf>
    <xf numFmtId="43" fontId="9" fillId="2" borderId="1" xfId="80" applyFont="1" applyFill="1" applyBorder="1" applyAlignment="1">
      <alignment vertical="center" wrapText="1"/>
    </xf>
    <xf numFmtId="43" fontId="9" fillId="2" borderId="47" xfId="80" applyFont="1" applyFill="1" applyBorder="1" applyAlignment="1">
      <alignment vertical="center" wrapText="1"/>
    </xf>
    <xf numFmtId="43" fontId="9" fillId="2" borderId="39" xfId="80" applyFont="1" applyFill="1" applyBorder="1" applyAlignment="1">
      <alignment vertical="center" wrapText="1"/>
    </xf>
    <xf numFmtId="43" fontId="14" fillId="2" borderId="0" xfId="80" applyFont="1" applyFill="1" applyAlignment="1">
      <alignment vertical="center"/>
    </xf>
    <xf numFmtId="43" fontId="14" fillId="2" borderId="5" xfId="80" applyFont="1" applyFill="1" applyBorder="1" applyAlignment="1">
      <alignment vertical="center" wrapText="1"/>
    </xf>
    <xf numFmtId="0" fontId="14" fillId="2" borderId="5" xfId="1" applyFont="1" applyFill="1" applyBorder="1"/>
    <xf numFmtId="0" fontId="14" fillId="2" borderId="16" xfId="1" applyFont="1" applyFill="1" applyBorder="1" applyAlignment="1">
      <alignment horizontal="center" vertical="center"/>
    </xf>
    <xf numFmtId="43" fontId="14" fillId="2" borderId="16" xfId="80" applyFont="1" applyFill="1" applyBorder="1" applyAlignment="1">
      <alignment vertical="center" wrapText="1"/>
    </xf>
    <xf numFmtId="0" fontId="14" fillId="2" borderId="14" xfId="1" applyFont="1" applyFill="1" applyBorder="1" applyAlignment="1">
      <alignment horizontal="center"/>
    </xf>
    <xf numFmtId="0" fontId="14" fillId="2" borderId="13" xfId="1" applyFont="1" applyFill="1" applyBorder="1" applyAlignment="1">
      <alignment horizontal="center"/>
    </xf>
    <xf numFmtId="43" fontId="9" fillId="2" borderId="5" xfId="79" applyFont="1" applyFill="1" applyBorder="1" applyAlignment="1">
      <alignment vertical="center"/>
    </xf>
    <xf numFmtId="0" fontId="14" fillId="2" borderId="18" xfId="1" applyFont="1" applyFill="1" applyBorder="1" applyAlignment="1">
      <alignment horizontal="center"/>
    </xf>
    <xf numFmtId="43" fontId="14" fillId="2" borderId="5" xfId="80" applyFont="1" applyFill="1" applyBorder="1" applyAlignment="1">
      <alignment vertical="center"/>
    </xf>
    <xf numFmtId="43" fontId="14" fillId="2" borderId="7" xfId="80" applyFont="1" applyFill="1" applyBorder="1" applyAlignment="1">
      <alignment vertical="center"/>
    </xf>
    <xf numFmtId="43" fontId="14" fillId="2" borderId="7" xfId="80" applyFont="1" applyFill="1" applyBorder="1" applyAlignment="1">
      <alignment vertical="center" wrapText="1"/>
    </xf>
    <xf numFmtId="4" fontId="68" fillId="2" borderId="5" xfId="81" applyNumberFormat="1" applyFont="1" applyFill="1" applyBorder="1" applyAlignment="1">
      <alignment vertical="center"/>
    </xf>
    <xf numFmtId="0" fontId="14" fillId="2" borderId="14" xfId="1" applyFont="1" applyFill="1" applyBorder="1" applyAlignment="1"/>
    <xf numFmtId="0" fontId="14" fillId="2" borderId="18" xfId="1" applyFont="1" applyFill="1" applyBorder="1" applyAlignment="1"/>
    <xf numFmtId="0" fontId="14" fillId="2" borderId="38" xfId="1" applyFont="1" applyFill="1" applyBorder="1" applyAlignment="1">
      <alignment horizontal="center"/>
    </xf>
    <xf numFmtId="0" fontId="14" fillId="2" borderId="7" xfId="1" applyFont="1" applyFill="1" applyBorder="1" applyAlignment="1">
      <alignment horizontal="center"/>
    </xf>
    <xf numFmtId="0" fontId="14" fillId="2" borderId="11" xfId="1" applyFont="1" applyFill="1" applyBorder="1" applyAlignment="1">
      <alignment horizontal="center"/>
    </xf>
    <xf numFmtId="0" fontId="14" fillId="2" borderId="9" xfId="1" applyFont="1" applyFill="1" applyBorder="1" applyAlignment="1">
      <alignment horizontal="center"/>
    </xf>
    <xf numFmtId="43" fontId="14" fillId="2" borderId="9" xfId="80" applyFont="1" applyFill="1" applyBorder="1" applyAlignment="1">
      <alignment vertical="center"/>
    </xf>
    <xf numFmtId="0" fontId="14" fillId="2" borderId="0" xfId="1" applyFont="1" applyFill="1" applyAlignment="1">
      <alignment horizont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43" fontId="14" fillId="2" borderId="9" xfId="80" applyFont="1" applyFill="1" applyBorder="1" applyAlignment="1">
      <alignment vertical="center" wrapText="1"/>
    </xf>
    <xf numFmtId="43" fontId="14" fillId="2" borderId="0" xfId="80" applyFont="1" applyFill="1"/>
    <xf numFmtId="0" fontId="15" fillId="2" borderId="9" xfId="1" applyFont="1" applyFill="1" applyBorder="1" applyAlignment="1">
      <alignment horizontal="center"/>
    </xf>
    <xf numFmtId="43" fontId="46" fillId="2" borderId="17" xfId="79" applyFont="1" applyFill="1" applyBorder="1"/>
    <xf numFmtId="43" fontId="46" fillId="2" borderId="49" xfId="79" applyFont="1" applyFill="1" applyBorder="1"/>
    <xf numFmtId="43" fontId="0" fillId="2" borderId="17" xfId="79" applyFont="1" applyFill="1" applyBorder="1"/>
    <xf numFmtId="0" fontId="4" fillId="2" borderId="0" xfId="78" applyFill="1" applyAlignment="1"/>
    <xf numFmtId="0" fontId="46" fillId="2" borderId="5" xfId="78" applyFont="1" applyFill="1" applyBorder="1" applyAlignment="1"/>
    <xf numFmtId="43" fontId="4" fillId="2" borderId="5" xfId="78" applyNumberFormat="1" applyFill="1" applyBorder="1" applyAlignment="1"/>
    <xf numFmtId="43" fontId="4" fillId="2" borderId="0" xfId="78" applyNumberFormat="1" applyFill="1" applyAlignment="1"/>
    <xf numFmtId="0" fontId="14" fillId="2" borderId="37" xfId="1" applyFont="1" applyFill="1" applyBorder="1" applyAlignment="1"/>
    <xf numFmtId="0" fontId="14" fillId="2" borderId="16" xfId="1" applyFont="1" applyFill="1" applyBorder="1" applyAlignment="1">
      <alignment horizontal="center"/>
    </xf>
    <xf numFmtId="0" fontId="55" fillId="2" borderId="5" xfId="1" applyNumberFormat="1" applyFont="1" applyFill="1" applyBorder="1" applyAlignment="1">
      <alignment wrapText="1"/>
    </xf>
    <xf numFmtId="0" fontId="1" fillId="2" borderId="5" xfId="78" applyFont="1" applyFill="1" applyBorder="1" applyAlignment="1">
      <alignment horizontal="center"/>
    </xf>
    <xf numFmtId="0" fontId="55" fillId="2" borderId="5" xfId="1" applyFont="1" applyFill="1" applyBorder="1" applyAlignment="1">
      <alignment horizontal="left" vertical="center" wrapText="1"/>
    </xf>
    <xf numFmtId="43" fontId="72" fillId="2" borderId="0" xfId="79" applyFont="1" applyFill="1" applyBorder="1" applyAlignment="1">
      <alignment horizontal="center" vertical="center"/>
    </xf>
    <xf numFmtId="0" fontId="72" fillId="2" borderId="0" xfId="78" applyFont="1" applyFill="1"/>
    <xf numFmtId="43" fontId="9" fillId="2" borderId="16" xfId="80" applyFont="1" applyFill="1" applyBorder="1" applyAlignment="1">
      <alignment vertical="center"/>
    </xf>
    <xf numFmtId="0" fontId="6" fillId="2" borderId="0" xfId="0" applyNumberFormat="1" applyFont="1" applyFill="1" applyAlignment="1">
      <alignment horizontal="left" vertical="top" wrapText="1"/>
    </xf>
    <xf numFmtId="0" fontId="0" fillId="0" borderId="0" xfId="0" applyNumberFormat="1" applyFont="1" applyFill="1" applyAlignment="1">
      <alignment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0" fontId="6" fillId="0" borderId="0" xfId="0" applyNumberFormat="1" applyFont="1" applyFill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43" fontId="15" fillId="2" borderId="5" xfId="80" applyFont="1" applyFill="1" applyBorder="1" applyAlignment="1">
      <alignment vertical="center"/>
    </xf>
    <xf numFmtId="43" fontId="18" fillId="2" borderId="5" xfId="80" applyFont="1" applyFill="1" applyBorder="1" applyAlignment="1">
      <alignment vertical="center" wrapText="1"/>
    </xf>
    <xf numFmtId="0" fontId="15" fillId="2" borderId="11" xfId="1" applyFont="1" applyFill="1" applyBorder="1" applyAlignment="1">
      <alignment horizontal="left"/>
    </xf>
    <xf numFmtId="0" fontId="15" fillId="2" borderId="9" xfId="1" applyFont="1" applyFill="1" applyBorder="1" applyAlignment="1">
      <alignment horizontal="left"/>
    </xf>
    <xf numFmtId="0" fontId="15" fillId="2" borderId="16" xfId="1" applyFont="1" applyFill="1" applyBorder="1" applyAlignment="1">
      <alignment horizontal="center"/>
    </xf>
    <xf numFmtId="0" fontId="4" fillId="2" borderId="16" xfId="78" applyFill="1" applyBorder="1" applyAlignment="1">
      <alignment horizontal="center" vertical="center"/>
    </xf>
    <xf numFmtId="0" fontId="4" fillId="2" borderId="7" xfId="78" applyFill="1" applyBorder="1" applyAlignment="1">
      <alignment horizontal="center" vertical="center"/>
    </xf>
    <xf numFmtId="165" fontId="0" fillId="2" borderId="7" xfId="79" applyNumberFormat="1" applyFont="1" applyFill="1" applyBorder="1" applyAlignment="1">
      <alignment horizontal="center" vertical="center"/>
    </xf>
    <xf numFmtId="0" fontId="46" fillId="2" borderId="17" xfId="78" applyFont="1" applyFill="1" applyBorder="1" applyAlignment="1">
      <alignment horizontal="center"/>
    </xf>
    <xf numFmtId="0" fontId="9" fillId="0" borderId="0" xfId="0" applyNumberFormat="1" applyFont="1" applyAlignment="1">
      <alignment horizontal="justify"/>
    </xf>
    <xf numFmtId="0" fontId="9" fillId="0" borderId="0" xfId="0" applyNumberFormat="1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49" fontId="9" fillId="0" borderId="5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left"/>
    </xf>
    <xf numFmtId="49" fontId="9" fillId="0" borderId="0" xfId="0" applyNumberFormat="1" applyFont="1" applyAlignment="1"/>
    <xf numFmtId="0" fontId="13" fillId="0" borderId="0" xfId="0" applyNumberFormat="1" applyFont="1" applyAlignment="1">
      <alignment horizontal="left"/>
    </xf>
    <xf numFmtId="0" fontId="9" fillId="0" borderId="6" xfId="0" applyNumberFormat="1" applyFont="1" applyBorder="1" applyAlignment="1">
      <alignment horizontal="center"/>
    </xf>
    <xf numFmtId="0" fontId="9" fillId="0" borderId="0" xfId="0" applyNumberFormat="1" applyFont="1" applyAlignment="1">
      <alignment horizontal="left"/>
    </xf>
    <xf numFmtId="49" fontId="9" fillId="0" borderId="4" xfId="0" applyNumberFormat="1" applyFont="1" applyBorder="1" applyAlignment="1">
      <alignment horizontal="center"/>
    </xf>
    <xf numFmtId="0" fontId="9" fillId="0" borderId="0" xfId="0" applyNumberFormat="1" applyFont="1" applyAlignment="1"/>
    <xf numFmtId="0" fontId="9" fillId="0" borderId="5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right"/>
    </xf>
    <xf numFmtId="2" fontId="9" fillId="0" borderId="4" xfId="0" applyNumberFormat="1" applyFon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4" xfId="0" applyNumberFormat="1" applyFont="1" applyBorder="1" applyAlignment="1">
      <alignment horizontal="left" wrapText="1"/>
    </xf>
    <xf numFmtId="0" fontId="10" fillId="0" borderId="0" xfId="0" applyNumberFormat="1" applyFont="1" applyAlignment="1">
      <alignment horizontal="center"/>
    </xf>
    <xf numFmtId="0" fontId="9" fillId="0" borderId="4" xfId="0" applyNumberFormat="1" applyFont="1" applyBorder="1" applyAlignment="1">
      <alignment horizontal="right"/>
    </xf>
    <xf numFmtId="0" fontId="0" fillId="0" borderId="3" xfId="0" applyNumberFormat="1" applyFont="1" applyFill="1" applyBorder="1" applyAlignment="1">
      <alignment vertical="top" wrapText="1"/>
    </xf>
    <xf numFmtId="0" fontId="0" fillId="0" borderId="0" xfId="0" applyNumberFormat="1" applyFont="1" applyFill="1" applyAlignment="1">
      <alignment vertical="top" wrapText="1"/>
    </xf>
    <xf numFmtId="0" fontId="56" fillId="0" borderId="0" xfId="0" applyNumberFormat="1" applyFont="1" applyFill="1" applyAlignment="1">
      <alignment horizontal="center" vertical="top" wrapText="1"/>
    </xf>
    <xf numFmtId="0" fontId="6" fillId="0" borderId="47" xfId="0" applyNumberFormat="1" applyFont="1" applyFill="1" applyBorder="1" applyAlignment="1">
      <alignment horizontal="center" vertical="top" wrapText="1"/>
    </xf>
    <xf numFmtId="44" fontId="0" fillId="0" borderId="39" xfId="0" applyNumberFormat="1" applyFont="1" applyFill="1" applyBorder="1" applyAlignment="1">
      <alignment vertical="top" wrapText="1"/>
    </xf>
    <xf numFmtId="0" fontId="6" fillId="0" borderId="46" xfId="0" applyNumberFormat="1" applyFont="1" applyFill="1" applyBorder="1" applyAlignment="1">
      <alignment horizontal="center" vertical="top" wrapText="1"/>
    </xf>
    <xf numFmtId="0" fontId="6" fillId="0" borderId="45" xfId="0" applyNumberFormat="1" applyFont="1" applyFill="1" applyBorder="1" applyAlignment="1">
      <alignment horizontal="center" vertical="top" wrapText="1"/>
    </xf>
    <xf numFmtId="0" fontId="6" fillId="0" borderId="50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left" vertical="top" wrapText="1"/>
    </xf>
    <xf numFmtId="0" fontId="6" fillId="2" borderId="0" xfId="0" applyNumberFormat="1" applyFont="1" applyFill="1" applyAlignment="1">
      <alignment horizontal="center" vertical="top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left"/>
    </xf>
    <xf numFmtId="0" fontId="15" fillId="2" borderId="9" xfId="1" applyFont="1" applyFill="1" applyBorder="1" applyAlignment="1">
      <alignment horizontal="left"/>
    </xf>
    <xf numFmtId="0" fontId="15" fillId="2" borderId="10" xfId="1" applyFont="1" applyFill="1" applyBorder="1" applyAlignment="1">
      <alignment horizontal="left"/>
    </xf>
    <xf numFmtId="0" fontId="16" fillId="2" borderId="7" xfId="1" applyFont="1" applyFill="1" applyBorder="1" applyAlignment="1">
      <alignment horizontal="left"/>
    </xf>
    <xf numFmtId="0" fontId="15" fillId="2" borderId="37" xfId="1" applyFont="1" applyFill="1" applyBorder="1" applyAlignment="1">
      <alignment horizontal="left"/>
    </xf>
    <xf numFmtId="0" fontId="15" fillId="2" borderId="16" xfId="1" applyFont="1" applyFill="1" applyBorder="1" applyAlignment="1">
      <alignment horizontal="left"/>
    </xf>
    <xf numFmtId="0" fontId="15" fillId="2" borderId="15" xfId="1" applyFont="1" applyFill="1" applyBorder="1" applyAlignment="1">
      <alignment horizontal="left"/>
    </xf>
    <xf numFmtId="0" fontId="15" fillId="2" borderId="18" xfId="1" applyFont="1" applyFill="1" applyBorder="1" applyAlignment="1">
      <alignment horizontal="left"/>
    </xf>
    <xf numFmtId="0" fontId="15" fillId="2" borderId="5" xfId="1" applyFont="1" applyFill="1" applyBorder="1" applyAlignment="1">
      <alignment horizontal="left"/>
    </xf>
    <xf numFmtId="0" fontId="15" fillId="2" borderId="17" xfId="1" applyFont="1" applyFill="1" applyBorder="1" applyAlignment="1">
      <alignment horizontal="left"/>
    </xf>
    <xf numFmtId="0" fontId="19" fillId="2" borderId="0" xfId="1" applyFont="1" applyFill="1" applyAlignment="1">
      <alignment horizontal="center"/>
    </xf>
    <xf numFmtId="0" fontId="15" fillId="2" borderId="5" xfId="1" applyFont="1" applyFill="1" applyBorder="1" applyAlignment="1">
      <alignment horizontal="center"/>
    </xf>
    <xf numFmtId="43" fontId="15" fillId="2" borderId="17" xfId="80" applyFont="1" applyFill="1" applyBorder="1" applyAlignment="1">
      <alignment vertical="center"/>
    </xf>
    <xf numFmtId="43" fontId="15" fillId="2" borderId="20" xfId="80" applyFont="1" applyFill="1" applyBorder="1" applyAlignment="1">
      <alignment vertical="center"/>
    </xf>
    <xf numFmtId="43" fontId="15" fillId="2" borderId="19" xfId="80" applyFont="1" applyFill="1" applyBorder="1" applyAlignment="1">
      <alignment vertical="center"/>
    </xf>
    <xf numFmtId="0" fontId="15" fillId="2" borderId="7" xfId="1" applyFont="1" applyFill="1" applyBorder="1" applyAlignment="1">
      <alignment horizontal="center"/>
    </xf>
    <xf numFmtId="0" fontId="15" fillId="2" borderId="17" xfId="1" applyFont="1" applyFill="1" applyBorder="1" applyAlignment="1">
      <alignment horizontal="center"/>
    </xf>
    <xf numFmtId="43" fontId="15" fillId="2" borderId="5" xfId="80" applyFont="1" applyFill="1" applyBorder="1" applyAlignment="1">
      <alignment vertical="center"/>
    </xf>
    <xf numFmtId="43" fontId="18" fillId="2" borderId="5" xfId="80" applyFont="1" applyFill="1" applyBorder="1" applyAlignment="1">
      <alignment vertical="center" wrapText="1"/>
    </xf>
    <xf numFmtId="0" fontId="15" fillId="2" borderId="16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left"/>
    </xf>
    <xf numFmtId="0" fontId="4" fillId="2" borderId="0" xfId="78" applyFill="1" applyAlignment="1">
      <alignment horizontal="center"/>
    </xf>
    <xf numFmtId="0" fontId="4" fillId="2" borderId="16" xfId="78" applyFill="1" applyBorder="1" applyAlignment="1">
      <alignment horizontal="center" vertical="center"/>
    </xf>
    <xf numFmtId="0" fontId="4" fillId="2" borderId="7" xfId="78" applyFill="1" applyBorder="1" applyAlignment="1">
      <alignment horizontal="center" vertical="center"/>
    </xf>
    <xf numFmtId="0" fontId="4" fillId="2" borderId="34" xfId="78" applyFill="1" applyBorder="1" applyAlignment="1">
      <alignment horizontal="center" vertical="center"/>
    </xf>
    <xf numFmtId="165" fontId="0" fillId="2" borderId="16" xfId="79" applyNumberFormat="1" applyFont="1" applyFill="1" applyBorder="1" applyAlignment="1">
      <alignment horizontal="center" vertical="center"/>
    </xf>
    <xf numFmtId="165" fontId="0" fillId="2" borderId="34" xfId="79" applyNumberFormat="1" applyFont="1" applyFill="1" applyBorder="1" applyAlignment="1">
      <alignment horizontal="center" vertical="center"/>
    </xf>
    <xf numFmtId="165" fontId="0" fillId="2" borderId="7" xfId="79" applyNumberFormat="1" applyFont="1" applyFill="1" applyBorder="1" applyAlignment="1">
      <alignment horizontal="center" vertical="center"/>
    </xf>
    <xf numFmtId="0" fontId="46" fillId="2" borderId="17" xfId="78" applyFont="1" applyFill="1" applyBorder="1" applyAlignment="1">
      <alignment horizontal="center"/>
    </xf>
    <xf numFmtId="0" fontId="46" fillId="2" borderId="19" xfId="78" applyFont="1" applyFill="1" applyBorder="1" applyAlignment="1">
      <alignment horizontal="center"/>
    </xf>
    <xf numFmtId="0" fontId="69" fillId="2" borderId="7" xfId="78" applyFont="1" applyFill="1" applyBorder="1" applyAlignment="1">
      <alignment horizontal="center" vertical="center"/>
    </xf>
    <xf numFmtId="43" fontId="70" fillId="2" borderId="7" xfId="79" applyFont="1" applyFill="1" applyBorder="1"/>
    <xf numFmtId="43" fontId="71" fillId="2" borderId="8" xfId="79" applyFont="1" applyFill="1" applyBorder="1"/>
    <xf numFmtId="43" fontId="69" fillId="2" borderId="5" xfId="78" applyNumberFormat="1" applyFont="1" applyFill="1" applyBorder="1" applyAlignment="1"/>
    <xf numFmtId="0" fontId="69" fillId="2" borderId="0" xfId="78" applyFont="1" applyFill="1"/>
  </cellXfs>
  <cellStyles count="202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r" xfId="28"/>
    <cellStyle name="br 2" xfId="142"/>
    <cellStyle name="br 3" xfId="188"/>
    <cellStyle name="br 4" xfId="198"/>
    <cellStyle name="Calculation" xfId="29"/>
    <cellStyle name="Check Cell" xfId="30"/>
    <cellStyle name="col" xfId="31"/>
    <cellStyle name="col 2" xfId="141"/>
    <cellStyle name="col 3" xfId="187"/>
    <cellStyle name="col 4" xfId="197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te" xfId="41"/>
    <cellStyle name="Output" xfId="42"/>
    <cellStyle name="style0" xfId="43"/>
    <cellStyle name="style0 2" xfId="143"/>
    <cellStyle name="style0 3" xfId="189"/>
    <cellStyle name="style0 4" xfId="199"/>
    <cellStyle name="td" xfId="44"/>
    <cellStyle name="td 2" xfId="144"/>
    <cellStyle name="td 3" xfId="190"/>
    <cellStyle name="td 4" xfId="200"/>
    <cellStyle name="Title" xfId="45"/>
    <cellStyle name="Total" xfId="46"/>
    <cellStyle name="tr" xfId="47"/>
    <cellStyle name="tr 2" xfId="140"/>
    <cellStyle name="tr 3" xfId="186"/>
    <cellStyle name="tr 4" xfId="196"/>
    <cellStyle name="Warning Text" xfId="48"/>
    <cellStyle name="xl21" xfId="49"/>
    <cellStyle name="xl21 2" xfId="145"/>
    <cellStyle name="xl21 3" xfId="191"/>
    <cellStyle name="xl21 4" xfId="201"/>
    <cellStyle name="xl22" xfId="50"/>
    <cellStyle name="xl22 2" xfId="83"/>
    <cellStyle name="xl22 3" xfId="148"/>
    <cellStyle name="xl22 4" xfId="180"/>
    <cellStyle name="xl23" xfId="51"/>
    <cellStyle name="xl23 2" xfId="89"/>
    <cellStyle name="xl23 3" xfId="153"/>
    <cellStyle name="xl23 4" xfId="184"/>
    <cellStyle name="xl24" xfId="52"/>
    <cellStyle name="xl24 2" xfId="99"/>
    <cellStyle name="xl24 3" xfId="160"/>
    <cellStyle name="xl24 4" xfId="163"/>
    <cellStyle name="xl25" xfId="53"/>
    <cellStyle name="xl25 2" xfId="111"/>
    <cellStyle name="xl25 3" xfId="168"/>
    <cellStyle name="xl25 4" xfId="175"/>
    <cellStyle name="xl26" xfId="54"/>
    <cellStyle name="xl26 2" xfId="115"/>
    <cellStyle name="xl26 3" xfId="170"/>
    <cellStyle name="xl26 4" xfId="174"/>
    <cellStyle name="xl27" xfId="55"/>
    <cellStyle name="xl27 2" xfId="116"/>
    <cellStyle name="xl27 3" xfId="171"/>
    <cellStyle name="xl27 4" xfId="159"/>
    <cellStyle name="xl28" xfId="56"/>
    <cellStyle name="xl28 2" xfId="117"/>
    <cellStyle name="xl28 3" xfId="172"/>
    <cellStyle name="xl28 4" xfId="156"/>
    <cellStyle name="xl29" xfId="57"/>
    <cellStyle name="xl29 2" xfId="95"/>
    <cellStyle name="xl29 3" xfId="157"/>
    <cellStyle name="xl29 4" xfId="179"/>
    <cellStyle name="xl30" xfId="58"/>
    <cellStyle name="xl30 2" xfId="123"/>
    <cellStyle name="xl30 3" xfId="177"/>
    <cellStyle name="xl30 4" xfId="194"/>
    <cellStyle name="xl31" xfId="59"/>
    <cellStyle name="xl31 2" xfId="92"/>
    <cellStyle name="xl31 3" xfId="155"/>
    <cellStyle name="xl31 4" xfId="183"/>
    <cellStyle name="xl32" xfId="60"/>
    <cellStyle name="xl32 2" xfId="100"/>
    <cellStyle name="xl32 3" xfId="161"/>
    <cellStyle name="xl32 4" xfId="162"/>
    <cellStyle name="xl33" xfId="61"/>
    <cellStyle name="xl33 2" xfId="124"/>
    <cellStyle name="xl33 3" xfId="178"/>
    <cellStyle name="xl33 4" xfId="195"/>
    <cellStyle name="xl34" xfId="62"/>
    <cellStyle name="xl34 2" xfId="105"/>
    <cellStyle name="xl34 3" xfId="164"/>
    <cellStyle name="xl34 4" xfId="192"/>
    <cellStyle name="xl35" xfId="63"/>
    <cellStyle name="xl35 2" xfId="118"/>
    <cellStyle name="xl35 3" xfId="173"/>
    <cellStyle name="xl35 4" xfId="150"/>
    <cellStyle name="xl36" xfId="64"/>
    <cellStyle name="xl36 2" xfId="121"/>
    <cellStyle name="xl36 3" xfId="176"/>
    <cellStyle name="xl36 4" xfId="193"/>
    <cellStyle name="xl37" xfId="65"/>
    <cellStyle name="xl37 2" xfId="88"/>
    <cellStyle name="xl37 3" xfId="152"/>
    <cellStyle name="xl37 4" xfId="185"/>
    <cellStyle name="xl38" xfId="66"/>
    <cellStyle name="xl38 2" xfId="96"/>
    <cellStyle name="xl38 3" xfId="158"/>
    <cellStyle name="xl38 4" xfId="181"/>
    <cellStyle name="xl39" xfId="67"/>
    <cellStyle name="xl39 2" xfId="106"/>
    <cellStyle name="xl39 3" xfId="165"/>
    <cellStyle name="xl39 4" xfId="166"/>
    <cellStyle name="xl40" xfId="68"/>
    <cellStyle name="xl40 2" xfId="110"/>
    <cellStyle name="xl40 3" xfId="167"/>
    <cellStyle name="xl40 4" xfId="151"/>
    <cellStyle name="xl41" xfId="69"/>
    <cellStyle name="xl41 2" xfId="112"/>
    <cellStyle name="xl41 3" xfId="169"/>
    <cellStyle name="xl41 4" xfId="154"/>
    <cellStyle name="xl42" xfId="70"/>
    <cellStyle name="xl42 2" xfId="84"/>
    <cellStyle name="xl42 3" xfId="149"/>
    <cellStyle name="xl42 4" xfId="182"/>
    <cellStyle name="xl43" xfId="85"/>
    <cellStyle name="xl44" xfId="93"/>
    <cellStyle name="xl45" xfId="97"/>
    <cellStyle name="xl46" xfId="119"/>
    <cellStyle name="xl47" xfId="122"/>
    <cellStyle name="xl48" xfId="86"/>
    <cellStyle name="xl49" xfId="90"/>
    <cellStyle name="xl50" xfId="120"/>
    <cellStyle name="xl51" xfId="87"/>
    <cellStyle name="xl52" xfId="91"/>
    <cellStyle name="xl53" xfId="94"/>
    <cellStyle name="xl54" xfId="98"/>
    <cellStyle name="xl55" xfId="109"/>
    <cellStyle name="xl56" xfId="146"/>
    <cellStyle name="xl57" xfId="101"/>
    <cellStyle name="xl58" xfId="103"/>
    <cellStyle name="xl59" xfId="107"/>
    <cellStyle name="xl60" xfId="113"/>
    <cellStyle name="xl61" xfId="102"/>
    <cellStyle name="xl62" xfId="104"/>
    <cellStyle name="xl63" xfId="108"/>
    <cellStyle name="xl64" xfId="114"/>
    <cellStyle name="xl65" xfId="129"/>
    <cellStyle name="xl66" xfId="126"/>
    <cellStyle name="xl67" xfId="133"/>
    <cellStyle name="xl68" xfId="134"/>
    <cellStyle name="xl69" xfId="135"/>
    <cellStyle name="xl70" xfId="136"/>
    <cellStyle name="xl71" xfId="139"/>
    <cellStyle name="xl72" xfId="137"/>
    <cellStyle name="xl73" xfId="138"/>
    <cellStyle name="xl74" xfId="130"/>
    <cellStyle name="xl75" xfId="125"/>
    <cellStyle name="xl76" xfId="128"/>
    <cellStyle name="xl77" xfId="131"/>
    <cellStyle name="xl78" xfId="127"/>
    <cellStyle name="xl79" xfId="132"/>
    <cellStyle name="Обычный" xfId="0" builtinId="0"/>
    <cellStyle name="Обычный 2" xfId="71"/>
    <cellStyle name="Обычный 3" xfId="1"/>
    <cellStyle name="Обычный 4" xfId="72"/>
    <cellStyle name="Обычный 5" xfId="73"/>
    <cellStyle name="Обычный 6" xfId="78"/>
    <cellStyle name="Обычный 7" xfId="82"/>
    <cellStyle name="Обычный 8" xfId="147"/>
    <cellStyle name="Обычный_Лист1" xfId="81"/>
    <cellStyle name="Процентный 2" xfId="74"/>
    <cellStyle name="Финансовый" xfId="80" builtinId="3"/>
    <cellStyle name="Финансовый 2" xfId="75"/>
    <cellStyle name="Финансовый 2 2" xfId="76"/>
    <cellStyle name="Финансовый 3" xfId="2"/>
    <cellStyle name="Финансовый 4" xfId="77"/>
    <cellStyle name="Финансовый 5" xfId="79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3.12.2020.%20&#1089;%20&#1090;&#1080;&#1090;&#1091;&#1083;&#1100;&#1085;&#1099;&#1084;%20&#1076;&#1096;&#1080;2%20&#1055;&#1083;&#1072;&#1085;%20&#1060;&#1061;&#104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"/>
      <sheetName val="Table4 (2)"/>
      <sheetName val="Table7"/>
      <sheetName val="Table6"/>
      <sheetName val="23.12.2020."/>
      <sheetName val="МЗ КОСГУ(Б)"/>
      <sheetName val="вне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6">
          <cell r="L76">
            <v>1567720.9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47"/>
  <sheetViews>
    <sheetView view="pageBreakPreview" zoomScale="90" zoomScaleNormal="100" zoomScaleSheetLayoutView="90" workbookViewId="0">
      <selection activeCell="BC34" sqref="BC34:BL35"/>
    </sheetView>
  </sheetViews>
  <sheetFormatPr defaultColWidth="1.6640625" defaultRowHeight="12.75"/>
  <cols>
    <col min="1" max="41" width="1.6640625" style="84"/>
    <col min="42" max="42" width="2.6640625" style="84" customWidth="1"/>
    <col min="43" max="297" width="1.6640625" style="84"/>
    <col min="298" max="298" width="2.6640625" style="84" customWidth="1"/>
    <col min="299" max="553" width="1.6640625" style="84"/>
    <col min="554" max="554" width="2.6640625" style="84" customWidth="1"/>
    <col min="555" max="809" width="1.6640625" style="84"/>
    <col min="810" max="810" width="2.6640625" style="84" customWidth="1"/>
    <col min="811" max="1065" width="1.6640625" style="84"/>
    <col min="1066" max="1066" width="2.6640625" style="84" customWidth="1"/>
    <col min="1067" max="1321" width="1.6640625" style="84"/>
    <col min="1322" max="1322" width="2.6640625" style="84" customWidth="1"/>
    <col min="1323" max="1577" width="1.6640625" style="84"/>
    <col min="1578" max="1578" width="2.6640625" style="84" customWidth="1"/>
    <col min="1579" max="1833" width="1.6640625" style="84"/>
    <col min="1834" max="1834" width="2.6640625" style="84" customWidth="1"/>
    <col min="1835" max="2089" width="1.6640625" style="84"/>
    <col min="2090" max="2090" width="2.6640625" style="84" customWidth="1"/>
    <col min="2091" max="2345" width="1.6640625" style="84"/>
    <col min="2346" max="2346" width="2.6640625" style="84" customWidth="1"/>
    <col min="2347" max="2601" width="1.6640625" style="84"/>
    <col min="2602" max="2602" width="2.6640625" style="84" customWidth="1"/>
    <col min="2603" max="2857" width="1.6640625" style="84"/>
    <col min="2858" max="2858" width="2.6640625" style="84" customWidth="1"/>
    <col min="2859" max="3113" width="1.6640625" style="84"/>
    <col min="3114" max="3114" width="2.6640625" style="84" customWidth="1"/>
    <col min="3115" max="3369" width="1.6640625" style="84"/>
    <col min="3370" max="3370" width="2.6640625" style="84" customWidth="1"/>
    <col min="3371" max="3625" width="1.6640625" style="84"/>
    <col min="3626" max="3626" width="2.6640625" style="84" customWidth="1"/>
    <col min="3627" max="3881" width="1.6640625" style="84"/>
    <col min="3882" max="3882" width="2.6640625" style="84" customWidth="1"/>
    <col min="3883" max="4137" width="1.6640625" style="84"/>
    <col min="4138" max="4138" width="2.6640625" style="84" customWidth="1"/>
    <col min="4139" max="4393" width="1.6640625" style="84"/>
    <col min="4394" max="4394" width="2.6640625" style="84" customWidth="1"/>
    <col min="4395" max="4649" width="1.6640625" style="84"/>
    <col min="4650" max="4650" width="2.6640625" style="84" customWidth="1"/>
    <col min="4651" max="4905" width="1.6640625" style="84"/>
    <col min="4906" max="4906" width="2.6640625" style="84" customWidth="1"/>
    <col min="4907" max="5161" width="1.6640625" style="84"/>
    <col min="5162" max="5162" width="2.6640625" style="84" customWidth="1"/>
    <col min="5163" max="5417" width="1.6640625" style="84"/>
    <col min="5418" max="5418" width="2.6640625" style="84" customWidth="1"/>
    <col min="5419" max="5673" width="1.6640625" style="84"/>
    <col min="5674" max="5674" width="2.6640625" style="84" customWidth="1"/>
    <col min="5675" max="5929" width="1.6640625" style="84"/>
    <col min="5930" max="5930" width="2.6640625" style="84" customWidth="1"/>
    <col min="5931" max="6185" width="1.6640625" style="84"/>
    <col min="6186" max="6186" width="2.6640625" style="84" customWidth="1"/>
    <col min="6187" max="6441" width="1.6640625" style="84"/>
    <col min="6442" max="6442" width="2.6640625" style="84" customWidth="1"/>
    <col min="6443" max="6697" width="1.6640625" style="84"/>
    <col min="6698" max="6698" width="2.6640625" style="84" customWidth="1"/>
    <col min="6699" max="6953" width="1.6640625" style="84"/>
    <col min="6954" max="6954" width="2.6640625" style="84" customWidth="1"/>
    <col min="6955" max="7209" width="1.6640625" style="84"/>
    <col min="7210" max="7210" width="2.6640625" style="84" customWidth="1"/>
    <col min="7211" max="7465" width="1.6640625" style="84"/>
    <col min="7466" max="7466" width="2.6640625" style="84" customWidth="1"/>
    <col min="7467" max="7721" width="1.6640625" style="84"/>
    <col min="7722" max="7722" width="2.6640625" style="84" customWidth="1"/>
    <col min="7723" max="7977" width="1.6640625" style="84"/>
    <col min="7978" max="7978" width="2.6640625" style="84" customWidth="1"/>
    <col min="7979" max="8233" width="1.6640625" style="84"/>
    <col min="8234" max="8234" width="2.6640625" style="84" customWidth="1"/>
    <col min="8235" max="8489" width="1.6640625" style="84"/>
    <col min="8490" max="8490" width="2.6640625" style="84" customWidth="1"/>
    <col min="8491" max="8745" width="1.6640625" style="84"/>
    <col min="8746" max="8746" width="2.6640625" style="84" customWidth="1"/>
    <col min="8747" max="9001" width="1.6640625" style="84"/>
    <col min="9002" max="9002" width="2.6640625" style="84" customWidth="1"/>
    <col min="9003" max="9257" width="1.6640625" style="84"/>
    <col min="9258" max="9258" width="2.6640625" style="84" customWidth="1"/>
    <col min="9259" max="9513" width="1.6640625" style="84"/>
    <col min="9514" max="9514" width="2.6640625" style="84" customWidth="1"/>
    <col min="9515" max="9769" width="1.6640625" style="84"/>
    <col min="9770" max="9770" width="2.6640625" style="84" customWidth="1"/>
    <col min="9771" max="10025" width="1.6640625" style="84"/>
    <col min="10026" max="10026" width="2.6640625" style="84" customWidth="1"/>
    <col min="10027" max="10281" width="1.6640625" style="84"/>
    <col min="10282" max="10282" width="2.6640625" style="84" customWidth="1"/>
    <col min="10283" max="10537" width="1.6640625" style="84"/>
    <col min="10538" max="10538" width="2.6640625" style="84" customWidth="1"/>
    <col min="10539" max="10793" width="1.6640625" style="84"/>
    <col min="10794" max="10794" width="2.6640625" style="84" customWidth="1"/>
    <col min="10795" max="11049" width="1.6640625" style="84"/>
    <col min="11050" max="11050" width="2.6640625" style="84" customWidth="1"/>
    <col min="11051" max="11305" width="1.6640625" style="84"/>
    <col min="11306" max="11306" width="2.6640625" style="84" customWidth="1"/>
    <col min="11307" max="11561" width="1.6640625" style="84"/>
    <col min="11562" max="11562" width="2.6640625" style="84" customWidth="1"/>
    <col min="11563" max="11817" width="1.6640625" style="84"/>
    <col min="11818" max="11818" width="2.6640625" style="84" customWidth="1"/>
    <col min="11819" max="12073" width="1.6640625" style="84"/>
    <col min="12074" max="12074" width="2.6640625" style="84" customWidth="1"/>
    <col min="12075" max="12329" width="1.6640625" style="84"/>
    <col min="12330" max="12330" width="2.6640625" style="84" customWidth="1"/>
    <col min="12331" max="12585" width="1.6640625" style="84"/>
    <col min="12586" max="12586" width="2.6640625" style="84" customWidth="1"/>
    <col min="12587" max="12841" width="1.6640625" style="84"/>
    <col min="12842" max="12842" width="2.6640625" style="84" customWidth="1"/>
    <col min="12843" max="13097" width="1.6640625" style="84"/>
    <col min="13098" max="13098" width="2.6640625" style="84" customWidth="1"/>
    <col min="13099" max="13353" width="1.6640625" style="84"/>
    <col min="13354" max="13354" width="2.6640625" style="84" customWidth="1"/>
    <col min="13355" max="13609" width="1.6640625" style="84"/>
    <col min="13610" max="13610" width="2.6640625" style="84" customWidth="1"/>
    <col min="13611" max="13865" width="1.6640625" style="84"/>
    <col min="13866" max="13866" width="2.6640625" style="84" customWidth="1"/>
    <col min="13867" max="14121" width="1.6640625" style="84"/>
    <col min="14122" max="14122" width="2.6640625" style="84" customWidth="1"/>
    <col min="14123" max="14377" width="1.6640625" style="84"/>
    <col min="14378" max="14378" width="2.6640625" style="84" customWidth="1"/>
    <col min="14379" max="14633" width="1.6640625" style="84"/>
    <col min="14634" max="14634" width="2.6640625" style="84" customWidth="1"/>
    <col min="14635" max="14889" width="1.6640625" style="84"/>
    <col min="14890" max="14890" width="2.6640625" style="84" customWidth="1"/>
    <col min="14891" max="15145" width="1.6640625" style="84"/>
    <col min="15146" max="15146" width="2.6640625" style="84" customWidth="1"/>
    <col min="15147" max="15401" width="1.6640625" style="84"/>
    <col min="15402" max="15402" width="2.6640625" style="84" customWidth="1"/>
    <col min="15403" max="15657" width="1.6640625" style="84"/>
    <col min="15658" max="15658" width="2.6640625" style="84" customWidth="1"/>
    <col min="15659" max="15913" width="1.6640625" style="84"/>
    <col min="15914" max="15914" width="2.6640625" style="84" customWidth="1"/>
    <col min="15915" max="16169" width="1.6640625" style="84"/>
    <col min="16170" max="16170" width="2.6640625" style="84" customWidth="1"/>
    <col min="16171" max="16384" width="1.6640625" style="84"/>
  </cols>
  <sheetData>
    <row r="1" spans="1:64" s="1" customFormat="1" ht="11.25">
      <c r="BL1" s="2" t="s">
        <v>164</v>
      </c>
    </row>
    <row r="2" spans="1:64" s="1" customFormat="1" ht="11.25">
      <c r="BL2" s="2" t="s">
        <v>165</v>
      </c>
    </row>
    <row r="3" spans="1:64" s="1" customFormat="1" ht="11.25">
      <c r="BL3" s="2" t="s">
        <v>166</v>
      </c>
    </row>
    <row r="4" spans="1:64" s="1" customFormat="1" ht="11.25">
      <c r="BL4" s="2" t="s">
        <v>167</v>
      </c>
    </row>
    <row r="5" spans="1:64" s="1" customFormat="1" ht="11.25">
      <c r="AZ5" s="194" t="s">
        <v>168</v>
      </c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</row>
    <row r="7" spans="1:64" ht="12.75" customHeight="1">
      <c r="AG7" s="178" t="s">
        <v>169</v>
      </c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</row>
    <row r="8" spans="1:64" ht="12.75" customHeight="1">
      <c r="AG8" s="195" t="s">
        <v>372</v>
      </c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</row>
    <row r="9" spans="1:64" s="3" customFormat="1" ht="10.5">
      <c r="AG9" s="196" t="s">
        <v>170</v>
      </c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</row>
    <row r="10" spans="1:64">
      <c r="AG10" s="197" t="s">
        <v>373</v>
      </c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</row>
    <row r="11" spans="1:64" s="3" customFormat="1" ht="10.5">
      <c r="AG11" s="196" t="s">
        <v>171</v>
      </c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</row>
    <row r="12" spans="1:64">
      <c r="AG12" s="4" t="s">
        <v>172</v>
      </c>
      <c r="AH12" s="190">
        <v>30</v>
      </c>
      <c r="AI12" s="190"/>
      <c r="AJ12" s="190"/>
      <c r="AK12" s="84" t="s">
        <v>173</v>
      </c>
      <c r="AL12" s="190" t="s">
        <v>452</v>
      </c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1" t="s">
        <v>174</v>
      </c>
      <c r="BA12" s="191"/>
      <c r="BB12" s="191"/>
      <c r="BC12" s="185" t="s">
        <v>350</v>
      </c>
      <c r="BD12" s="185"/>
      <c r="BE12" s="185"/>
      <c r="BF12" s="83" t="s">
        <v>175</v>
      </c>
    </row>
    <row r="15" spans="1:64" s="5" customFormat="1" ht="15.75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</row>
    <row r="16" spans="1:64" s="5" customFormat="1" ht="15.75">
      <c r="A16" s="193" t="s">
        <v>176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3"/>
    </row>
    <row r="17" spans="1:64" s="6" customFormat="1" ht="15.75">
      <c r="V17" s="7" t="s">
        <v>177</v>
      </c>
      <c r="W17" s="188" t="s">
        <v>379</v>
      </c>
      <c r="X17" s="188"/>
      <c r="Y17" s="188"/>
      <c r="Z17" s="6" t="s">
        <v>178</v>
      </c>
      <c r="AQ17" s="189" t="s">
        <v>453</v>
      </c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</row>
    <row r="19" spans="1:64">
      <c r="S19" s="178" t="s">
        <v>179</v>
      </c>
      <c r="T19" s="178"/>
      <c r="U19" s="4" t="s">
        <v>172</v>
      </c>
      <c r="V19" s="190">
        <f>AH12</f>
        <v>30</v>
      </c>
      <c r="W19" s="190"/>
      <c r="X19" s="190"/>
      <c r="Y19" s="84" t="s">
        <v>173</v>
      </c>
      <c r="Z19" s="190" t="str">
        <f>AL12</f>
        <v>декабря</v>
      </c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1" t="s">
        <v>174</v>
      </c>
      <c r="AO19" s="191"/>
      <c r="AP19" s="191"/>
      <c r="AQ19" s="192" t="str">
        <f>BC12</f>
        <v>22</v>
      </c>
      <c r="AR19" s="192"/>
      <c r="AS19" s="192"/>
      <c r="AT19" s="83" t="s">
        <v>175</v>
      </c>
    </row>
    <row r="20" spans="1:64">
      <c r="U20" s="4"/>
      <c r="V20" s="8"/>
      <c r="W20" s="8"/>
      <c r="X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5"/>
      <c r="AO20" s="85"/>
      <c r="AP20" s="85"/>
      <c r="AQ20" s="9"/>
      <c r="AR20" s="9"/>
      <c r="AS20" s="9"/>
      <c r="AT20" s="83"/>
    </row>
    <row r="21" spans="1:64">
      <c r="U21" s="4"/>
      <c r="V21" s="8"/>
      <c r="W21" s="8"/>
      <c r="X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5"/>
      <c r="AO21" s="85"/>
      <c r="AP21" s="85"/>
      <c r="AQ21" s="9"/>
      <c r="AR21" s="9"/>
      <c r="AS21" s="9"/>
      <c r="AT21" s="83"/>
    </row>
    <row r="22" spans="1:64">
      <c r="BC22" s="185" t="s">
        <v>1</v>
      </c>
      <c r="BD22" s="185"/>
      <c r="BE22" s="185"/>
      <c r="BF22" s="185"/>
      <c r="BG22" s="185"/>
      <c r="BH22" s="185"/>
      <c r="BI22" s="185"/>
      <c r="BJ22" s="185"/>
      <c r="BK22" s="185"/>
      <c r="BL22" s="185"/>
    </row>
    <row r="23" spans="1:64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7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</row>
    <row r="24" spans="1:6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BB24" s="4" t="s">
        <v>180</v>
      </c>
      <c r="BC24" s="179" t="s">
        <v>454</v>
      </c>
      <c r="BD24" s="179"/>
      <c r="BE24" s="179"/>
      <c r="BF24" s="179"/>
      <c r="BG24" s="179"/>
      <c r="BH24" s="179"/>
      <c r="BI24" s="179"/>
      <c r="BJ24" s="179"/>
      <c r="BK24" s="179"/>
      <c r="BL24" s="179"/>
    </row>
    <row r="25" spans="1:64"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</row>
    <row r="26" spans="1:64">
      <c r="A26" s="186" t="s">
        <v>181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</row>
    <row r="27" spans="1:64">
      <c r="A27" s="186" t="s">
        <v>182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P27" s="178" t="s">
        <v>183</v>
      </c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83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</row>
    <row r="28" spans="1:64">
      <c r="A28" s="10" t="s">
        <v>184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8"/>
      <c r="AK28" s="8"/>
      <c r="AL28" s="8"/>
      <c r="AM28" s="8"/>
      <c r="AN28" s="8"/>
      <c r="AO28" s="8"/>
      <c r="AP28" s="177" t="s">
        <v>185</v>
      </c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83"/>
      <c r="BC28" s="187">
        <v>908</v>
      </c>
      <c r="BD28" s="187"/>
      <c r="BE28" s="187"/>
      <c r="BF28" s="187"/>
      <c r="BG28" s="187"/>
      <c r="BH28" s="187"/>
      <c r="BI28" s="187"/>
      <c r="BJ28" s="187"/>
      <c r="BK28" s="187"/>
      <c r="BL28" s="187"/>
    </row>
    <row r="29" spans="1:64">
      <c r="AU29" s="80"/>
      <c r="AV29" s="80"/>
      <c r="AW29" s="80"/>
      <c r="AX29" s="80"/>
      <c r="AY29" s="80"/>
      <c r="AZ29" s="80"/>
      <c r="BA29" s="80"/>
      <c r="BB29" s="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</row>
    <row r="30" spans="1:64">
      <c r="AP30" s="84" t="s">
        <v>183</v>
      </c>
      <c r="AU30" s="80"/>
      <c r="AV30" s="80"/>
      <c r="AW30" s="80"/>
      <c r="AX30" s="80"/>
      <c r="AY30" s="80"/>
      <c r="AZ30" s="80"/>
      <c r="BA30" s="80"/>
      <c r="BB30" s="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</row>
    <row r="31" spans="1:64">
      <c r="A31" s="184" t="s">
        <v>186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U31" s="80"/>
      <c r="AV31" s="80"/>
      <c r="AW31" s="178" t="s">
        <v>2</v>
      </c>
      <c r="AX31" s="178"/>
      <c r="AY31" s="178"/>
      <c r="AZ31" s="178"/>
      <c r="BA31" s="178"/>
      <c r="BB31" s="183"/>
      <c r="BC31" s="179" t="s">
        <v>3</v>
      </c>
      <c r="BD31" s="179"/>
      <c r="BE31" s="179"/>
      <c r="BF31" s="179"/>
      <c r="BG31" s="179"/>
      <c r="BH31" s="179"/>
      <c r="BI31" s="179"/>
      <c r="BJ31" s="179"/>
      <c r="BK31" s="179"/>
      <c r="BL31" s="179"/>
    </row>
    <row r="32" spans="1:64">
      <c r="A32" s="182" t="s">
        <v>187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U32" s="80"/>
      <c r="AV32" s="80"/>
      <c r="AW32" s="178"/>
      <c r="AX32" s="178"/>
      <c r="AY32" s="178"/>
      <c r="AZ32" s="178"/>
      <c r="BA32" s="178"/>
      <c r="BB32" s="183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</row>
    <row r="33" spans="1:64">
      <c r="A33" s="182" t="s">
        <v>190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U33" s="80"/>
      <c r="AV33" s="80"/>
      <c r="AW33" s="178" t="s">
        <v>4</v>
      </c>
      <c r="AX33" s="178"/>
      <c r="AY33" s="178"/>
      <c r="AZ33" s="178"/>
      <c r="BA33" s="178"/>
      <c r="BB33" s="183"/>
      <c r="BC33" s="179" t="s">
        <v>5</v>
      </c>
      <c r="BD33" s="179"/>
      <c r="BE33" s="179"/>
      <c r="BF33" s="179"/>
      <c r="BG33" s="179"/>
      <c r="BH33" s="179"/>
      <c r="BI33" s="179"/>
      <c r="BJ33" s="179"/>
      <c r="BK33" s="179"/>
      <c r="BL33" s="179"/>
    </row>
    <row r="34" spans="1:64">
      <c r="A34" s="178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BC34" s="179"/>
      <c r="BD34" s="179"/>
      <c r="BE34" s="179"/>
      <c r="BF34" s="179"/>
      <c r="BG34" s="179"/>
      <c r="BH34" s="179"/>
      <c r="BI34" s="179"/>
      <c r="BJ34" s="179"/>
      <c r="BK34" s="179"/>
      <c r="BL34" s="179"/>
    </row>
    <row r="35" spans="1:64">
      <c r="A35" s="81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BB35" s="4"/>
      <c r="BC35" s="179"/>
      <c r="BD35" s="179"/>
      <c r="BE35" s="179"/>
      <c r="BF35" s="179"/>
      <c r="BG35" s="179"/>
      <c r="BH35" s="179"/>
      <c r="BI35" s="179"/>
      <c r="BJ35" s="179"/>
      <c r="BK35" s="179"/>
      <c r="BL35" s="179"/>
    </row>
    <row r="36" spans="1:64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W36" s="178"/>
      <c r="AX36" s="178"/>
      <c r="AY36" s="178"/>
      <c r="AZ36" s="178"/>
      <c r="BA36" s="178"/>
      <c r="BB36" s="177"/>
      <c r="BC36" s="179"/>
      <c r="BD36" s="179"/>
      <c r="BE36" s="179"/>
      <c r="BF36" s="179"/>
      <c r="BG36" s="179"/>
      <c r="BH36" s="179"/>
      <c r="BI36" s="179"/>
      <c r="BJ36" s="179"/>
      <c r="BK36" s="179"/>
      <c r="BL36" s="179"/>
    </row>
    <row r="37" spans="1:64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BC37" s="179"/>
      <c r="BD37" s="179"/>
      <c r="BE37" s="179"/>
      <c r="BF37" s="179"/>
      <c r="BG37" s="179"/>
      <c r="BH37" s="179"/>
      <c r="BI37" s="179"/>
      <c r="BJ37" s="179"/>
      <c r="BK37" s="179"/>
      <c r="BL37" s="179"/>
    </row>
    <row r="38" spans="1:64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</row>
    <row r="39" spans="1:64"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W39" s="178"/>
      <c r="AX39" s="178"/>
      <c r="AY39" s="178"/>
      <c r="AZ39" s="178"/>
      <c r="BA39" s="178"/>
      <c r="BB39" s="177"/>
      <c r="BC39" s="179"/>
      <c r="BD39" s="179"/>
      <c r="BE39" s="179"/>
      <c r="BF39" s="179"/>
      <c r="BG39" s="179"/>
      <c r="BH39" s="179"/>
      <c r="BI39" s="179"/>
      <c r="BJ39" s="179"/>
      <c r="BK39" s="179"/>
      <c r="BL39" s="179"/>
    </row>
    <row r="40" spans="1:64"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BC40" s="179"/>
      <c r="BD40" s="179"/>
      <c r="BE40" s="179"/>
      <c r="BF40" s="179"/>
      <c r="BG40" s="179"/>
      <c r="BH40" s="179"/>
      <c r="BI40" s="179"/>
      <c r="BJ40" s="179"/>
      <c r="BK40" s="179"/>
      <c r="BL40" s="179"/>
    </row>
    <row r="41" spans="1:64">
      <c r="A41" s="84" t="s">
        <v>188</v>
      </c>
      <c r="BB41" s="4" t="s">
        <v>189</v>
      </c>
      <c r="BC41" s="179" t="s">
        <v>6</v>
      </c>
      <c r="BD41" s="179"/>
      <c r="BE41" s="179"/>
      <c r="BF41" s="179"/>
      <c r="BG41" s="179"/>
      <c r="BH41" s="179"/>
      <c r="BI41" s="179"/>
      <c r="BJ41" s="179"/>
      <c r="BK41" s="179"/>
      <c r="BL41" s="179"/>
    </row>
    <row r="45" spans="1:64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6"/>
      <c r="BC45" s="176"/>
      <c r="BD45" s="176"/>
      <c r="BE45" s="176"/>
      <c r="BF45" s="176"/>
      <c r="BG45" s="176"/>
      <c r="BH45" s="176"/>
      <c r="BI45" s="176"/>
      <c r="BJ45" s="176"/>
      <c r="BK45" s="176"/>
      <c r="BL45" s="176"/>
    </row>
    <row r="46" spans="1:64">
      <c r="A46" s="83"/>
    </row>
    <row r="47" spans="1:64">
      <c r="A47" s="83"/>
    </row>
  </sheetData>
  <mergeCells count="58">
    <mergeCell ref="A16:BL16"/>
    <mergeCell ref="AZ5:BL5"/>
    <mergeCell ref="AG7:BL7"/>
    <mergeCell ref="AG8:BL8"/>
    <mergeCell ref="AG9:BL9"/>
    <mergeCell ref="AG10:BL10"/>
    <mergeCell ref="AG11:BL11"/>
    <mergeCell ref="AH12:AJ12"/>
    <mergeCell ref="AL12:AY12"/>
    <mergeCell ref="AZ12:BB12"/>
    <mergeCell ref="BC12:BE12"/>
    <mergeCell ref="A15:BL15"/>
    <mergeCell ref="W17:Y17"/>
    <mergeCell ref="AQ17:BB17"/>
    <mergeCell ref="S19:T19"/>
    <mergeCell ref="V19:X19"/>
    <mergeCell ref="Z19:AM19"/>
    <mergeCell ref="AN19:AP19"/>
    <mergeCell ref="AQ19:AS19"/>
    <mergeCell ref="BC29:BL29"/>
    <mergeCell ref="BC22:BL22"/>
    <mergeCell ref="A23:BB23"/>
    <mergeCell ref="BC23:BL23"/>
    <mergeCell ref="BC24:BL24"/>
    <mergeCell ref="BC25:BL25"/>
    <mergeCell ref="A26:AC26"/>
    <mergeCell ref="BC26:BL26"/>
    <mergeCell ref="A27:AC27"/>
    <mergeCell ref="AP27:BB27"/>
    <mergeCell ref="BC27:BL27"/>
    <mergeCell ref="AP28:BB28"/>
    <mergeCell ref="BC28:BL28"/>
    <mergeCell ref="BC30:BL30"/>
    <mergeCell ref="A31:AJ31"/>
    <mergeCell ref="AW31:BB31"/>
    <mergeCell ref="BC31:BL31"/>
    <mergeCell ref="A32:AS32"/>
    <mergeCell ref="AW32:BB32"/>
    <mergeCell ref="BC32:BL32"/>
    <mergeCell ref="A33:AS33"/>
    <mergeCell ref="AW33:BB33"/>
    <mergeCell ref="BC33:BL33"/>
    <mergeCell ref="A34:Z34"/>
    <mergeCell ref="BC34:BL35"/>
    <mergeCell ref="K35:AT35"/>
    <mergeCell ref="A45:BL45"/>
    <mergeCell ref="A36:AT36"/>
    <mergeCell ref="AW36:BB36"/>
    <mergeCell ref="BC36:BL36"/>
    <mergeCell ref="A37:AT37"/>
    <mergeCell ref="BC37:BL37"/>
    <mergeCell ref="A38:AT38"/>
    <mergeCell ref="BC38:BL38"/>
    <mergeCell ref="G39:AT39"/>
    <mergeCell ref="AW39:BB39"/>
    <mergeCell ref="BC39:BL39"/>
    <mergeCell ref="BC40:BL40"/>
    <mergeCell ref="BC41:BL41"/>
  </mergeCells>
  <pageMargins left="0.51" right="0.47" top="0.75" bottom="0.75" header="0.3" footer="0.3"/>
  <pageSetup paperSize="9" scale="9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4"/>
  <sheetViews>
    <sheetView view="pageBreakPreview" topLeftCell="A22" zoomScale="70" zoomScaleNormal="60" zoomScaleSheetLayoutView="70" workbookViewId="0">
      <selection activeCell="O74" sqref="O74"/>
    </sheetView>
  </sheetViews>
  <sheetFormatPr defaultRowHeight="12.75"/>
  <cols>
    <col min="1" max="1" width="73.1640625" customWidth="1"/>
    <col min="2" max="2" width="8.6640625" customWidth="1"/>
    <col min="3" max="3" width="11.33203125" customWidth="1"/>
    <col min="4" max="4" width="9" customWidth="1"/>
    <col min="5" max="7" width="18.5" customWidth="1"/>
    <col min="8" max="8" width="13" customWidth="1"/>
    <col min="9" max="9" width="22.83203125" customWidth="1"/>
    <col min="10" max="10" width="19.33203125" customWidth="1"/>
  </cols>
  <sheetData>
    <row r="1" spans="1:10">
      <c r="A1" s="161" t="s">
        <v>0</v>
      </c>
    </row>
    <row r="2" spans="1:10" ht="22.9" customHeight="1">
      <c r="A2" s="200" t="s">
        <v>7</v>
      </c>
      <c r="B2" s="200"/>
      <c r="C2" s="200"/>
      <c r="D2" s="200"/>
      <c r="E2" s="200"/>
      <c r="F2" s="200"/>
      <c r="G2" s="200"/>
      <c r="H2" s="200"/>
    </row>
    <row r="3" spans="1:10" ht="11.25" customHeight="1">
      <c r="A3" s="161" t="s">
        <v>0</v>
      </c>
      <c r="B3" s="161" t="s">
        <v>0</v>
      </c>
      <c r="C3" s="161" t="s">
        <v>0</v>
      </c>
      <c r="D3" s="161" t="s">
        <v>0</v>
      </c>
      <c r="E3" s="161" t="s">
        <v>0</v>
      </c>
      <c r="F3" s="161" t="s">
        <v>0</v>
      </c>
      <c r="G3" s="161" t="s">
        <v>0</v>
      </c>
      <c r="H3" s="161" t="s">
        <v>0</v>
      </c>
    </row>
    <row r="4" spans="1:10" ht="42" customHeight="1">
      <c r="A4" s="162" t="s">
        <v>8</v>
      </c>
      <c r="B4" s="162" t="s">
        <v>9</v>
      </c>
      <c r="C4" s="201" t="s">
        <v>380</v>
      </c>
      <c r="D4" s="201" t="s">
        <v>381</v>
      </c>
      <c r="E4" s="203" t="s">
        <v>10</v>
      </c>
      <c r="F4" s="204"/>
      <c r="G4" s="204"/>
      <c r="H4" s="205"/>
    </row>
    <row r="5" spans="1:10" ht="125.25" customHeight="1">
      <c r="A5" s="162" t="s">
        <v>0</v>
      </c>
      <c r="B5" s="162" t="s">
        <v>0</v>
      </c>
      <c r="C5" s="202"/>
      <c r="D5" s="202"/>
      <c r="E5" s="162" t="s">
        <v>382</v>
      </c>
      <c r="F5" s="162" t="s">
        <v>383</v>
      </c>
      <c r="G5" s="162" t="s">
        <v>384</v>
      </c>
      <c r="H5" s="162" t="s">
        <v>11</v>
      </c>
    </row>
    <row r="6" spans="1:10" ht="22.9" customHeight="1">
      <c r="A6" s="162" t="s">
        <v>12</v>
      </c>
      <c r="B6" s="162" t="s">
        <v>13</v>
      </c>
      <c r="C6" s="162" t="s">
        <v>14</v>
      </c>
      <c r="D6" s="162" t="s">
        <v>15</v>
      </c>
      <c r="E6" s="162" t="s">
        <v>16</v>
      </c>
      <c r="F6" s="162" t="s">
        <v>17</v>
      </c>
      <c r="G6" s="162" t="s">
        <v>18</v>
      </c>
      <c r="H6" s="162" t="s">
        <v>19</v>
      </c>
    </row>
    <row r="7" spans="1:10" ht="34.5" customHeight="1">
      <c r="A7" s="163" t="s">
        <v>20</v>
      </c>
      <c r="B7" s="162" t="s">
        <v>21</v>
      </c>
      <c r="C7" s="162" t="s">
        <v>0</v>
      </c>
      <c r="D7" s="162" t="s">
        <v>23</v>
      </c>
      <c r="E7" s="164" t="s">
        <v>0</v>
      </c>
      <c r="F7" s="164" t="s">
        <v>0</v>
      </c>
      <c r="G7" s="164" t="s">
        <v>0</v>
      </c>
      <c r="H7" s="164" t="s">
        <v>0</v>
      </c>
    </row>
    <row r="8" spans="1:10" ht="34.5" customHeight="1">
      <c r="A8" s="163" t="s">
        <v>24</v>
      </c>
      <c r="B8" s="162" t="s">
        <v>25</v>
      </c>
      <c r="C8" s="162" t="s">
        <v>0</v>
      </c>
      <c r="D8" s="162" t="s">
        <v>23</v>
      </c>
      <c r="E8" s="164" t="s">
        <v>0</v>
      </c>
      <c r="F8" s="164" t="s">
        <v>0</v>
      </c>
      <c r="G8" s="164" t="s">
        <v>0</v>
      </c>
      <c r="H8" s="164" t="s">
        <v>0</v>
      </c>
    </row>
    <row r="9" spans="1:10" ht="34.35" customHeight="1">
      <c r="A9" s="163" t="s">
        <v>26</v>
      </c>
      <c r="B9" s="162" t="s">
        <v>27</v>
      </c>
      <c r="C9" s="162" t="s">
        <v>0</v>
      </c>
      <c r="D9" s="162" t="s">
        <v>0</v>
      </c>
      <c r="E9" s="164">
        <v>22062900</v>
      </c>
      <c r="F9" s="164">
        <v>20989700</v>
      </c>
      <c r="G9" s="164">
        <v>17770400</v>
      </c>
      <c r="H9" s="164">
        <v>0</v>
      </c>
      <c r="I9">
        <f>'01.01.2023.'!L28</f>
        <v>22062900</v>
      </c>
      <c r="J9">
        <f>E9-I9</f>
        <v>0</v>
      </c>
    </row>
    <row r="10" spans="1:10" ht="15" customHeight="1">
      <c r="A10" s="163" t="s">
        <v>28</v>
      </c>
      <c r="B10" s="162" t="s">
        <v>0</v>
      </c>
      <c r="C10" s="162" t="s">
        <v>0</v>
      </c>
      <c r="D10" s="162" t="s">
        <v>0</v>
      </c>
      <c r="E10" s="164" t="s">
        <v>0</v>
      </c>
      <c r="F10" s="164" t="s">
        <v>0</v>
      </c>
      <c r="G10" s="164" t="s">
        <v>0</v>
      </c>
      <c r="H10" s="164" t="s">
        <v>0</v>
      </c>
    </row>
    <row r="11" spans="1:10" ht="25.5" customHeight="1">
      <c r="A11" s="163" t="s">
        <v>29</v>
      </c>
      <c r="B11" s="162" t="s">
        <v>30</v>
      </c>
      <c r="C11" s="162" t="s">
        <v>31</v>
      </c>
      <c r="D11" s="162" t="s">
        <v>0</v>
      </c>
      <c r="E11" s="164" t="s">
        <v>0</v>
      </c>
      <c r="F11" s="164" t="s">
        <v>0</v>
      </c>
      <c r="G11" s="164" t="s">
        <v>0</v>
      </c>
      <c r="H11" s="164" t="s">
        <v>0</v>
      </c>
    </row>
    <row r="12" spans="1:10" ht="39.75" customHeight="1">
      <c r="A12" s="163" t="s">
        <v>32</v>
      </c>
      <c r="B12" s="162" t="s">
        <v>33</v>
      </c>
      <c r="C12" s="162" t="s">
        <v>34</v>
      </c>
      <c r="D12" s="162" t="s">
        <v>34</v>
      </c>
      <c r="E12" s="164">
        <v>21502900</v>
      </c>
      <c r="F12" s="164">
        <v>20429700</v>
      </c>
      <c r="G12" s="164">
        <v>17210400</v>
      </c>
      <c r="H12" s="164">
        <v>0</v>
      </c>
    </row>
    <row r="13" spans="1:10" ht="15" customHeight="1">
      <c r="A13" s="163" t="s">
        <v>28</v>
      </c>
      <c r="B13" s="162" t="s">
        <v>0</v>
      </c>
      <c r="C13" s="162" t="s">
        <v>0</v>
      </c>
      <c r="D13" s="162" t="s">
        <v>0</v>
      </c>
      <c r="E13" s="164" t="s">
        <v>0</v>
      </c>
      <c r="F13" s="164" t="s">
        <v>0</v>
      </c>
      <c r="G13" s="164" t="s">
        <v>0</v>
      </c>
      <c r="H13" s="164" t="s">
        <v>0</v>
      </c>
    </row>
    <row r="14" spans="1:10" ht="39.75" customHeight="1">
      <c r="A14" s="163" t="s">
        <v>35</v>
      </c>
      <c r="B14" s="162" t="s">
        <v>36</v>
      </c>
      <c r="C14" s="162" t="s">
        <v>34</v>
      </c>
      <c r="D14" s="162" t="s">
        <v>0</v>
      </c>
      <c r="E14" s="164">
        <v>21462900</v>
      </c>
      <c r="F14" s="164">
        <v>20389700</v>
      </c>
      <c r="G14" s="164">
        <v>17170400</v>
      </c>
      <c r="H14" s="164" t="s">
        <v>0</v>
      </c>
    </row>
    <row r="15" spans="1:10" ht="15" customHeight="1">
      <c r="A15" s="163" t="s">
        <v>28</v>
      </c>
      <c r="B15" s="162" t="s">
        <v>0</v>
      </c>
      <c r="C15" s="162" t="s">
        <v>0</v>
      </c>
      <c r="D15" s="162" t="s">
        <v>0</v>
      </c>
      <c r="E15" s="164" t="s">
        <v>0</v>
      </c>
      <c r="F15" s="164" t="s">
        <v>0</v>
      </c>
      <c r="G15" s="164" t="s">
        <v>0</v>
      </c>
      <c r="H15" s="164" t="s">
        <v>0</v>
      </c>
    </row>
    <row r="16" spans="1:10" ht="25.5" customHeight="1">
      <c r="A16" s="163" t="s">
        <v>37</v>
      </c>
      <c r="B16" s="162" t="s">
        <v>0</v>
      </c>
      <c r="C16" s="162" t="s">
        <v>0</v>
      </c>
      <c r="D16" s="162" t="s">
        <v>0</v>
      </c>
      <c r="E16" s="164">
        <v>45600</v>
      </c>
      <c r="F16" s="164">
        <v>43300</v>
      </c>
      <c r="G16" s="164">
        <v>36500</v>
      </c>
      <c r="H16" s="164" t="s">
        <v>0</v>
      </c>
    </row>
    <row r="17" spans="1:8" ht="31.5" customHeight="1">
      <c r="A17" s="163" t="s">
        <v>385</v>
      </c>
      <c r="B17" s="162" t="s">
        <v>340</v>
      </c>
      <c r="C17" s="162" t="s">
        <v>34</v>
      </c>
      <c r="D17" s="162" t="s">
        <v>0</v>
      </c>
      <c r="E17" s="164" t="s">
        <v>0</v>
      </c>
      <c r="F17" s="164" t="s">
        <v>0</v>
      </c>
      <c r="G17" s="164" t="s">
        <v>0</v>
      </c>
      <c r="H17" s="164" t="s">
        <v>0</v>
      </c>
    </row>
    <row r="18" spans="1:8" ht="31.5" customHeight="1">
      <c r="A18" s="163" t="s">
        <v>32</v>
      </c>
      <c r="B18" s="162" t="s">
        <v>340</v>
      </c>
      <c r="C18" s="162" t="s">
        <v>34</v>
      </c>
      <c r="D18" s="162" t="s">
        <v>34</v>
      </c>
      <c r="E18" s="164">
        <v>40000</v>
      </c>
      <c r="F18" s="164">
        <v>40000</v>
      </c>
      <c r="G18" s="164">
        <v>40000</v>
      </c>
      <c r="H18" s="164">
        <v>0</v>
      </c>
    </row>
    <row r="19" spans="1:8" ht="18" customHeight="1">
      <c r="A19" s="163" t="s">
        <v>38</v>
      </c>
      <c r="B19" s="162" t="s">
        <v>39</v>
      </c>
      <c r="C19" s="162" t="s">
        <v>40</v>
      </c>
      <c r="D19" s="162" t="s">
        <v>0</v>
      </c>
      <c r="E19" s="164" t="s">
        <v>0</v>
      </c>
      <c r="F19" s="164" t="s">
        <v>0</v>
      </c>
      <c r="G19" s="164" t="s">
        <v>0</v>
      </c>
      <c r="H19" s="164" t="s">
        <v>0</v>
      </c>
    </row>
    <row r="20" spans="1:8" ht="15" customHeight="1">
      <c r="A20" s="163" t="s">
        <v>41</v>
      </c>
      <c r="B20" s="162" t="s">
        <v>42</v>
      </c>
      <c r="C20" s="162" t="s">
        <v>22</v>
      </c>
      <c r="D20" s="162" t="s">
        <v>22</v>
      </c>
      <c r="E20" s="164">
        <v>560000</v>
      </c>
      <c r="F20" s="164">
        <v>560000</v>
      </c>
      <c r="G20" s="164">
        <v>560000</v>
      </c>
      <c r="H20" s="164">
        <v>0</v>
      </c>
    </row>
    <row r="21" spans="1:8" ht="18" customHeight="1">
      <c r="A21" s="163" t="s">
        <v>28</v>
      </c>
      <c r="B21" s="162" t="s">
        <v>0</v>
      </c>
      <c r="C21" s="162" t="s">
        <v>0</v>
      </c>
      <c r="D21" s="162" t="s">
        <v>0</v>
      </c>
      <c r="E21" s="164" t="s">
        <v>0</v>
      </c>
      <c r="F21" s="164" t="s">
        <v>0</v>
      </c>
      <c r="G21" s="164" t="s">
        <v>0</v>
      </c>
      <c r="H21" s="164" t="s">
        <v>0</v>
      </c>
    </row>
    <row r="22" spans="1:8" ht="15" customHeight="1">
      <c r="A22" s="163" t="s">
        <v>386</v>
      </c>
      <c r="B22" s="162" t="s">
        <v>42</v>
      </c>
      <c r="C22" s="162" t="s">
        <v>22</v>
      </c>
      <c r="D22" s="162" t="s">
        <v>335</v>
      </c>
      <c r="E22" s="164">
        <v>560000</v>
      </c>
      <c r="F22" s="164">
        <v>560000</v>
      </c>
      <c r="G22" s="164">
        <v>560000</v>
      </c>
      <c r="H22" s="164">
        <v>0</v>
      </c>
    </row>
    <row r="23" spans="1:8" ht="15" customHeight="1">
      <c r="A23" s="163" t="s">
        <v>45</v>
      </c>
      <c r="B23" s="162" t="s">
        <v>387</v>
      </c>
      <c r="C23" s="162" t="s">
        <v>22</v>
      </c>
      <c r="D23" s="162" t="s">
        <v>0</v>
      </c>
      <c r="E23" s="164" t="s">
        <v>0</v>
      </c>
      <c r="F23" s="164" t="s">
        <v>0</v>
      </c>
      <c r="G23" s="164" t="s">
        <v>0</v>
      </c>
      <c r="H23" s="164" t="s">
        <v>0</v>
      </c>
    </row>
    <row r="24" spans="1:8" ht="15" customHeight="1">
      <c r="A24" s="163" t="s">
        <v>46</v>
      </c>
      <c r="B24" s="162" t="s">
        <v>388</v>
      </c>
      <c r="C24" s="162" t="s">
        <v>22</v>
      </c>
      <c r="D24" s="162" t="s">
        <v>0</v>
      </c>
      <c r="E24" s="164" t="s">
        <v>0</v>
      </c>
      <c r="F24" s="164" t="s">
        <v>0</v>
      </c>
      <c r="G24" s="164" t="s">
        <v>0</v>
      </c>
      <c r="H24" s="164" t="s">
        <v>0</v>
      </c>
    </row>
    <row r="25" spans="1:8" ht="18.75" customHeight="1">
      <c r="A25" s="163" t="s">
        <v>43</v>
      </c>
      <c r="B25" s="162" t="s">
        <v>44</v>
      </c>
      <c r="C25" s="162" t="s">
        <v>319</v>
      </c>
      <c r="D25" s="162" t="s">
        <v>0</v>
      </c>
      <c r="E25" s="164" t="s">
        <v>0</v>
      </c>
      <c r="F25" s="164" t="s">
        <v>0</v>
      </c>
      <c r="G25" s="164" t="s">
        <v>0</v>
      </c>
      <c r="H25" s="164" t="s">
        <v>0</v>
      </c>
    </row>
    <row r="26" spans="1:8" ht="18.75" customHeight="1">
      <c r="A26" s="163" t="s">
        <v>47</v>
      </c>
      <c r="B26" s="162" t="s">
        <v>48</v>
      </c>
      <c r="C26" s="162" t="s">
        <v>0</v>
      </c>
      <c r="D26" s="162" t="s">
        <v>0</v>
      </c>
      <c r="E26" s="164" t="s">
        <v>0</v>
      </c>
      <c r="F26" s="164" t="s">
        <v>0</v>
      </c>
      <c r="G26" s="164" t="s">
        <v>0</v>
      </c>
      <c r="H26" s="164" t="s">
        <v>0</v>
      </c>
    </row>
    <row r="27" spans="1:8" ht="18.75" customHeight="1">
      <c r="A27" s="163" t="s">
        <v>49</v>
      </c>
      <c r="B27" s="162" t="s">
        <v>50</v>
      </c>
      <c r="C27" s="162" t="s">
        <v>23</v>
      </c>
      <c r="D27" s="162" t="s">
        <v>0</v>
      </c>
      <c r="E27" s="164">
        <v>0</v>
      </c>
      <c r="F27" s="164">
        <v>0</v>
      </c>
      <c r="G27" s="164">
        <v>0</v>
      </c>
      <c r="H27" s="164">
        <v>0</v>
      </c>
    </row>
    <row r="28" spans="1:8" ht="15" customHeight="1">
      <c r="A28" s="163" t="s">
        <v>28</v>
      </c>
      <c r="B28" s="162" t="s">
        <v>0</v>
      </c>
      <c r="C28" s="162" t="s">
        <v>0</v>
      </c>
      <c r="D28" s="162" t="s">
        <v>0</v>
      </c>
      <c r="E28" s="164" t="s">
        <v>0</v>
      </c>
      <c r="F28" s="164" t="s">
        <v>0</v>
      </c>
      <c r="G28" s="164" t="s">
        <v>0</v>
      </c>
      <c r="H28" s="164" t="s">
        <v>0</v>
      </c>
    </row>
    <row r="29" spans="1:8" ht="33" customHeight="1">
      <c r="A29" s="163" t="s">
        <v>51</v>
      </c>
      <c r="B29" s="162" t="s">
        <v>52</v>
      </c>
      <c r="C29" s="162" t="s">
        <v>53</v>
      </c>
      <c r="D29" s="162" t="s">
        <v>0</v>
      </c>
      <c r="E29" s="164" t="s">
        <v>0</v>
      </c>
      <c r="F29" s="164" t="s">
        <v>0</v>
      </c>
      <c r="G29" s="164" t="s">
        <v>0</v>
      </c>
      <c r="H29" s="164" t="s">
        <v>0</v>
      </c>
    </row>
    <row r="30" spans="1:8" ht="19.5" customHeight="1">
      <c r="A30" s="163" t="s">
        <v>54</v>
      </c>
      <c r="B30" s="162" t="s">
        <v>55</v>
      </c>
      <c r="C30" s="162" t="s">
        <v>23</v>
      </c>
      <c r="D30" s="162" t="s">
        <v>0</v>
      </c>
      <c r="E30" s="164">
        <v>22062900</v>
      </c>
      <c r="F30" s="164">
        <v>20989700</v>
      </c>
      <c r="G30" s="164">
        <v>17770400</v>
      </c>
      <c r="H30" s="164">
        <v>0</v>
      </c>
    </row>
    <row r="31" spans="1:8" ht="19.5" customHeight="1">
      <c r="A31" s="163" t="s">
        <v>28</v>
      </c>
      <c r="B31" s="162" t="s">
        <v>0</v>
      </c>
      <c r="C31" s="162" t="s">
        <v>0</v>
      </c>
      <c r="D31" s="162" t="s">
        <v>0</v>
      </c>
      <c r="E31" s="164" t="s">
        <v>0</v>
      </c>
      <c r="F31" s="164" t="s">
        <v>0</v>
      </c>
      <c r="G31" s="164" t="s">
        <v>0</v>
      </c>
      <c r="H31" s="164" t="s">
        <v>0</v>
      </c>
    </row>
    <row r="32" spans="1:8" ht="19.5" customHeight="1">
      <c r="A32" s="163" t="s">
        <v>56</v>
      </c>
      <c r="B32" s="162" t="s">
        <v>57</v>
      </c>
      <c r="C32" s="162" t="s">
        <v>23</v>
      </c>
      <c r="D32" s="162" t="s">
        <v>0</v>
      </c>
      <c r="E32" s="164">
        <v>20320000</v>
      </c>
      <c r="F32" s="164">
        <v>19304200</v>
      </c>
      <c r="G32" s="164">
        <v>16257000</v>
      </c>
      <c r="H32" s="164">
        <v>0</v>
      </c>
    </row>
    <row r="33" spans="1:9" ht="19.5" customHeight="1">
      <c r="A33" s="163" t="s">
        <v>28</v>
      </c>
      <c r="B33" s="162" t="s">
        <v>0</v>
      </c>
      <c r="C33" s="162" t="s">
        <v>0</v>
      </c>
      <c r="D33" s="162" t="s">
        <v>0</v>
      </c>
      <c r="E33" s="164" t="s">
        <v>0</v>
      </c>
      <c r="F33" s="164" t="s">
        <v>0</v>
      </c>
      <c r="G33" s="164" t="s">
        <v>0</v>
      </c>
      <c r="H33" s="164" t="s">
        <v>0</v>
      </c>
    </row>
    <row r="34" spans="1:9" ht="19.5" customHeight="1">
      <c r="A34" s="163" t="s">
        <v>58</v>
      </c>
      <c r="B34" s="162" t="s">
        <v>59</v>
      </c>
      <c r="C34" s="162" t="s">
        <v>60</v>
      </c>
      <c r="D34" s="162" t="s">
        <v>61</v>
      </c>
      <c r="E34" s="164">
        <v>15535330</v>
      </c>
      <c r="F34" s="164">
        <v>14758526</v>
      </c>
      <c r="G34" s="164">
        <v>12428265</v>
      </c>
      <c r="H34" s="164" t="s">
        <v>0</v>
      </c>
      <c r="I34">
        <f>'МЗ КОСГУ(Б)'!J5</f>
        <v>15535330</v>
      </c>
    </row>
    <row r="35" spans="1:9" ht="19.5" customHeight="1">
      <c r="A35" s="163" t="s">
        <v>58</v>
      </c>
      <c r="B35" s="162" t="s">
        <v>59</v>
      </c>
      <c r="C35" s="162" t="s">
        <v>60</v>
      </c>
      <c r="D35" s="162" t="s">
        <v>62</v>
      </c>
      <c r="E35" s="164">
        <v>88000</v>
      </c>
      <c r="F35" s="164">
        <v>83600</v>
      </c>
      <c r="G35" s="164">
        <v>70400</v>
      </c>
      <c r="H35" s="164" t="s">
        <v>0</v>
      </c>
    </row>
    <row r="36" spans="1:9" ht="30.75" customHeight="1">
      <c r="A36" s="163" t="s">
        <v>63</v>
      </c>
      <c r="B36" s="162" t="s">
        <v>64</v>
      </c>
      <c r="C36" s="162" t="s">
        <v>65</v>
      </c>
      <c r="D36" s="162" t="s">
        <v>66</v>
      </c>
      <c r="E36" s="164">
        <v>5000</v>
      </c>
      <c r="F36" s="164">
        <v>5000</v>
      </c>
      <c r="G36" s="164">
        <v>5000</v>
      </c>
      <c r="H36" s="164">
        <v>0</v>
      </c>
    </row>
    <row r="37" spans="1:9" ht="30" customHeight="1">
      <c r="A37" s="163" t="s">
        <v>67</v>
      </c>
      <c r="B37" s="162" t="s">
        <v>68</v>
      </c>
      <c r="C37" s="162" t="s">
        <v>69</v>
      </c>
      <c r="D37" s="162" t="s">
        <v>0</v>
      </c>
      <c r="E37" s="164" t="s">
        <v>0</v>
      </c>
      <c r="F37" s="164" t="s">
        <v>0</v>
      </c>
      <c r="G37" s="164" t="s">
        <v>0</v>
      </c>
      <c r="H37" s="164" t="s">
        <v>0</v>
      </c>
    </row>
    <row r="38" spans="1:9" ht="30.75" customHeight="1">
      <c r="A38" s="163" t="s">
        <v>70</v>
      </c>
      <c r="B38" s="162" t="s">
        <v>71</v>
      </c>
      <c r="C38" s="162" t="s">
        <v>72</v>
      </c>
      <c r="D38" s="162" t="s">
        <v>0</v>
      </c>
      <c r="E38" s="164">
        <v>4691670</v>
      </c>
      <c r="F38" s="164">
        <v>4457074</v>
      </c>
      <c r="G38" s="164">
        <v>3753335</v>
      </c>
      <c r="H38" s="164">
        <v>0</v>
      </c>
    </row>
    <row r="39" spans="1:9" ht="26.25" customHeight="1">
      <c r="A39" s="163" t="s">
        <v>28</v>
      </c>
      <c r="B39" s="162" t="s">
        <v>0</v>
      </c>
      <c r="C39" s="162" t="s">
        <v>0</v>
      </c>
      <c r="D39" s="162" t="s">
        <v>0</v>
      </c>
      <c r="E39" s="164" t="s">
        <v>0</v>
      </c>
      <c r="F39" s="164" t="s">
        <v>0</v>
      </c>
      <c r="G39" s="164" t="s">
        <v>0</v>
      </c>
      <c r="H39" s="164" t="s">
        <v>0</v>
      </c>
    </row>
    <row r="40" spans="1:9" ht="15" customHeight="1">
      <c r="A40" s="163" t="s">
        <v>73</v>
      </c>
      <c r="B40" s="162" t="s">
        <v>74</v>
      </c>
      <c r="C40" s="162" t="s">
        <v>72</v>
      </c>
      <c r="D40" s="162" t="s">
        <v>75</v>
      </c>
      <c r="E40" s="164">
        <v>4691670</v>
      </c>
      <c r="F40" s="164">
        <v>4457074</v>
      </c>
      <c r="G40" s="164">
        <v>3753335</v>
      </c>
      <c r="H40" s="164" t="s">
        <v>0</v>
      </c>
      <c r="I40">
        <f>'МЗ КОСГУ(Б)'!J9</f>
        <v>4691670</v>
      </c>
    </row>
    <row r="41" spans="1:9" ht="17.25" customHeight="1">
      <c r="A41" s="163" t="s">
        <v>76</v>
      </c>
      <c r="B41" s="162" t="s">
        <v>77</v>
      </c>
      <c r="C41" s="162" t="s">
        <v>72</v>
      </c>
      <c r="D41" s="162" t="s">
        <v>0</v>
      </c>
      <c r="E41" s="164" t="s">
        <v>0</v>
      </c>
      <c r="F41" s="164" t="s">
        <v>0</v>
      </c>
      <c r="G41" s="164" t="s">
        <v>0</v>
      </c>
      <c r="H41" s="164" t="s">
        <v>0</v>
      </c>
    </row>
    <row r="42" spans="1:9" ht="17.25" customHeight="1">
      <c r="A42" s="163" t="s">
        <v>389</v>
      </c>
      <c r="B42" s="162" t="s">
        <v>390</v>
      </c>
      <c r="C42" s="162" t="s">
        <v>391</v>
      </c>
      <c r="D42" s="162" t="s">
        <v>0</v>
      </c>
      <c r="E42" s="164" t="s">
        <v>0</v>
      </c>
      <c r="F42" s="164" t="s">
        <v>0</v>
      </c>
      <c r="G42" s="164" t="s">
        <v>0</v>
      </c>
      <c r="H42" s="164" t="s">
        <v>0</v>
      </c>
    </row>
    <row r="43" spans="1:9" ht="21" customHeight="1">
      <c r="A43" s="163" t="s">
        <v>392</v>
      </c>
      <c r="B43" s="162" t="s">
        <v>393</v>
      </c>
      <c r="C43" s="162" t="s">
        <v>394</v>
      </c>
      <c r="D43" s="162" t="s">
        <v>0</v>
      </c>
      <c r="E43" s="164" t="s">
        <v>0</v>
      </c>
      <c r="F43" s="164" t="s">
        <v>0</v>
      </c>
      <c r="G43" s="164" t="s">
        <v>0</v>
      </c>
      <c r="H43" s="164" t="s">
        <v>0</v>
      </c>
    </row>
    <row r="44" spans="1:9" ht="15" customHeight="1">
      <c r="A44" s="163" t="s">
        <v>395</v>
      </c>
      <c r="B44" s="162" t="s">
        <v>396</v>
      </c>
      <c r="C44" s="162" t="s">
        <v>397</v>
      </c>
      <c r="D44" s="162" t="s">
        <v>0</v>
      </c>
      <c r="E44" s="164" t="s">
        <v>0</v>
      </c>
      <c r="F44" s="164" t="s">
        <v>0</v>
      </c>
      <c r="G44" s="164" t="s">
        <v>0</v>
      </c>
      <c r="H44" s="164" t="s">
        <v>0</v>
      </c>
    </row>
    <row r="45" spans="1:9" ht="30.75" customHeight="1">
      <c r="A45" s="163" t="s">
        <v>398</v>
      </c>
      <c r="B45" s="162" t="s">
        <v>399</v>
      </c>
      <c r="C45" s="162" t="s">
        <v>400</v>
      </c>
      <c r="D45" s="162" t="s">
        <v>0</v>
      </c>
      <c r="E45" s="164" t="s">
        <v>0</v>
      </c>
      <c r="F45" s="164" t="s">
        <v>0</v>
      </c>
      <c r="G45" s="164" t="s">
        <v>0</v>
      </c>
      <c r="H45" s="164" t="s">
        <v>0</v>
      </c>
    </row>
    <row r="46" spans="1:9" ht="30.75" customHeight="1">
      <c r="A46" s="163" t="s">
        <v>401</v>
      </c>
      <c r="B46" s="162" t="s">
        <v>402</v>
      </c>
      <c r="C46" s="162" t="s">
        <v>400</v>
      </c>
      <c r="D46" s="162" t="s">
        <v>0</v>
      </c>
      <c r="E46" s="164" t="s">
        <v>0</v>
      </c>
      <c r="F46" s="164" t="s">
        <v>0</v>
      </c>
      <c r="G46" s="164" t="s">
        <v>0</v>
      </c>
      <c r="H46" s="164" t="s">
        <v>0</v>
      </c>
    </row>
    <row r="47" spans="1:9" ht="19.5" customHeight="1">
      <c r="A47" s="163" t="s">
        <v>78</v>
      </c>
      <c r="B47" s="162" t="s">
        <v>79</v>
      </c>
      <c r="C47" s="162" t="s">
        <v>80</v>
      </c>
      <c r="D47" s="162" t="s">
        <v>0</v>
      </c>
      <c r="E47" s="164">
        <v>0</v>
      </c>
      <c r="F47" s="164">
        <v>0</v>
      </c>
      <c r="G47" s="164">
        <v>0</v>
      </c>
      <c r="H47" s="164">
        <v>0</v>
      </c>
    </row>
    <row r="48" spans="1:9" ht="15" customHeight="1">
      <c r="A48" s="163" t="s">
        <v>28</v>
      </c>
      <c r="B48" s="162" t="s">
        <v>0</v>
      </c>
      <c r="C48" s="162" t="s">
        <v>0</v>
      </c>
      <c r="D48" s="162" t="s">
        <v>0</v>
      </c>
      <c r="E48" s="164" t="s">
        <v>0</v>
      </c>
      <c r="F48" s="164" t="s">
        <v>0</v>
      </c>
      <c r="G48" s="164" t="s">
        <v>0</v>
      </c>
      <c r="H48" s="164" t="s">
        <v>0</v>
      </c>
    </row>
    <row r="49" spans="1:9" ht="39" customHeight="1">
      <c r="A49" s="163" t="s">
        <v>81</v>
      </c>
      <c r="B49" s="162" t="s">
        <v>82</v>
      </c>
      <c r="C49" s="162" t="s">
        <v>83</v>
      </c>
      <c r="D49" s="162" t="s">
        <v>0</v>
      </c>
      <c r="E49" s="164">
        <v>0</v>
      </c>
      <c r="F49" s="164">
        <v>0</v>
      </c>
      <c r="G49" s="164">
        <v>0</v>
      </c>
      <c r="H49" s="164">
        <v>0</v>
      </c>
    </row>
    <row r="50" spans="1:9" ht="39" customHeight="1">
      <c r="A50" s="163" t="s">
        <v>84</v>
      </c>
      <c r="B50" s="162" t="s">
        <v>85</v>
      </c>
      <c r="C50" s="162" t="s">
        <v>86</v>
      </c>
      <c r="D50" s="162" t="s">
        <v>0</v>
      </c>
      <c r="E50" s="164" t="s">
        <v>0</v>
      </c>
      <c r="F50" s="164" t="s">
        <v>0</v>
      </c>
      <c r="G50" s="164" t="s">
        <v>0</v>
      </c>
      <c r="H50" s="164" t="s">
        <v>0</v>
      </c>
    </row>
    <row r="51" spans="1:9" ht="51.75" customHeight="1">
      <c r="A51" s="163" t="s">
        <v>403</v>
      </c>
      <c r="B51" s="162" t="s">
        <v>404</v>
      </c>
      <c r="C51" s="162" t="s">
        <v>405</v>
      </c>
      <c r="D51" s="162" t="s">
        <v>0</v>
      </c>
      <c r="E51" s="164" t="s">
        <v>0</v>
      </c>
      <c r="F51" s="164" t="s">
        <v>0</v>
      </c>
      <c r="G51" s="164" t="s">
        <v>0</v>
      </c>
      <c r="H51" s="164" t="s">
        <v>0</v>
      </c>
    </row>
    <row r="52" spans="1:9" ht="68.25" customHeight="1">
      <c r="A52" s="163" t="s">
        <v>406</v>
      </c>
      <c r="B52" s="162" t="s">
        <v>407</v>
      </c>
      <c r="C52" s="162" t="s">
        <v>408</v>
      </c>
      <c r="D52" s="162" t="s">
        <v>0</v>
      </c>
      <c r="E52" s="164" t="s">
        <v>0</v>
      </c>
      <c r="F52" s="164" t="s">
        <v>0</v>
      </c>
      <c r="G52" s="164" t="s">
        <v>0</v>
      </c>
      <c r="H52" s="164" t="s">
        <v>0</v>
      </c>
    </row>
    <row r="53" spans="1:9" ht="29.25" customHeight="1">
      <c r="A53" s="163" t="s">
        <v>409</v>
      </c>
      <c r="B53" s="162" t="s">
        <v>410</v>
      </c>
      <c r="C53" s="162" t="s">
        <v>411</v>
      </c>
      <c r="D53" s="162" t="s">
        <v>0</v>
      </c>
      <c r="E53" s="164" t="s">
        <v>0</v>
      </c>
      <c r="F53" s="164" t="s">
        <v>0</v>
      </c>
      <c r="G53" s="164" t="s">
        <v>0</v>
      </c>
      <c r="H53" s="164" t="s">
        <v>0</v>
      </c>
    </row>
    <row r="54" spans="1:9" ht="29.25" customHeight="1">
      <c r="A54" s="163" t="s">
        <v>87</v>
      </c>
      <c r="B54" s="162" t="s">
        <v>88</v>
      </c>
      <c r="C54" s="162" t="s">
        <v>89</v>
      </c>
      <c r="D54" s="162" t="s">
        <v>0</v>
      </c>
      <c r="E54" s="164">
        <v>45600</v>
      </c>
      <c r="F54" s="164">
        <v>43300</v>
      </c>
      <c r="G54" s="164">
        <v>36500</v>
      </c>
      <c r="H54" s="164">
        <v>0</v>
      </c>
    </row>
    <row r="55" spans="1:9" ht="15" customHeight="1">
      <c r="A55" s="163" t="s">
        <v>90</v>
      </c>
      <c r="B55" s="162" t="s">
        <v>0</v>
      </c>
      <c r="C55" s="162" t="s">
        <v>0</v>
      </c>
      <c r="D55" s="162" t="s">
        <v>0</v>
      </c>
      <c r="E55" s="164" t="s">
        <v>0</v>
      </c>
      <c r="F55" s="164" t="s">
        <v>0</v>
      </c>
      <c r="G55" s="164" t="s">
        <v>0</v>
      </c>
      <c r="H55" s="164" t="s">
        <v>0</v>
      </c>
    </row>
    <row r="56" spans="1:9" ht="30" customHeight="1">
      <c r="A56" s="163" t="s">
        <v>91</v>
      </c>
      <c r="B56" s="162" t="s">
        <v>92</v>
      </c>
      <c r="C56" s="162" t="s">
        <v>93</v>
      </c>
      <c r="D56" s="162" t="s">
        <v>94</v>
      </c>
      <c r="E56" s="164">
        <v>45600</v>
      </c>
      <c r="F56" s="164">
        <v>43300</v>
      </c>
      <c r="G56" s="164">
        <v>36500</v>
      </c>
      <c r="H56" s="164" t="s">
        <v>0</v>
      </c>
    </row>
    <row r="57" spans="1:9" ht="51" customHeight="1">
      <c r="A57" s="163" t="s">
        <v>95</v>
      </c>
      <c r="B57" s="162" t="s">
        <v>96</v>
      </c>
      <c r="C57" s="162" t="s">
        <v>97</v>
      </c>
      <c r="D57" s="162" t="s">
        <v>0</v>
      </c>
      <c r="E57" s="164" t="s">
        <v>0</v>
      </c>
      <c r="F57" s="164" t="s">
        <v>0</v>
      </c>
      <c r="G57" s="164" t="s">
        <v>0</v>
      </c>
      <c r="H57" s="164" t="s">
        <v>0</v>
      </c>
    </row>
    <row r="58" spans="1:9" ht="38.25" customHeight="1">
      <c r="A58" s="163" t="s">
        <v>98</v>
      </c>
      <c r="B58" s="162" t="s">
        <v>99</v>
      </c>
      <c r="C58" s="162" t="s">
        <v>100</v>
      </c>
      <c r="D58" s="162" t="s">
        <v>0</v>
      </c>
      <c r="E58" s="164" t="s">
        <v>0</v>
      </c>
      <c r="F58" s="164" t="s">
        <v>0</v>
      </c>
      <c r="G58" s="164" t="s">
        <v>0</v>
      </c>
      <c r="H58" s="164" t="s">
        <v>0</v>
      </c>
    </row>
    <row r="59" spans="1:9" ht="38.25" customHeight="1">
      <c r="A59" s="163" t="s">
        <v>101</v>
      </c>
      <c r="B59" s="162" t="s">
        <v>102</v>
      </c>
      <c r="C59" s="162" t="s">
        <v>23</v>
      </c>
      <c r="D59" s="162" t="s">
        <v>0</v>
      </c>
      <c r="E59" s="164">
        <v>0</v>
      </c>
      <c r="F59" s="164">
        <v>0</v>
      </c>
      <c r="G59" s="164">
        <v>0</v>
      </c>
      <c r="H59" s="164">
        <v>0</v>
      </c>
    </row>
    <row r="60" spans="1:9" ht="15" customHeight="1">
      <c r="A60" s="163" t="s">
        <v>90</v>
      </c>
      <c r="B60" s="162" t="s">
        <v>0</v>
      </c>
      <c r="C60" s="162" t="s">
        <v>0</v>
      </c>
      <c r="D60" s="162" t="s">
        <v>0</v>
      </c>
      <c r="E60" s="164" t="s">
        <v>0</v>
      </c>
      <c r="F60" s="164" t="s">
        <v>0</v>
      </c>
      <c r="G60" s="164" t="s">
        <v>0</v>
      </c>
      <c r="H60" s="164" t="s">
        <v>0</v>
      </c>
    </row>
    <row r="61" spans="1:9" ht="36" customHeight="1">
      <c r="A61" s="163" t="s">
        <v>103</v>
      </c>
      <c r="B61" s="162" t="s">
        <v>104</v>
      </c>
      <c r="C61" s="162" t="s">
        <v>412</v>
      </c>
      <c r="D61" s="162" t="s">
        <v>0</v>
      </c>
      <c r="E61" s="164" t="s">
        <v>0</v>
      </c>
      <c r="F61" s="164" t="s">
        <v>0</v>
      </c>
      <c r="G61" s="164" t="s">
        <v>0</v>
      </c>
      <c r="H61" s="164" t="s">
        <v>0</v>
      </c>
    </row>
    <row r="62" spans="1:9" ht="39" customHeight="1">
      <c r="A62" s="163" t="s">
        <v>105</v>
      </c>
      <c r="B62" s="162" t="s">
        <v>106</v>
      </c>
      <c r="C62" s="162" t="s">
        <v>23</v>
      </c>
      <c r="D62" s="162" t="s">
        <v>0</v>
      </c>
      <c r="E62" s="164">
        <v>0</v>
      </c>
      <c r="F62" s="164">
        <v>0</v>
      </c>
      <c r="G62" s="164">
        <v>0</v>
      </c>
      <c r="H62" s="164">
        <v>0</v>
      </c>
    </row>
    <row r="63" spans="1:9" ht="48.75" customHeight="1">
      <c r="A63" s="163" t="s">
        <v>107</v>
      </c>
      <c r="B63" s="162" t="s">
        <v>108</v>
      </c>
      <c r="C63" s="162" t="s">
        <v>109</v>
      </c>
      <c r="D63" s="162" t="s">
        <v>0</v>
      </c>
      <c r="E63" s="164" t="s">
        <v>0</v>
      </c>
      <c r="F63" s="164" t="s">
        <v>0</v>
      </c>
      <c r="G63" s="164" t="s">
        <v>0</v>
      </c>
      <c r="H63" s="164" t="s">
        <v>0</v>
      </c>
    </row>
    <row r="64" spans="1:9" ht="29.25" customHeight="1">
      <c r="A64" s="163" t="s">
        <v>110</v>
      </c>
      <c r="B64" s="162" t="s">
        <v>111</v>
      </c>
      <c r="C64" s="162" t="s">
        <v>23</v>
      </c>
      <c r="D64" s="162" t="s">
        <v>0</v>
      </c>
      <c r="E64" s="164">
        <v>1697300</v>
      </c>
      <c r="F64" s="164">
        <v>1642200</v>
      </c>
      <c r="G64" s="164">
        <v>1476900</v>
      </c>
      <c r="H64" s="164">
        <v>0</v>
      </c>
      <c r="I64">
        <f>Table7!G7</f>
        <v>1697300</v>
      </c>
    </row>
    <row r="65" spans="1:8" ht="25.5" customHeight="1">
      <c r="A65" s="163" t="s">
        <v>28</v>
      </c>
      <c r="B65" s="162" t="s">
        <v>0</v>
      </c>
      <c r="C65" s="162" t="s">
        <v>0</v>
      </c>
      <c r="D65" s="162" t="s">
        <v>0</v>
      </c>
      <c r="E65" s="164" t="s">
        <v>0</v>
      </c>
      <c r="F65" s="164" t="s">
        <v>0</v>
      </c>
      <c r="G65" s="164" t="s">
        <v>0</v>
      </c>
      <c r="H65" s="164" t="s">
        <v>0</v>
      </c>
    </row>
    <row r="66" spans="1:8" ht="30.75" customHeight="1">
      <c r="A66" s="163" t="s">
        <v>112</v>
      </c>
      <c r="B66" s="162" t="s">
        <v>113</v>
      </c>
      <c r="C66" s="162" t="s">
        <v>114</v>
      </c>
      <c r="D66" s="162" t="s">
        <v>0</v>
      </c>
      <c r="E66" s="164" t="s">
        <v>0</v>
      </c>
      <c r="F66" s="164" t="s">
        <v>0</v>
      </c>
      <c r="G66" s="164" t="s">
        <v>0</v>
      </c>
      <c r="H66" s="164" t="s">
        <v>0</v>
      </c>
    </row>
    <row r="67" spans="1:8" ht="30.75" customHeight="1">
      <c r="A67" s="163" t="s">
        <v>341</v>
      </c>
      <c r="B67" s="162" t="s">
        <v>342</v>
      </c>
      <c r="C67" s="162" t="s">
        <v>343</v>
      </c>
      <c r="D67" s="162" t="s">
        <v>0</v>
      </c>
      <c r="E67" s="164" t="s">
        <v>0</v>
      </c>
      <c r="F67" s="164" t="s">
        <v>0</v>
      </c>
      <c r="G67" s="164" t="s">
        <v>0</v>
      </c>
      <c r="H67" s="164" t="s">
        <v>0</v>
      </c>
    </row>
    <row r="68" spans="1:8" ht="33.75" customHeight="1">
      <c r="A68" s="163" t="s">
        <v>115</v>
      </c>
      <c r="B68" s="162" t="s">
        <v>116</v>
      </c>
      <c r="C68" s="162" t="s">
        <v>117</v>
      </c>
      <c r="D68" s="162" t="s">
        <v>0</v>
      </c>
      <c r="E68" s="164" t="s">
        <v>0</v>
      </c>
      <c r="F68" s="164" t="s">
        <v>0</v>
      </c>
      <c r="G68" s="164" t="s">
        <v>0</v>
      </c>
      <c r="H68" s="164" t="s">
        <v>0</v>
      </c>
    </row>
    <row r="69" spans="1:8" ht="25.5" customHeight="1">
      <c r="A69" s="163" t="s">
        <v>413</v>
      </c>
      <c r="B69" s="162" t="s">
        <v>119</v>
      </c>
      <c r="C69" s="162" t="s">
        <v>120</v>
      </c>
      <c r="D69" s="162" t="s">
        <v>121</v>
      </c>
      <c r="E69" s="164">
        <v>1016300</v>
      </c>
      <c r="F69" s="164">
        <v>995216</v>
      </c>
      <c r="G69" s="164">
        <v>932061</v>
      </c>
      <c r="H69" s="164">
        <v>0</v>
      </c>
    </row>
    <row r="70" spans="1:8" ht="24.75" customHeight="1">
      <c r="A70" s="163" t="s">
        <v>90</v>
      </c>
      <c r="B70" s="162" t="s">
        <v>0</v>
      </c>
      <c r="C70" s="162" t="s">
        <v>0</v>
      </c>
      <c r="D70" s="162" t="s">
        <v>0</v>
      </c>
      <c r="E70" s="164" t="s">
        <v>0</v>
      </c>
      <c r="F70" s="164" t="s">
        <v>0</v>
      </c>
      <c r="G70" s="164" t="s">
        <v>0</v>
      </c>
      <c r="H70" s="164" t="s">
        <v>0</v>
      </c>
    </row>
    <row r="71" spans="1:8" ht="24.75" customHeight="1">
      <c r="A71" s="163" t="s">
        <v>122</v>
      </c>
      <c r="B71" s="162" t="s">
        <v>0</v>
      </c>
      <c r="C71" s="162" t="s">
        <v>120</v>
      </c>
      <c r="D71" s="162" t="s">
        <v>123</v>
      </c>
      <c r="E71" s="164">
        <v>45600</v>
      </c>
      <c r="F71" s="164">
        <v>43318</v>
      </c>
      <c r="G71" s="164">
        <v>36482</v>
      </c>
      <c r="H71" s="164" t="s">
        <v>0</v>
      </c>
    </row>
    <row r="72" spans="1:8" ht="24.75" customHeight="1">
      <c r="A72" s="163" t="s">
        <v>124</v>
      </c>
      <c r="B72" s="162" t="s">
        <v>0</v>
      </c>
      <c r="C72" s="162" t="s">
        <v>120</v>
      </c>
      <c r="D72" s="162" t="s">
        <v>125</v>
      </c>
      <c r="E72" s="164">
        <v>25700</v>
      </c>
      <c r="F72" s="164">
        <v>24416</v>
      </c>
      <c r="G72" s="164">
        <v>20561</v>
      </c>
      <c r="H72" s="164" t="s">
        <v>0</v>
      </c>
    </row>
    <row r="73" spans="1:8" ht="24.75" customHeight="1">
      <c r="A73" s="163" t="s">
        <v>126</v>
      </c>
      <c r="B73" s="162" t="s">
        <v>0</v>
      </c>
      <c r="C73" s="162" t="s">
        <v>120</v>
      </c>
      <c r="D73" s="162" t="s">
        <v>127</v>
      </c>
      <c r="E73" s="164">
        <v>349400</v>
      </c>
      <c r="F73" s="164">
        <v>343674</v>
      </c>
      <c r="G73" s="164">
        <v>326526</v>
      </c>
      <c r="H73" s="164">
        <v>0</v>
      </c>
    </row>
    <row r="74" spans="1:8" ht="17.25" customHeight="1">
      <c r="A74" s="163" t="s">
        <v>128</v>
      </c>
      <c r="B74" s="162" t="s">
        <v>0</v>
      </c>
      <c r="C74" s="162" t="s">
        <v>120</v>
      </c>
      <c r="D74" s="162" t="s">
        <v>66</v>
      </c>
      <c r="E74" s="164">
        <v>364100</v>
      </c>
      <c r="F74" s="164">
        <v>353885</v>
      </c>
      <c r="G74" s="164">
        <v>323290</v>
      </c>
      <c r="H74" s="164">
        <v>0</v>
      </c>
    </row>
    <row r="75" spans="1:8" ht="15" customHeight="1">
      <c r="A75" s="163" t="s">
        <v>129</v>
      </c>
      <c r="B75" s="162" t="s">
        <v>0</v>
      </c>
      <c r="C75" s="162" t="s">
        <v>120</v>
      </c>
      <c r="D75" s="162" t="s">
        <v>348</v>
      </c>
      <c r="E75" s="164">
        <v>100000</v>
      </c>
      <c r="F75" s="164">
        <v>100000</v>
      </c>
      <c r="G75" s="164">
        <v>100000</v>
      </c>
      <c r="H75" s="164">
        <v>0</v>
      </c>
    </row>
    <row r="76" spans="1:8" ht="19.5" customHeight="1">
      <c r="A76" s="163" t="s">
        <v>130</v>
      </c>
      <c r="B76" s="162" t="s">
        <v>0</v>
      </c>
      <c r="C76" s="162" t="s">
        <v>120</v>
      </c>
      <c r="D76" s="162" t="s">
        <v>131</v>
      </c>
      <c r="E76" s="164">
        <v>121500</v>
      </c>
      <c r="F76" s="164">
        <v>119923</v>
      </c>
      <c r="G76" s="164">
        <v>115202</v>
      </c>
      <c r="H76" s="164">
        <v>0</v>
      </c>
    </row>
    <row r="77" spans="1:8" ht="33.75" customHeight="1">
      <c r="A77" s="163" t="s">
        <v>208</v>
      </c>
      <c r="B77" s="162" t="s">
        <v>0</v>
      </c>
      <c r="C77" s="162" t="s">
        <v>120</v>
      </c>
      <c r="D77" s="162" t="s">
        <v>278</v>
      </c>
      <c r="E77" s="164">
        <v>10000</v>
      </c>
      <c r="F77" s="164">
        <v>10000</v>
      </c>
      <c r="G77" s="164">
        <v>10000</v>
      </c>
      <c r="H77" s="164">
        <v>0</v>
      </c>
    </row>
    <row r="78" spans="1:8" ht="15" customHeight="1">
      <c r="A78" s="163" t="s">
        <v>414</v>
      </c>
      <c r="B78" s="162" t="s">
        <v>133</v>
      </c>
      <c r="C78" s="162" t="s">
        <v>415</v>
      </c>
      <c r="D78" s="162" t="s">
        <v>0</v>
      </c>
      <c r="E78" s="164">
        <v>0</v>
      </c>
      <c r="F78" s="164">
        <v>0</v>
      </c>
      <c r="G78" s="164">
        <v>0</v>
      </c>
      <c r="H78" s="164">
        <v>0</v>
      </c>
    </row>
    <row r="79" spans="1:8" ht="32.25" customHeight="1">
      <c r="A79" s="163" t="s">
        <v>416</v>
      </c>
      <c r="B79" s="162" t="s">
        <v>417</v>
      </c>
      <c r="C79" s="162" t="s">
        <v>356</v>
      </c>
      <c r="D79" s="162" t="s">
        <v>125</v>
      </c>
      <c r="E79" s="164">
        <v>681000</v>
      </c>
      <c r="F79" s="164">
        <v>646984</v>
      </c>
      <c r="G79" s="164">
        <v>544839</v>
      </c>
      <c r="H79" s="164">
        <v>0</v>
      </c>
    </row>
    <row r="80" spans="1:8" ht="15" customHeight="1">
      <c r="A80" s="163" t="s">
        <v>132</v>
      </c>
      <c r="B80" s="162" t="s">
        <v>360</v>
      </c>
      <c r="C80" s="162" t="s">
        <v>134</v>
      </c>
      <c r="D80" s="162" t="s">
        <v>0</v>
      </c>
      <c r="E80" s="164">
        <v>0</v>
      </c>
      <c r="F80" s="164">
        <v>0</v>
      </c>
      <c r="G80" s="164">
        <v>0</v>
      </c>
      <c r="H80" s="164">
        <v>0</v>
      </c>
    </row>
    <row r="81" spans="1:8" ht="15" customHeight="1">
      <c r="A81" s="163" t="s">
        <v>28</v>
      </c>
      <c r="B81" s="162" t="s">
        <v>0</v>
      </c>
      <c r="C81" s="162" t="s">
        <v>0</v>
      </c>
      <c r="D81" s="162" t="s">
        <v>0</v>
      </c>
      <c r="E81" s="164" t="s">
        <v>0</v>
      </c>
      <c r="F81" s="164" t="s">
        <v>0</v>
      </c>
      <c r="G81" s="164" t="s">
        <v>0</v>
      </c>
      <c r="H81" s="164" t="s">
        <v>0</v>
      </c>
    </row>
    <row r="82" spans="1:8" ht="15" customHeight="1">
      <c r="A82" s="163" t="s">
        <v>135</v>
      </c>
      <c r="B82" s="162" t="s">
        <v>361</v>
      </c>
      <c r="C82" s="162" t="s">
        <v>136</v>
      </c>
      <c r="D82" s="162" t="s">
        <v>0</v>
      </c>
      <c r="E82" s="164" t="s">
        <v>0</v>
      </c>
      <c r="F82" s="164" t="s">
        <v>0</v>
      </c>
      <c r="G82" s="164" t="s">
        <v>0</v>
      </c>
      <c r="H82" s="164" t="s">
        <v>0</v>
      </c>
    </row>
    <row r="83" spans="1:8" ht="15" customHeight="1">
      <c r="A83" s="163" t="s">
        <v>137</v>
      </c>
      <c r="B83" s="162" t="s">
        <v>362</v>
      </c>
      <c r="C83" s="162" t="s">
        <v>138</v>
      </c>
      <c r="D83" s="162" t="s">
        <v>0</v>
      </c>
      <c r="E83" s="164" t="s">
        <v>0</v>
      </c>
      <c r="F83" s="164" t="s">
        <v>0</v>
      </c>
      <c r="G83" s="164" t="s">
        <v>0</v>
      </c>
      <c r="H83" s="164" t="s">
        <v>0</v>
      </c>
    </row>
    <row r="84" spans="1:8" ht="15" customHeight="1">
      <c r="A84" s="163" t="s">
        <v>418</v>
      </c>
      <c r="B84" s="162" t="s">
        <v>419</v>
      </c>
      <c r="C84" s="162" t="s">
        <v>420</v>
      </c>
      <c r="D84" s="162" t="s">
        <v>0</v>
      </c>
      <c r="E84" s="164" t="s">
        <v>0</v>
      </c>
      <c r="F84" s="164" t="s">
        <v>0</v>
      </c>
      <c r="G84" s="164" t="s">
        <v>0</v>
      </c>
      <c r="H84" s="164" t="s">
        <v>0</v>
      </c>
    </row>
    <row r="85" spans="1:8" ht="15" customHeight="1">
      <c r="A85" s="163" t="s">
        <v>139</v>
      </c>
      <c r="B85" s="162" t="s">
        <v>140</v>
      </c>
      <c r="C85" s="162" t="s">
        <v>141</v>
      </c>
      <c r="D85" s="162" t="s">
        <v>0</v>
      </c>
      <c r="E85" s="164">
        <v>0</v>
      </c>
      <c r="F85" s="164">
        <v>0</v>
      </c>
      <c r="G85" s="164">
        <v>0</v>
      </c>
      <c r="H85" s="164" t="s">
        <v>0</v>
      </c>
    </row>
    <row r="86" spans="1:8" ht="15" customHeight="1">
      <c r="A86" s="163" t="s">
        <v>28</v>
      </c>
      <c r="B86" s="162" t="s">
        <v>0</v>
      </c>
      <c r="C86" s="162" t="s">
        <v>0</v>
      </c>
      <c r="D86" s="162" t="s">
        <v>0</v>
      </c>
      <c r="E86" s="164" t="s">
        <v>0</v>
      </c>
      <c r="F86" s="164" t="s">
        <v>0</v>
      </c>
      <c r="G86" s="164" t="s">
        <v>0</v>
      </c>
      <c r="H86" s="164" t="s">
        <v>0</v>
      </c>
    </row>
    <row r="87" spans="1:8" ht="15" customHeight="1">
      <c r="A87" s="163" t="s">
        <v>142</v>
      </c>
      <c r="B87" s="162" t="s">
        <v>143</v>
      </c>
      <c r="C87" s="162" t="s">
        <v>0</v>
      </c>
      <c r="D87" s="162" t="s">
        <v>0</v>
      </c>
      <c r="E87" s="164" t="s">
        <v>0</v>
      </c>
      <c r="F87" s="164" t="s">
        <v>0</v>
      </c>
      <c r="G87" s="164" t="s">
        <v>0</v>
      </c>
      <c r="H87" s="164" t="s">
        <v>0</v>
      </c>
    </row>
    <row r="88" spans="1:8" ht="15" customHeight="1">
      <c r="A88" s="163" t="s">
        <v>144</v>
      </c>
      <c r="B88" s="162" t="s">
        <v>145</v>
      </c>
      <c r="C88" s="162" t="s">
        <v>0</v>
      </c>
      <c r="D88" s="162" t="s">
        <v>0</v>
      </c>
      <c r="E88" s="164" t="s">
        <v>0</v>
      </c>
      <c r="F88" s="164" t="s">
        <v>0</v>
      </c>
      <c r="G88" s="164" t="s">
        <v>0</v>
      </c>
      <c r="H88" s="164" t="s">
        <v>0</v>
      </c>
    </row>
    <row r="89" spans="1:8" ht="15.75">
      <c r="A89" s="163" t="s">
        <v>146</v>
      </c>
      <c r="B89" s="162" t="s">
        <v>147</v>
      </c>
      <c r="C89" s="162" t="s">
        <v>0</v>
      </c>
      <c r="D89" s="162" t="s">
        <v>0</v>
      </c>
      <c r="E89" s="164" t="s">
        <v>0</v>
      </c>
      <c r="F89" s="164" t="s">
        <v>0</v>
      </c>
      <c r="G89" s="164" t="s">
        <v>0</v>
      </c>
      <c r="H89" s="164" t="s">
        <v>0</v>
      </c>
    </row>
    <row r="90" spans="1:8" ht="15.75">
      <c r="A90" s="163" t="s">
        <v>148</v>
      </c>
      <c r="B90" s="162" t="s">
        <v>149</v>
      </c>
      <c r="C90" s="162" t="s">
        <v>23</v>
      </c>
      <c r="D90" s="162" t="s">
        <v>0</v>
      </c>
      <c r="E90" s="164">
        <v>0</v>
      </c>
      <c r="F90" s="164">
        <v>0</v>
      </c>
      <c r="G90" s="164">
        <v>0</v>
      </c>
      <c r="H90" s="164" t="s">
        <v>0</v>
      </c>
    </row>
    <row r="91" spans="1:8" ht="15.75">
      <c r="A91" s="163" t="s">
        <v>90</v>
      </c>
      <c r="B91" s="162" t="s">
        <v>0</v>
      </c>
      <c r="C91" s="162" t="s">
        <v>0</v>
      </c>
      <c r="D91" s="162" t="s">
        <v>0</v>
      </c>
      <c r="E91" s="164" t="s">
        <v>0</v>
      </c>
      <c r="F91" s="164" t="s">
        <v>0</v>
      </c>
      <c r="G91" s="164" t="s">
        <v>0</v>
      </c>
      <c r="H91" s="164" t="s">
        <v>0</v>
      </c>
    </row>
    <row r="92" spans="1:8" ht="15.75">
      <c r="A92" s="163" t="s">
        <v>150</v>
      </c>
      <c r="B92" s="162" t="s">
        <v>151</v>
      </c>
      <c r="C92" s="162" t="s">
        <v>152</v>
      </c>
      <c r="D92" s="162" t="s">
        <v>0</v>
      </c>
      <c r="E92" s="164" t="s">
        <v>0</v>
      </c>
      <c r="F92" s="164" t="s">
        <v>0</v>
      </c>
      <c r="G92" s="164" t="s">
        <v>0</v>
      </c>
      <c r="H92" s="164" t="s">
        <v>0</v>
      </c>
    </row>
    <row r="93" spans="1:8">
      <c r="A93" s="198" t="s">
        <v>0</v>
      </c>
      <c r="B93" s="198"/>
      <c r="C93" s="198"/>
      <c r="D93" s="198"/>
      <c r="E93" s="198"/>
      <c r="F93" s="198"/>
      <c r="G93" s="198"/>
      <c r="H93" s="198"/>
    </row>
    <row r="94" spans="1:8">
      <c r="A94" s="199" t="s">
        <v>0</v>
      </c>
      <c r="B94" s="199"/>
      <c r="C94" s="199"/>
      <c r="D94" s="199"/>
      <c r="E94" s="199"/>
      <c r="F94" s="199"/>
      <c r="G94" s="199"/>
      <c r="H94" s="199"/>
    </row>
  </sheetData>
  <mergeCells count="6">
    <mergeCell ref="A93:H93"/>
    <mergeCell ref="A94:H94"/>
    <mergeCell ref="A2:H2"/>
    <mergeCell ref="C4:C5"/>
    <mergeCell ref="D4:D5"/>
    <mergeCell ref="E4:H4"/>
  </mergeCells>
  <pageMargins left="0.39370078740157483" right="0.39370078740157483" top="0.47244094488188981" bottom="0.27559055118110237" header="0.15748031496062992" footer="0.11811023622047245"/>
  <pageSetup paperSize="9" scale="62" fitToHeight="2" orientation="portrait" r:id="rId1"/>
  <headerFooter>
    <oddFooter>&amp;C&amp;P</oddFooter>
  </headerFooter>
  <rowBreaks count="1" manualBreakCount="1">
    <brk id="4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view="pageBreakPreview" topLeftCell="A37" zoomScale="80" zoomScaleNormal="80" zoomScaleSheetLayoutView="80" workbookViewId="0">
      <selection activeCell="B9" sqref="B9"/>
    </sheetView>
  </sheetViews>
  <sheetFormatPr defaultRowHeight="12.75"/>
  <cols>
    <col min="1" max="1" width="13.83203125" customWidth="1"/>
    <col min="2" max="2" width="73.83203125" customWidth="1"/>
    <col min="3" max="3" width="8.33203125" customWidth="1"/>
    <col min="4" max="4" width="8.83203125" customWidth="1"/>
    <col min="5" max="5" width="8.5" customWidth="1"/>
    <col min="6" max="6" width="12.33203125" customWidth="1"/>
    <col min="7" max="9" width="15.33203125" customWidth="1"/>
    <col min="10" max="10" width="15.6640625" customWidth="1"/>
  </cols>
  <sheetData>
    <row r="1" spans="1:10">
      <c r="A1" s="161" t="s">
        <v>0</v>
      </c>
    </row>
    <row r="2" spans="1:10" ht="34.35" customHeight="1">
      <c r="A2" s="200" t="s">
        <v>421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18" customHeight="1">
      <c r="A3" s="165" t="s">
        <v>0</v>
      </c>
      <c r="B3" s="165" t="s">
        <v>0</v>
      </c>
      <c r="C3" s="165" t="s">
        <v>0</v>
      </c>
      <c r="D3" s="165" t="s">
        <v>0</v>
      </c>
      <c r="E3" s="165" t="s">
        <v>0</v>
      </c>
      <c r="F3" s="165" t="s">
        <v>0</v>
      </c>
      <c r="G3" s="165" t="s">
        <v>0</v>
      </c>
      <c r="H3" s="165" t="s">
        <v>0</v>
      </c>
      <c r="I3" s="165" t="s">
        <v>0</v>
      </c>
      <c r="J3" s="165" t="s">
        <v>0</v>
      </c>
    </row>
    <row r="4" spans="1:10" ht="69.400000000000006" customHeight="1">
      <c r="A4" s="206" t="s">
        <v>345</v>
      </c>
      <c r="B4" s="206" t="s">
        <v>8</v>
      </c>
      <c r="C4" s="206" t="s">
        <v>422</v>
      </c>
      <c r="D4" s="206" t="s">
        <v>346</v>
      </c>
      <c r="E4" s="206" t="s">
        <v>423</v>
      </c>
      <c r="F4" s="206" t="s">
        <v>424</v>
      </c>
      <c r="G4" s="206" t="s">
        <v>347</v>
      </c>
      <c r="H4" s="206"/>
      <c r="I4" s="206"/>
      <c r="J4" s="206"/>
    </row>
    <row r="5" spans="1:10" ht="72.75" customHeight="1">
      <c r="A5" s="206" t="s">
        <v>0</v>
      </c>
      <c r="B5" s="206" t="s">
        <v>0</v>
      </c>
      <c r="C5" s="206" t="s">
        <v>0</v>
      </c>
      <c r="D5" s="206" t="s">
        <v>0</v>
      </c>
      <c r="E5" s="206" t="s">
        <v>0</v>
      </c>
      <c r="F5" s="206" t="s">
        <v>0</v>
      </c>
      <c r="G5" s="162" t="s">
        <v>382</v>
      </c>
      <c r="H5" s="162" t="s">
        <v>383</v>
      </c>
      <c r="I5" s="162" t="s">
        <v>384</v>
      </c>
      <c r="J5" s="162" t="s">
        <v>11</v>
      </c>
    </row>
    <row r="6" spans="1:10" ht="22.9" customHeight="1">
      <c r="A6" s="162" t="s">
        <v>12</v>
      </c>
      <c r="B6" s="162" t="s">
        <v>13</v>
      </c>
      <c r="C6" s="162" t="s">
        <v>14</v>
      </c>
      <c r="D6" s="162" t="s">
        <v>15</v>
      </c>
      <c r="E6" s="162" t="s">
        <v>425</v>
      </c>
      <c r="F6" s="162" t="s">
        <v>426</v>
      </c>
      <c r="G6" s="162" t="s">
        <v>16</v>
      </c>
      <c r="H6" s="162" t="s">
        <v>17</v>
      </c>
      <c r="I6" s="162" t="s">
        <v>18</v>
      </c>
      <c r="J6" s="162" t="s">
        <v>19</v>
      </c>
    </row>
    <row r="7" spans="1:10" ht="36.75" customHeight="1">
      <c r="A7" s="166" t="s">
        <v>280</v>
      </c>
      <c r="B7" s="163" t="s">
        <v>427</v>
      </c>
      <c r="C7" s="162" t="s">
        <v>281</v>
      </c>
      <c r="D7" s="162" t="s">
        <v>0</v>
      </c>
      <c r="E7" s="162" t="s">
        <v>0</v>
      </c>
      <c r="F7" s="162" t="s">
        <v>0</v>
      </c>
      <c r="G7" s="164">
        <v>1697300</v>
      </c>
      <c r="H7" s="164">
        <v>1642200</v>
      </c>
      <c r="I7" s="164">
        <v>1476900</v>
      </c>
      <c r="J7" s="164">
        <v>0</v>
      </c>
    </row>
    <row r="8" spans="1:10" ht="15" customHeight="1">
      <c r="A8" s="166" t="s">
        <v>0</v>
      </c>
      <c r="B8" s="163" t="s">
        <v>28</v>
      </c>
      <c r="C8" s="162" t="s">
        <v>0</v>
      </c>
      <c r="D8" s="162" t="s">
        <v>0</v>
      </c>
      <c r="E8" s="162" t="s">
        <v>0</v>
      </c>
      <c r="F8" s="162" t="s">
        <v>0</v>
      </c>
      <c r="G8" s="164" t="s">
        <v>0</v>
      </c>
      <c r="H8" s="164" t="s">
        <v>0</v>
      </c>
      <c r="I8" s="164" t="s">
        <v>0</v>
      </c>
      <c r="J8" s="164" t="s">
        <v>0</v>
      </c>
    </row>
    <row r="9" spans="1:10" ht="193.5" customHeight="1">
      <c r="A9" s="166" t="s">
        <v>282</v>
      </c>
      <c r="B9" s="163" t="s">
        <v>428</v>
      </c>
      <c r="C9" s="162" t="s">
        <v>283</v>
      </c>
      <c r="D9" s="162" t="s">
        <v>0</v>
      </c>
      <c r="E9" s="162" t="s">
        <v>0</v>
      </c>
      <c r="F9" s="162" t="s">
        <v>0</v>
      </c>
      <c r="G9" s="164">
        <v>0</v>
      </c>
      <c r="H9" s="164">
        <v>0</v>
      </c>
      <c r="I9" s="164">
        <v>0</v>
      </c>
      <c r="J9" s="164">
        <v>0</v>
      </c>
    </row>
    <row r="10" spans="1:10" ht="71.25" customHeight="1">
      <c r="A10" s="166" t="s">
        <v>284</v>
      </c>
      <c r="B10" s="163" t="s">
        <v>429</v>
      </c>
      <c r="C10" s="162" t="s">
        <v>285</v>
      </c>
      <c r="D10" s="162" t="s">
        <v>0</v>
      </c>
      <c r="E10" s="162" t="s">
        <v>0</v>
      </c>
      <c r="F10" s="162" t="s">
        <v>0</v>
      </c>
      <c r="G10" s="164">
        <v>0</v>
      </c>
      <c r="H10" s="164">
        <v>0</v>
      </c>
      <c r="I10" s="164">
        <v>0</v>
      </c>
      <c r="J10" s="164">
        <v>0</v>
      </c>
    </row>
    <row r="11" spans="1:10" ht="64.5" customHeight="1">
      <c r="A11" s="166" t="s">
        <v>286</v>
      </c>
      <c r="B11" s="163" t="s">
        <v>153</v>
      </c>
      <c r="C11" s="162" t="s">
        <v>287</v>
      </c>
      <c r="D11" s="162" t="s">
        <v>0</v>
      </c>
      <c r="E11" s="162" t="s">
        <v>0</v>
      </c>
      <c r="F11" s="162" t="s">
        <v>0</v>
      </c>
      <c r="G11" s="164">
        <v>0</v>
      </c>
      <c r="H11" s="164">
        <v>0</v>
      </c>
      <c r="I11" s="164">
        <v>0</v>
      </c>
      <c r="J11" s="164">
        <v>0</v>
      </c>
    </row>
    <row r="12" spans="1:10" ht="15" customHeight="1">
      <c r="A12" s="166" t="s">
        <v>0</v>
      </c>
      <c r="B12" s="163" t="s">
        <v>28</v>
      </c>
      <c r="C12" s="162" t="s">
        <v>0</v>
      </c>
      <c r="D12" s="162" t="s">
        <v>0</v>
      </c>
      <c r="E12" s="162" t="s">
        <v>0</v>
      </c>
      <c r="F12" s="162" t="s">
        <v>0</v>
      </c>
      <c r="G12" s="164" t="s">
        <v>0</v>
      </c>
      <c r="H12" s="164" t="s">
        <v>0</v>
      </c>
      <c r="I12" s="164" t="s">
        <v>0</v>
      </c>
      <c r="J12" s="164" t="s">
        <v>0</v>
      </c>
    </row>
    <row r="13" spans="1:10" ht="34.5" customHeight="1">
      <c r="A13" s="166" t="s">
        <v>288</v>
      </c>
      <c r="B13" s="163" t="s">
        <v>430</v>
      </c>
      <c r="C13" s="162" t="s">
        <v>289</v>
      </c>
      <c r="D13" s="162" t="s">
        <v>0</v>
      </c>
      <c r="E13" s="162" t="s">
        <v>0</v>
      </c>
      <c r="F13" s="162" t="s">
        <v>0</v>
      </c>
      <c r="G13" s="164">
        <v>0</v>
      </c>
      <c r="H13" s="164">
        <v>0</v>
      </c>
      <c r="I13" s="164">
        <v>0</v>
      </c>
      <c r="J13" s="164">
        <v>0</v>
      </c>
    </row>
    <row r="14" spans="1:10" ht="25.5" customHeight="1">
      <c r="A14" s="166" t="s">
        <v>320</v>
      </c>
      <c r="B14" s="163" t="s">
        <v>431</v>
      </c>
      <c r="C14" s="162" t="s">
        <v>321</v>
      </c>
      <c r="D14" s="162" t="s">
        <v>0</v>
      </c>
      <c r="E14" s="162" t="s">
        <v>0</v>
      </c>
      <c r="F14" s="162" t="s">
        <v>0</v>
      </c>
      <c r="G14" s="164">
        <v>0</v>
      </c>
      <c r="H14" s="164">
        <v>0</v>
      </c>
      <c r="I14" s="164">
        <v>0</v>
      </c>
      <c r="J14" s="164">
        <v>0</v>
      </c>
    </row>
    <row r="15" spans="1:10" ht="25.5" customHeight="1">
      <c r="A15" s="166" t="s">
        <v>432</v>
      </c>
      <c r="B15" s="163" t="s">
        <v>433</v>
      </c>
      <c r="C15" s="162" t="s">
        <v>434</v>
      </c>
      <c r="D15" s="162" t="s">
        <v>0</v>
      </c>
      <c r="E15" s="162" t="s">
        <v>0</v>
      </c>
      <c r="F15" s="162" t="s">
        <v>0</v>
      </c>
      <c r="G15" s="164">
        <v>0</v>
      </c>
      <c r="H15" s="164">
        <v>0</v>
      </c>
      <c r="I15" s="164">
        <v>0</v>
      </c>
      <c r="J15" s="164">
        <v>0</v>
      </c>
    </row>
    <row r="16" spans="1:10" ht="25.5" customHeight="1">
      <c r="A16" s="166" t="s">
        <v>290</v>
      </c>
      <c r="B16" s="163" t="s">
        <v>435</v>
      </c>
      <c r="C16" s="162" t="s">
        <v>291</v>
      </c>
      <c r="D16" s="162" t="s">
        <v>0</v>
      </c>
      <c r="E16" s="162" t="s">
        <v>0</v>
      </c>
      <c r="F16" s="162" t="s">
        <v>0</v>
      </c>
      <c r="G16" s="164">
        <v>0</v>
      </c>
      <c r="H16" s="164">
        <v>0</v>
      </c>
      <c r="I16" s="164">
        <v>0</v>
      </c>
      <c r="J16" s="164">
        <v>0</v>
      </c>
    </row>
    <row r="17" spans="1:10" ht="68.25" customHeight="1">
      <c r="A17" s="166" t="s">
        <v>292</v>
      </c>
      <c r="B17" s="163" t="s">
        <v>436</v>
      </c>
      <c r="C17" s="162" t="s">
        <v>293</v>
      </c>
      <c r="D17" s="162" t="s">
        <v>0</v>
      </c>
      <c r="E17" s="162" t="s">
        <v>0</v>
      </c>
      <c r="F17" s="162" t="s">
        <v>0</v>
      </c>
      <c r="G17" s="164">
        <v>1697300</v>
      </c>
      <c r="H17" s="164">
        <v>1642200</v>
      </c>
      <c r="I17" s="164">
        <v>1476900</v>
      </c>
      <c r="J17" s="164">
        <v>0</v>
      </c>
    </row>
    <row r="18" spans="1:10" ht="15" customHeight="1">
      <c r="A18" s="166" t="s">
        <v>0</v>
      </c>
      <c r="B18" s="163" t="s">
        <v>28</v>
      </c>
      <c r="C18" s="162" t="s">
        <v>0</v>
      </c>
      <c r="D18" s="162" t="s">
        <v>0</v>
      </c>
      <c r="E18" s="162" t="s">
        <v>0</v>
      </c>
      <c r="F18" s="162" t="s">
        <v>0</v>
      </c>
      <c r="G18" s="164" t="s">
        <v>0</v>
      </c>
      <c r="H18" s="164" t="s">
        <v>0</v>
      </c>
      <c r="I18" s="164" t="s">
        <v>0</v>
      </c>
      <c r="J18" s="164" t="s">
        <v>0</v>
      </c>
    </row>
    <row r="19" spans="1:10" ht="37.5" customHeight="1">
      <c r="A19" s="166" t="s">
        <v>294</v>
      </c>
      <c r="B19" s="163" t="s">
        <v>154</v>
      </c>
      <c r="C19" s="162" t="s">
        <v>295</v>
      </c>
      <c r="D19" s="162" t="s">
        <v>0</v>
      </c>
      <c r="E19" s="162" t="s">
        <v>0</v>
      </c>
      <c r="F19" s="162" t="s">
        <v>0</v>
      </c>
      <c r="G19" s="164">
        <v>1102300</v>
      </c>
      <c r="H19" s="164">
        <v>1047200</v>
      </c>
      <c r="I19" s="164">
        <v>881900</v>
      </c>
      <c r="J19" s="164">
        <v>0</v>
      </c>
    </row>
    <row r="20" spans="1:10" ht="15" customHeight="1">
      <c r="A20" s="166" t="s">
        <v>0</v>
      </c>
      <c r="B20" s="163" t="s">
        <v>28</v>
      </c>
      <c r="C20" s="162" t="s">
        <v>0</v>
      </c>
      <c r="D20" s="162" t="s">
        <v>0</v>
      </c>
      <c r="E20" s="162" t="s">
        <v>0</v>
      </c>
      <c r="F20" s="162" t="s">
        <v>0</v>
      </c>
      <c r="G20" s="164" t="s">
        <v>0</v>
      </c>
      <c r="H20" s="164" t="s">
        <v>0</v>
      </c>
      <c r="I20" s="164" t="s">
        <v>0</v>
      </c>
      <c r="J20" s="164" t="s">
        <v>0</v>
      </c>
    </row>
    <row r="21" spans="1:10" ht="30" customHeight="1">
      <c r="A21" s="166" t="s">
        <v>296</v>
      </c>
      <c r="B21" s="163" t="s">
        <v>279</v>
      </c>
      <c r="C21" s="162" t="s">
        <v>297</v>
      </c>
      <c r="D21" s="162" t="s">
        <v>0</v>
      </c>
      <c r="E21" s="162" t="s">
        <v>0</v>
      </c>
      <c r="F21" s="162" t="s">
        <v>0</v>
      </c>
      <c r="G21" s="164">
        <v>1102300</v>
      </c>
      <c r="H21" s="164">
        <v>1047200</v>
      </c>
      <c r="I21" s="164">
        <v>881900</v>
      </c>
      <c r="J21" s="164">
        <v>0</v>
      </c>
    </row>
    <row r="22" spans="1:10" ht="30" customHeight="1">
      <c r="A22" s="166" t="s">
        <v>298</v>
      </c>
      <c r="B22" s="163" t="s">
        <v>437</v>
      </c>
      <c r="C22" s="162" t="s">
        <v>299</v>
      </c>
      <c r="D22" s="162" t="s">
        <v>0</v>
      </c>
      <c r="E22" s="162" t="s">
        <v>0</v>
      </c>
      <c r="F22" s="162" t="s">
        <v>0</v>
      </c>
      <c r="G22" s="164">
        <v>0</v>
      </c>
      <c r="H22" s="164">
        <v>0</v>
      </c>
      <c r="I22" s="164">
        <v>0</v>
      </c>
      <c r="J22" s="164">
        <v>0</v>
      </c>
    </row>
    <row r="23" spans="1:10" ht="57" customHeight="1">
      <c r="A23" s="166" t="s">
        <v>300</v>
      </c>
      <c r="B23" s="163" t="s">
        <v>156</v>
      </c>
      <c r="C23" s="162" t="s">
        <v>301</v>
      </c>
      <c r="D23" s="162" t="s">
        <v>0</v>
      </c>
      <c r="E23" s="162" t="s">
        <v>0</v>
      </c>
      <c r="F23" s="162" t="s">
        <v>0</v>
      </c>
      <c r="G23" s="164">
        <v>0</v>
      </c>
      <c r="H23" s="164">
        <v>0</v>
      </c>
      <c r="I23" s="164">
        <v>0</v>
      </c>
      <c r="J23" s="164">
        <v>0</v>
      </c>
    </row>
    <row r="24" spans="1:10" ht="15" customHeight="1">
      <c r="A24" s="166" t="s">
        <v>0</v>
      </c>
      <c r="B24" s="163" t="s">
        <v>28</v>
      </c>
      <c r="C24" s="162" t="s">
        <v>0</v>
      </c>
      <c r="D24" s="162" t="s">
        <v>0</v>
      </c>
      <c r="E24" s="162" t="s">
        <v>0</v>
      </c>
      <c r="F24" s="162" t="s">
        <v>0</v>
      </c>
      <c r="G24" s="164" t="s">
        <v>0</v>
      </c>
      <c r="H24" s="164" t="s">
        <v>0</v>
      </c>
      <c r="I24" s="164" t="s">
        <v>0</v>
      </c>
      <c r="J24" s="164" t="s">
        <v>0</v>
      </c>
    </row>
    <row r="25" spans="1:10" ht="28.5" customHeight="1">
      <c r="A25" s="166" t="s">
        <v>302</v>
      </c>
      <c r="B25" s="163" t="s">
        <v>279</v>
      </c>
      <c r="C25" s="162" t="s">
        <v>303</v>
      </c>
      <c r="D25" s="162" t="s">
        <v>0</v>
      </c>
      <c r="E25" s="162" t="s">
        <v>0</v>
      </c>
      <c r="F25" s="162" t="s">
        <v>0</v>
      </c>
      <c r="G25" s="164">
        <v>0</v>
      </c>
      <c r="H25" s="164">
        <v>0</v>
      </c>
      <c r="I25" s="164">
        <v>0</v>
      </c>
      <c r="J25" s="164">
        <v>0</v>
      </c>
    </row>
    <row r="26" spans="1:10" ht="28.5" customHeight="1">
      <c r="A26" s="166" t="s">
        <v>322</v>
      </c>
      <c r="B26" s="163" t="s">
        <v>431</v>
      </c>
      <c r="C26" s="162" t="s">
        <v>323</v>
      </c>
      <c r="D26" s="162" t="s">
        <v>0</v>
      </c>
      <c r="E26" s="162" t="s">
        <v>0</v>
      </c>
      <c r="F26" s="162" t="s">
        <v>0</v>
      </c>
      <c r="G26" s="164">
        <v>0</v>
      </c>
      <c r="H26" s="164">
        <v>0</v>
      </c>
      <c r="I26" s="164">
        <v>0</v>
      </c>
      <c r="J26" s="164">
        <v>0</v>
      </c>
    </row>
    <row r="27" spans="1:10" ht="28.5" customHeight="1">
      <c r="A27" s="166" t="s">
        <v>304</v>
      </c>
      <c r="B27" s="163" t="s">
        <v>437</v>
      </c>
      <c r="C27" s="162" t="s">
        <v>305</v>
      </c>
      <c r="D27" s="162" t="s">
        <v>0</v>
      </c>
      <c r="E27" s="162" t="s">
        <v>0</v>
      </c>
      <c r="F27" s="162" t="s">
        <v>0</v>
      </c>
      <c r="G27" s="164">
        <v>0</v>
      </c>
      <c r="H27" s="164">
        <v>0</v>
      </c>
      <c r="I27" s="164">
        <v>0</v>
      </c>
      <c r="J27" s="164">
        <v>0</v>
      </c>
    </row>
    <row r="28" spans="1:10" ht="40.5" customHeight="1">
      <c r="A28" s="166" t="s">
        <v>306</v>
      </c>
      <c r="B28" s="163" t="s">
        <v>438</v>
      </c>
      <c r="C28" s="162" t="s">
        <v>307</v>
      </c>
      <c r="D28" s="162" t="s">
        <v>0</v>
      </c>
      <c r="E28" s="162" t="s">
        <v>0</v>
      </c>
      <c r="F28" s="162" t="s">
        <v>0</v>
      </c>
      <c r="G28" s="164">
        <v>0</v>
      </c>
      <c r="H28" s="164">
        <v>0</v>
      </c>
      <c r="I28" s="164">
        <v>0</v>
      </c>
      <c r="J28" s="164">
        <v>0</v>
      </c>
    </row>
    <row r="29" spans="1:10" ht="30" customHeight="1">
      <c r="A29" s="166" t="s">
        <v>324</v>
      </c>
      <c r="B29" s="163" t="s">
        <v>431</v>
      </c>
      <c r="C29" s="162" t="s">
        <v>325</v>
      </c>
      <c r="D29" s="162" t="s">
        <v>0</v>
      </c>
      <c r="E29" s="162" t="s">
        <v>0</v>
      </c>
      <c r="F29" s="162" t="s">
        <v>0</v>
      </c>
      <c r="G29" s="164">
        <v>0</v>
      </c>
      <c r="H29" s="164">
        <v>0</v>
      </c>
      <c r="I29" s="164">
        <v>0</v>
      </c>
      <c r="J29" s="164">
        <v>0</v>
      </c>
    </row>
    <row r="30" spans="1:10" ht="30" customHeight="1">
      <c r="A30" s="166" t="s">
        <v>439</v>
      </c>
      <c r="B30" s="163" t="s">
        <v>433</v>
      </c>
      <c r="C30" s="162" t="s">
        <v>440</v>
      </c>
      <c r="D30" s="162" t="s">
        <v>0</v>
      </c>
      <c r="E30" s="162" t="s">
        <v>0</v>
      </c>
      <c r="F30" s="162" t="s">
        <v>0</v>
      </c>
      <c r="G30" s="164">
        <v>0</v>
      </c>
      <c r="H30" s="164">
        <v>0</v>
      </c>
      <c r="I30" s="164">
        <v>0</v>
      </c>
      <c r="J30" s="164">
        <v>0</v>
      </c>
    </row>
    <row r="31" spans="1:10" ht="42" customHeight="1">
      <c r="A31" s="166" t="s">
        <v>308</v>
      </c>
      <c r="B31" s="163" t="s">
        <v>441</v>
      </c>
      <c r="C31" s="162" t="s">
        <v>309</v>
      </c>
      <c r="D31" s="162" t="s">
        <v>0</v>
      </c>
      <c r="E31" s="162" t="s">
        <v>0</v>
      </c>
      <c r="F31" s="162" t="s">
        <v>0</v>
      </c>
      <c r="G31" s="164">
        <v>0</v>
      </c>
      <c r="H31" s="164">
        <v>0</v>
      </c>
      <c r="I31" s="164">
        <v>0</v>
      </c>
      <c r="J31" s="164">
        <v>0</v>
      </c>
    </row>
    <row r="32" spans="1:10" ht="15" customHeight="1">
      <c r="A32" s="166" t="s">
        <v>0</v>
      </c>
      <c r="B32" s="163" t="s">
        <v>28</v>
      </c>
      <c r="C32" s="162" t="s">
        <v>0</v>
      </c>
      <c r="D32" s="162" t="s">
        <v>0</v>
      </c>
      <c r="E32" s="162" t="s">
        <v>0</v>
      </c>
      <c r="F32" s="162" t="s">
        <v>0</v>
      </c>
      <c r="G32" s="164" t="s">
        <v>0</v>
      </c>
      <c r="H32" s="164" t="s">
        <v>0</v>
      </c>
      <c r="I32" s="164" t="s">
        <v>0</v>
      </c>
      <c r="J32" s="164" t="s">
        <v>0</v>
      </c>
    </row>
    <row r="33" spans="1:10" ht="24.75" customHeight="1">
      <c r="A33" s="166" t="s">
        <v>310</v>
      </c>
      <c r="B33" s="163" t="s">
        <v>155</v>
      </c>
      <c r="C33" s="162" t="s">
        <v>311</v>
      </c>
      <c r="D33" s="162" t="s">
        <v>0</v>
      </c>
      <c r="E33" s="162" t="s">
        <v>0</v>
      </c>
      <c r="F33" s="162" t="s">
        <v>0</v>
      </c>
      <c r="G33" s="164">
        <v>0</v>
      </c>
      <c r="H33" s="164">
        <v>0</v>
      </c>
      <c r="I33" s="164">
        <v>0</v>
      </c>
      <c r="J33" s="164">
        <v>0</v>
      </c>
    </row>
    <row r="34" spans="1:10" ht="24.75" customHeight="1">
      <c r="A34" s="166" t="s">
        <v>312</v>
      </c>
      <c r="B34" s="163" t="s">
        <v>442</v>
      </c>
      <c r="C34" s="162" t="s">
        <v>313</v>
      </c>
      <c r="D34" s="162" t="s">
        <v>0</v>
      </c>
      <c r="E34" s="162" t="s">
        <v>0</v>
      </c>
      <c r="F34" s="162" t="s">
        <v>0</v>
      </c>
      <c r="G34" s="164">
        <v>0</v>
      </c>
      <c r="H34" s="164">
        <v>0</v>
      </c>
      <c r="I34" s="164">
        <v>0</v>
      </c>
      <c r="J34" s="164">
        <v>0</v>
      </c>
    </row>
    <row r="35" spans="1:10" ht="24.75" customHeight="1">
      <c r="A35" s="166" t="s">
        <v>326</v>
      </c>
      <c r="B35" s="163" t="s">
        <v>157</v>
      </c>
      <c r="C35" s="162" t="s">
        <v>327</v>
      </c>
      <c r="D35" s="162" t="s">
        <v>0</v>
      </c>
      <c r="E35" s="162" t="s">
        <v>0</v>
      </c>
      <c r="F35" s="162" t="s">
        <v>0</v>
      </c>
      <c r="G35" s="164">
        <v>595000</v>
      </c>
      <c r="H35" s="164">
        <v>595000</v>
      </c>
      <c r="I35" s="164">
        <v>595000</v>
      </c>
      <c r="J35" s="164">
        <v>0</v>
      </c>
    </row>
    <row r="36" spans="1:10" ht="15" customHeight="1">
      <c r="A36" s="166" t="s">
        <v>0</v>
      </c>
      <c r="B36" s="163" t="s">
        <v>28</v>
      </c>
      <c r="C36" s="162" t="s">
        <v>0</v>
      </c>
      <c r="D36" s="162" t="s">
        <v>0</v>
      </c>
      <c r="E36" s="162" t="s">
        <v>0</v>
      </c>
      <c r="F36" s="162" t="s">
        <v>0</v>
      </c>
      <c r="G36" s="164" t="s">
        <v>0</v>
      </c>
      <c r="H36" s="164" t="s">
        <v>0</v>
      </c>
      <c r="I36" s="164" t="s">
        <v>0</v>
      </c>
      <c r="J36" s="164" t="s">
        <v>0</v>
      </c>
    </row>
    <row r="37" spans="1:10" ht="30" customHeight="1">
      <c r="A37" s="166" t="s">
        <v>328</v>
      </c>
      <c r="B37" s="163" t="s">
        <v>279</v>
      </c>
      <c r="C37" s="162" t="s">
        <v>329</v>
      </c>
      <c r="D37" s="162" t="s">
        <v>0</v>
      </c>
      <c r="E37" s="162" t="s">
        <v>0</v>
      </c>
      <c r="F37" s="162" t="s">
        <v>0</v>
      </c>
      <c r="G37" s="164">
        <v>595000</v>
      </c>
      <c r="H37" s="164">
        <v>595000</v>
      </c>
      <c r="I37" s="164">
        <v>595000</v>
      </c>
      <c r="J37" s="164">
        <v>0</v>
      </c>
    </row>
    <row r="38" spans="1:10" ht="30" customHeight="1">
      <c r="A38" s="166" t="s">
        <v>330</v>
      </c>
      <c r="B38" s="163" t="s">
        <v>431</v>
      </c>
      <c r="C38" s="162" t="s">
        <v>331</v>
      </c>
      <c r="D38" s="162" t="s">
        <v>0</v>
      </c>
      <c r="E38" s="162" t="s">
        <v>0</v>
      </c>
      <c r="F38" s="162" t="s">
        <v>0</v>
      </c>
      <c r="G38" s="164">
        <v>0</v>
      </c>
      <c r="H38" s="164">
        <v>0</v>
      </c>
      <c r="I38" s="164">
        <v>0</v>
      </c>
      <c r="J38" s="164">
        <v>0</v>
      </c>
    </row>
    <row r="39" spans="1:10" ht="30" customHeight="1">
      <c r="A39" s="166" t="s">
        <v>443</v>
      </c>
      <c r="B39" s="163" t="s">
        <v>433</v>
      </c>
      <c r="C39" s="162" t="s">
        <v>444</v>
      </c>
      <c r="D39" s="162" t="s">
        <v>0</v>
      </c>
      <c r="E39" s="162" t="s">
        <v>0</v>
      </c>
      <c r="F39" s="162" t="s">
        <v>0</v>
      </c>
      <c r="G39" s="164">
        <v>0</v>
      </c>
      <c r="H39" s="164">
        <v>0</v>
      </c>
      <c r="I39" s="164">
        <v>0</v>
      </c>
      <c r="J39" s="164">
        <v>0</v>
      </c>
    </row>
    <row r="40" spans="1:10" ht="30" customHeight="1">
      <c r="A40" s="166" t="s">
        <v>445</v>
      </c>
      <c r="B40" s="163" t="s">
        <v>435</v>
      </c>
      <c r="C40" s="162" t="s">
        <v>446</v>
      </c>
      <c r="D40" s="162" t="s">
        <v>0</v>
      </c>
      <c r="E40" s="162" t="s">
        <v>0</v>
      </c>
      <c r="F40" s="162" t="s">
        <v>0</v>
      </c>
      <c r="G40" s="164">
        <v>0</v>
      </c>
      <c r="H40" s="164">
        <v>0</v>
      </c>
      <c r="I40" s="164">
        <v>0</v>
      </c>
      <c r="J40" s="164">
        <v>0</v>
      </c>
    </row>
    <row r="41" spans="1:10" ht="64.5" customHeight="1">
      <c r="A41" s="166" t="s">
        <v>314</v>
      </c>
      <c r="B41" s="163" t="s">
        <v>447</v>
      </c>
      <c r="C41" s="162" t="s">
        <v>315</v>
      </c>
      <c r="D41" s="162" t="s">
        <v>0</v>
      </c>
      <c r="E41" s="162" t="s">
        <v>0</v>
      </c>
      <c r="F41" s="162" t="s">
        <v>0</v>
      </c>
      <c r="G41" s="164">
        <v>1697300</v>
      </c>
      <c r="H41" s="164">
        <v>1642200</v>
      </c>
      <c r="I41" s="164">
        <v>1476900</v>
      </c>
      <c r="J41" s="164">
        <v>0</v>
      </c>
    </row>
    <row r="42" spans="1:10" ht="27.75" customHeight="1">
      <c r="A42" s="166" t="s">
        <v>448</v>
      </c>
      <c r="B42" s="163" t="s">
        <v>0</v>
      </c>
      <c r="C42" s="162" t="s">
        <v>449</v>
      </c>
      <c r="D42" s="162" t="s">
        <v>450</v>
      </c>
      <c r="E42" s="162" t="s">
        <v>0</v>
      </c>
      <c r="F42" s="162" t="s">
        <v>0</v>
      </c>
      <c r="G42" s="164">
        <v>1697300</v>
      </c>
      <c r="H42" s="164">
        <v>1642200</v>
      </c>
      <c r="I42" s="164">
        <v>1476900</v>
      </c>
      <c r="J42" s="164">
        <v>0</v>
      </c>
    </row>
    <row r="43" spans="1:10" ht="68.25" customHeight="1">
      <c r="A43" s="166" t="s">
        <v>316</v>
      </c>
      <c r="B43" s="163" t="s">
        <v>451</v>
      </c>
      <c r="C43" s="162" t="s">
        <v>317</v>
      </c>
      <c r="D43" s="162" t="s">
        <v>0</v>
      </c>
      <c r="E43" s="162" t="s">
        <v>0</v>
      </c>
      <c r="F43" s="162" t="s">
        <v>0</v>
      </c>
      <c r="G43" s="164">
        <v>0</v>
      </c>
      <c r="H43" s="164">
        <v>0</v>
      </c>
      <c r="I43" s="164">
        <v>0</v>
      </c>
      <c r="J43" s="164">
        <v>0</v>
      </c>
    </row>
    <row r="44" spans="1:10" s="94" customFormat="1" ht="32.25" customHeight="1">
      <c r="E44" s="95"/>
      <c r="F44" s="95"/>
      <c r="G44" s="95"/>
      <c r="H44" s="95"/>
    </row>
    <row r="45" spans="1:10" s="94" customFormat="1" ht="52.5" customHeight="1">
      <c r="A45" s="208" t="s">
        <v>158</v>
      </c>
      <c r="B45" s="208"/>
      <c r="C45" s="97" t="s">
        <v>0</v>
      </c>
      <c r="D45" s="97" t="s">
        <v>0</v>
      </c>
      <c r="E45" s="210" t="s">
        <v>339</v>
      </c>
      <c r="F45" s="210"/>
      <c r="G45" s="95"/>
      <c r="H45" s="95"/>
    </row>
    <row r="46" spans="1:10" s="94" customFormat="1" ht="18" customHeight="1">
      <c r="A46" s="160" t="s">
        <v>0</v>
      </c>
      <c r="B46" s="160" t="s">
        <v>0</v>
      </c>
      <c r="C46" s="98" t="s">
        <v>159</v>
      </c>
      <c r="D46" s="160" t="s">
        <v>0</v>
      </c>
      <c r="E46" s="207" t="s">
        <v>160</v>
      </c>
      <c r="F46" s="207"/>
      <c r="G46" s="95"/>
      <c r="H46" s="95"/>
    </row>
    <row r="47" spans="1:10" s="94" customFormat="1" ht="12.75" customHeight="1">
      <c r="A47" s="160" t="s">
        <v>0</v>
      </c>
      <c r="B47" s="160" t="s">
        <v>0</v>
      </c>
      <c r="C47" s="160" t="s">
        <v>0</v>
      </c>
      <c r="D47" s="160" t="s">
        <v>0</v>
      </c>
      <c r="E47" s="96" t="s">
        <v>0</v>
      </c>
      <c r="F47" s="95"/>
      <c r="G47" s="95"/>
      <c r="H47" s="95"/>
    </row>
    <row r="48" spans="1:10" s="94" customFormat="1" ht="36" customHeight="1">
      <c r="A48" s="208" t="s">
        <v>161</v>
      </c>
      <c r="B48" s="208"/>
      <c r="C48" s="97" t="s">
        <v>0</v>
      </c>
      <c r="D48" s="97" t="s">
        <v>0</v>
      </c>
      <c r="E48" s="210" t="s">
        <v>162</v>
      </c>
      <c r="F48" s="210"/>
      <c r="G48" s="95"/>
      <c r="H48" s="95"/>
    </row>
    <row r="49" spans="1:8" s="94" customFormat="1" ht="18" customHeight="1">
      <c r="A49" s="160" t="s">
        <v>0</v>
      </c>
      <c r="B49" s="160" t="s">
        <v>0</v>
      </c>
      <c r="C49" s="98" t="s">
        <v>159</v>
      </c>
      <c r="D49" s="160" t="s">
        <v>0</v>
      </c>
      <c r="E49" s="207" t="s">
        <v>160</v>
      </c>
      <c r="F49" s="207"/>
      <c r="G49" s="95"/>
      <c r="H49" s="95"/>
    </row>
    <row r="50" spans="1:8" s="94" customFormat="1" ht="18" customHeight="1">
      <c r="A50" s="160" t="s">
        <v>0</v>
      </c>
      <c r="B50" s="160" t="s">
        <v>0</v>
      </c>
      <c r="C50" s="160" t="s">
        <v>0</v>
      </c>
      <c r="D50" s="160" t="s">
        <v>0</v>
      </c>
      <c r="E50" s="96" t="s">
        <v>0</v>
      </c>
      <c r="F50" s="95"/>
      <c r="G50" s="95"/>
      <c r="H50" s="95"/>
    </row>
    <row r="51" spans="1:8" s="94" customFormat="1" ht="18" customHeight="1">
      <c r="A51" s="208" t="s">
        <v>163</v>
      </c>
      <c r="B51" s="208"/>
      <c r="C51" s="97" t="s">
        <v>0</v>
      </c>
      <c r="D51" s="97" t="s">
        <v>0</v>
      </c>
      <c r="E51" s="210" t="s">
        <v>318</v>
      </c>
      <c r="F51" s="210"/>
      <c r="G51" s="99"/>
      <c r="H51" s="95"/>
    </row>
    <row r="52" spans="1:8" s="94" customFormat="1" ht="18" customHeight="1">
      <c r="A52" s="208" t="s">
        <v>334</v>
      </c>
      <c r="B52" s="208"/>
      <c r="C52" s="98" t="s">
        <v>159</v>
      </c>
      <c r="D52" s="160" t="s">
        <v>0</v>
      </c>
      <c r="E52" s="207" t="s">
        <v>160</v>
      </c>
      <c r="F52" s="207"/>
      <c r="G52" s="95"/>
      <c r="H52" s="95"/>
    </row>
    <row r="53" spans="1:8" s="94" customFormat="1" ht="22.35" customHeight="1">
      <c r="A53" s="209"/>
      <c r="B53" s="209"/>
      <c r="C53" s="160" t="s">
        <v>0</v>
      </c>
      <c r="D53" s="160" t="s">
        <v>0</v>
      </c>
      <c r="E53" s="96" t="s">
        <v>0</v>
      </c>
      <c r="F53" s="95"/>
      <c r="G53" s="95"/>
      <c r="H53" s="95"/>
    </row>
  </sheetData>
  <mergeCells count="19">
    <mergeCell ref="E49:F49"/>
    <mergeCell ref="A52:B52"/>
    <mergeCell ref="A53:B53"/>
    <mergeCell ref="A45:B45"/>
    <mergeCell ref="E45:F45"/>
    <mergeCell ref="E46:F46"/>
    <mergeCell ref="A48:B48"/>
    <mergeCell ref="E48:F48"/>
    <mergeCell ref="A51:B51"/>
    <mergeCell ref="E52:F52"/>
    <mergeCell ref="E51:F51"/>
    <mergeCell ref="A4:A5"/>
    <mergeCell ref="B4:B5"/>
    <mergeCell ref="C4:C5"/>
    <mergeCell ref="D4:D5"/>
    <mergeCell ref="A2:J2"/>
    <mergeCell ref="E4:E5"/>
    <mergeCell ref="F4:F5"/>
    <mergeCell ref="G4:J4"/>
  </mergeCells>
  <pageMargins left="0.43307086614173229" right="0.78740157480314965" top="0.51181102362204722" bottom="0.47244094488188981" header="0.31496062992125984" footer="0.31496062992125984"/>
  <pageSetup paperSize="9" scale="4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6"/>
  <sheetViews>
    <sheetView view="pageBreakPreview" zoomScale="90" zoomScaleNormal="90" zoomScaleSheetLayoutView="90" workbookViewId="0">
      <selection activeCell="G116" sqref="G116"/>
    </sheetView>
  </sheetViews>
  <sheetFormatPr defaultRowHeight="12.75"/>
  <cols>
    <col min="1" max="1" width="7.5" style="43" customWidth="1"/>
    <col min="2" max="2" width="9.1640625" style="139" customWidth="1"/>
    <col min="3" max="3" width="15" style="43" customWidth="1"/>
    <col min="4" max="4" width="10.5" style="43" customWidth="1"/>
    <col min="5" max="5" width="56.6640625" style="22" customWidth="1"/>
    <col min="6" max="6" width="19.5" style="119" customWidth="1"/>
    <col min="7" max="7" width="16.83203125" style="119" customWidth="1"/>
    <col min="8" max="8" width="16.33203125" style="119" customWidth="1"/>
    <col min="9" max="9" width="16.83203125" style="119" customWidth="1"/>
    <col min="10" max="10" width="17.1640625" style="119" customWidth="1"/>
    <col min="11" max="11" width="15.1640625" style="119" customWidth="1"/>
    <col min="12" max="12" width="20" style="119" customWidth="1"/>
    <col min="13" max="13" width="17.83203125" style="43" customWidth="1"/>
    <col min="14" max="14" width="13" style="43" customWidth="1"/>
    <col min="15" max="256" width="9.33203125" style="43"/>
    <col min="257" max="257" width="7.5" style="43" customWidth="1"/>
    <col min="258" max="258" width="9.1640625" style="43" customWidth="1"/>
    <col min="259" max="259" width="9.6640625" style="43" customWidth="1"/>
    <col min="260" max="260" width="9.5" style="43" customWidth="1"/>
    <col min="261" max="261" width="61.6640625" style="43" customWidth="1"/>
    <col min="262" max="262" width="16.33203125" style="43" customWidth="1"/>
    <col min="263" max="263" width="17.33203125" style="43" customWidth="1"/>
    <col min="264" max="264" width="13.5" style="43" customWidth="1"/>
    <col min="265" max="265" width="15.83203125" style="43" customWidth="1"/>
    <col min="266" max="266" width="20.33203125" style="43" customWidth="1"/>
    <col min="267" max="267" width="19.5" style="43" customWidth="1"/>
    <col min="268" max="268" width="18.5" style="43" customWidth="1"/>
    <col min="269" max="269" width="13.83203125" style="43" bestFit="1" customWidth="1"/>
    <col min="270" max="270" width="13" style="43" customWidth="1"/>
    <col min="271" max="512" width="9.33203125" style="43"/>
    <col min="513" max="513" width="7.5" style="43" customWidth="1"/>
    <col min="514" max="514" width="9.1640625" style="43" customWidth="1"/>
    <col min="515" max="515" width="9.6640625" style="43" customWidth="1"/>
    <col min="516" max="516" width="9.5" style="43" customWidth="1"/>
    <col min="517" max="517" width="61.6640625" style="43" customWidth="1"/>
    <col min="518" max="518" width="16.33203125" style="43" customWidth="1"/>
    <col min="519" max="519" width="17.33203125" style="43" customWidth="1"/>
    <col min="520" max="520" width="13.5" style="43" customWidth="1"/>
    <col min="521" max="521" width="15.83203125" style="43" customWidth="1"/>
    <col min="522" max="522" width="20.33203125" style="43" customWidth="1"/>
    <col min="523" max="523" width="19.5" style="43" customWidth="1"/>
    <col min="524" max="524" width="18.5" style="43" customWidth="1"/>
    <col min="525" max="525" width="13.83203125" style="43" bestFit="1" customWidth="1"/>
    <col min="526" max="526" width="13" style="43" customWidth="1"/>
    <col min="527" max="768" width="9.33203125" style="43"/>
    <col min="769" max="769" width="7.5" style="43" customWidth="1"/>
    <col min="770" max="770" width="9.1640625" style="43" customWidth="1"/>
    <col min="771" max="771" width="9.6640625" style="43" customWidth="1"/>
    <col min="772" max="772" width="9.5" style="43" customWidth="1"/>
    <col min="773" max="773" width="61.6640625" style="43" customWidth="1"/>
    <col min="774" max="774" width="16.33203125" style="43" customWidth="1"/>
    <col min="775" max="775" width="17.33203125" style="43" customWidth="1"/>
    <col min="776" max="776" width="13.5" style="43" customWidth="1"/>
    <col min="777" max="777" width="15.83203125" style="43" customWidth="1"/>
    <col min="778" max="778" width="20.33203125" style="43" customWidth="1"/>
    <col min="779" max="779" width="19.5" style="43" customWidth="1"/>
    <col min="780" max="780" width="18.5" style="43" customWidth="1"/>
    <col min="781" max="781" width="13.83203125" style="43" bestFit="1" customWidth="1"/>
    <col min="782" max="782" width="13" style="43" customWidth="1"/>
    <col min="783" max="1024" width="9.33203125" style="43"/>
    <col min="1025" max="1025" width="7.5" style="43" customWidth="1"/>
    <col min="1026" max="1026" width="9.1640625" style="43" customWidth="1"/>
    <col min="1027" max="1027" width="9.6640625" style="43" customWidth="1"/>
    <col min="1028" max="1028" width="9.5" style="43" customWidth="1"/>
    <col min="1029" max="1029" width="61.6640625" style="43" customWidth="1"/>
    <col min="1030" max="1030" width="16.33203125" style="43" customWidth="1"/>
    <col min="1031" max="1031" width="17.33203125" style="43" customWidth="1"/>
    <col min="1032" max="1032" width="13.5" style="43" customWidth="1"/>
    <col min="1033" max="1033" width="15.83203125" style="43" customWidth="1"/>
    <col min="1034" max="1034" width="20.33203125" style="43" customWidth="1"/>
    <col min="1035" max="1035" width="19.5" style="43" customWidth="1"/>
    <col min="1036" max="1036" width="18.5" style="43" customWidth="1"/>
    <col min="1037" max="1037" width="13.83203125" style="43" bestFit="1" customWidth="1"/>
    <col min="1038" max="1038" width="13" style="43" customWidth="1"/>
    <col min="1039" max="1280" width="9.33203125" style="43"/>
    <col min="1281" max="1281" width="7.5" style="43" customWidth="1"/>
    <col min="1282" max="1282" width="9.1640625" style="43" customWidth="1"/>
    <col min="1283" max="1283" width="9.6640625" style="43" customWidth="1"/>
    <col min="1284" max="1284" width="9.5" style="43" customWidth="1"/>
    <col min="1285" max="1285" width="61.6640625" style="43" customWidth="1"/>
    <col min="1286" max="1286" width="16.33203125" style="43" customWidth="1"/>
    <col min="1287" max="1287" width="17.33203125" style="43" customWidth="1"/>
    <col min="1288" max="1288" width="13.5" style="43" customWidth="1"/>
    <col min="1289" max="1289" width="15.83203125" style="43" customWidth="1"/>
    <col min="1290" max="1290" width="20.33203125" style="43" customWidth="1"/>
    <col min="1291" max="1291" width="19.5" style="43" customWidth="1"/>
    <col min="1292" max="1292" width="18.5" style="43" customWidth="1"/>
    <col min="1293" max="1293" width="13.83203125" style="43" bestFit="1" customWidth="1"/>
    <col min="1294" max="1294" width="13" style="43" customWidth="1"/>
    <col min="1295" max="1536" width="9.33203125" style="43"/>
    <col min="1537" max="1537" width="7.5" style="43" customWidth="1"/>
    <col min="1538" max="1538" width="9.1640625" style="43" customWidth="1"/>
    <col min="1539" max="1539" width="9.6640625" style="43" customWidth="1"/>
    <col min="1540" max="1540" width="9.5" style="43" customWidth="1"/>
    <col min="1541" max="1541" width="61.6640625" style="43" customWidth="1"/>
    <col min="1542" max="1542" width="16.33203125" style="43" customWidth="1"/>
    <col min="1543" max="1543" width="17.33203125" style="43" customWidth="1"/>
    <col min="1544" max="1544" width="13.5" style="43" customWidth="1"/>
    <col min="1545" max="1545" width="15.83203125" style="43" customWidth="1"/>
    <col min="1546" max="1546" width="20.33203125" style="43" customWidth="1"/>
    <col min="1547" max="1547" width="19.5" style="43" customWidth="1"/>
    <col min="1548" max="1548" width="18.5" style="43" customWidth="1"/>
    <col min="1549" max="1549" width="13.83203125" style="43" bestFit="1" customWidth="1"/>
    <col min="1550" max="1550" width="13" style="43" customWidth="1"/>
    <col min="1551" max="1792" width="9.33203125" style="43"/>
    <col min="1793" max="1793" width="7.5" style="43" customWidth="1"/>
    <col min="1794" max="1794" width="9.1640625" style="43" customWidth="1"/>
    <col min="1795" max="1795" width="9.6640625" style="43" customWidth="1"/>
    <col min="1796" max="1796" width="9.5" style="43" customWidth="1"/>
    <col min="1797" max="1797" width="61.6640625" style="43" customWidth="1"/>
    <col min="1798" max="1798" width="16.33203125" style="43" customWidth="1"/>
    <col min="1799" max="1799" width="17.33203125" style="43" customWidth="1"/>
    <col min="1800" max="1800" width="13.5" style="43" customWidth="1"/>
    <col min="1801" max="1801" width="15.83203125" style="43" customWidth="1"/>
    <col min="1802" max="1802" width="20.33203125" style="43" customWidth="1"/>
    <col min="1803" max="1803" width="19.5" style="43" customWidth="1"/>
    <col min="1804" max="1804" width="18.5" style="43" customWidth="1"/>
    <col min="1805" max="1805" width="13.83203125" style="43" bestFit="1" customWidth="1"/>
    <col min="1806" max="1806" width="13" style="43" customWidth="1"/>
    <col min="1807" max="2048" width="9.33203125" style="43"/>
    <col min="2049" max="2049" width="7.5" style="43" customWidth="1"/>
    <col min="2050" max="2050" width="9.1640625" style="43" customWidth="1"/>
    <col min="2051" max="2051" width="9.6640625" style="43" customWidth="1"/>
    <col min="2052" max="2052" width="9.5" style="43" customWidth="1"/>
    <col min="2053" max="2053" width="61.6640625" style="43" customWidth="1"/>
    <col min="2054" max="2054" width="16.33203125" style="43" customWidth="1"/>
    <col min="2055" max="2055" width="17.33203125" style="43" customWidth="1"/>
    <col min="2056" max="2056" width="13.5" style="43" customWidth="1"/>
    <col min="2057" max="2057" width="15.83203125" style="43" customWidth="1"/>
    <col min="2058" max="2058" width="20.33203125" style="43" customWidth="1"/>
    <col min="2059" max="2059" width="19.5" style="43" customWidth="1"/>
    <col min="2060" max="2060" width="18.5" style="43" customWidth="1"/>
    <col min="2061" max="2061" width="13.83203125" style="43" bestFit="1" customWidth="1"/>
    <col min="2062" max="2062" width="13" style="43" customWidth="1"/>
    <col min="2063" max="2304" width="9.33203125" style="43"/>
    <col min="2305" max="2305" width="7.5" style="43" customWidth="1"/>
    <col min="2306" max="2306" width="9.1640625" style="43" customWidth="1"/>
    <col min="2307" max="2307" width="9.6640625" style="43" customWidth="1"/>
    <col min="2308" max="2308" width="9.5" style="43" customWidth="1"/>
    <col min="2309" max="2309" width="61.6640625" style="43" customWidth="1"/>
    <col min="2310" max="2310" width="16.33203125" style="43" customWidth="1"/>
    <col min="2311" max="2311" width="17.33203125" style="43" customWidth="1"/>
    <col min="2312" max="2312" width="13.5" style="43" customWidth="1"/>
    <col min="2313" max="2313" width="15.83203125" style="43" customWidth="1"/>
    <col min="2314" max="2314" width="20.33203125" style="43" customWidth="1"/>
    <col min="2315" max="2315" width="19.5" style="43" customWidth="1"/>
    <col min="2316" max="2316" width="18.5" style="43" customWidth="1"/>
    <col min="2317" max="2317" width="13.83203125" style="43" bestFit="1" customWidth="1"/>
    <col min="2318" max="2318" width="13" style="43" customWidth="1"/>
    <col min="2319" max="2560" width="9.33203125" style="43"/>
    <col min="2561" max="2561" width="7.5" style="43" customWidth="1"/>
    <col min="2562" max="2562" width="9.1640625" style="43" customWidth="1"/>
    <col min="2563" max="2563" width="9.6640625" style="43" customWidth="1"/>
    <col min="2564" max="2564" width="9.5" style="43" customWidth="1"/>
    <col min="2565" max="2565" width="61.6640625" style="43" customWidth="1"/>
    <col min="2566" max="2566" width="16.33203125" style="43" customWidth="1"/>
    <col min="2567" max="2567" width="17.33203125" style="43" customWidth="1"/>
    <col min="2568" max="2568" width="13.5" style="43" customWidth="1"/>
    <col min="2569" max="2569" width="15.83203125" style="43" customWidth="1"/>
    <col min="2570" max="2570" width="20.33203125" style="43" customWidth="1"/>
    <col min="2571" max="2571" width="19.5" style="43" customWidth="1"/>
    <col min="2572" max="2572" width="18.5" style="43" customWidth="1"/>
    <col min="2573" max="2573" width="13.83203125" style="43" bestFit="1" customWidth="1"/>
    <col min="2574" max="2574" width="13" style="43" customWidth="1"/>
    <col min="2575" max="2816" width="9.33203125" style="43"/>
    <col min="2817" max="2817" width="7.5" style="43" customWidth="1"/>
    <col min="2818" max="2818" width="9.1640625" style="43" customWidth="1"/>
    <col min="2819" max="2819" width="9.6640625" style="43" customWidth="1"/>
    <col min="2820" max="2820" width="9.5" style="43" customWidth="1"/>
    <col min="2821" max="2821" width="61.6640625" style="43" customWidth="1"/>
    <col min="2822" max="2822" width="16.33203125" style="43" customWidth="1"/>
    <col min="2823" max="2823" width="17.33203125" style="43" customWidth="1"/>
    <col min="2824" max="2824" width="13.5" style="43" customWidth="1"/>
    <col min="2825" max="2825" width="15.83203125" style="43" customWidth="1"/>
    <col min="2826" max="2826" width="20.33203125" style="43" customWidth="1"/>
    <col min="2827" max="2827" width="19.5" style="43" customWidth="1"/>
    <col min="2828" max="2828" width="18.5" style="43" customWidth="1"/>
    <col min="2829" max="2829" width="13.83203125" style="43" bestFit="1" customWidth="1"/>
    <col min="2830" max="2830" width="13" style="43" customWidth="1"/>
    <col min="2831" max="3072" width="9.33203125" style="43"/>
    <col min="3073" max="3073" width="7.5" style="43" customWidth="1"/>
    <col min="3074" max="3074" width="9.1640625" style="43" customWidth="1"/>
    <col min="3075" max="3075" width="9.6640625" style="43" customWidth="1"/>
    <col min="3076" max="3076" width="9.5" style="43" customWidth="1"/>
    <col min="3077" max="3077" width="61.6640625" style="43" customWidth="1"/>
    <col min="3078" max="3078" width="16.33203125" style="43" customWidth="1"/>
    <col min="3079" max="3079" width="17.33203125" style="43" customWidth="1"/>
    <col min="3080" max="3080" width="13.5" style="43" customWidth="1"/>
    <col min="3081" max="3081" width="15.83203125" style="43" customWidth="1"/>
    <col min="3082" max="3082" width="20.33203125" style="43" customWidth="1"/>
    <col min="3083" max="3083" width="19.5" style="43" customWidth="1"/>
    <col min="3084" max="3084" width="18.5" style="43" customWidth="1"/>
    <col min="3085" max="3085" width="13.83203125" style="43" bestFit="1" customWidth="1"/>
    <col min="3086" max="3086" width="13" style="43" customWidth="1"/>
    <col min="3087" max="3328" width="9.33203125" style="43"/>
    <col min="3329" max="3329" width="7.5" style="43" customWidth="1"/>
    <col min="3330" max="3330" width="9.1640625" style="43" customWidth="1"/>
    <col min="3331" max="3331" width="9.6640625" style="43" customWidth="1"/>
    <col min="3332" max="3332" width="9.5" style="43" customWidth="1"/>
    <col min="3333" max="3333" width="61.6640625" style="43" customWidth="1"/>
    <col min="3334" max="3334" width="16.33203125" style="43" customWidth="1"/>
    <col min="3335" max="3335" width="17.33203125" style="43" customWidth="1"/>
    <col min="3336" max="3336" width="13.5" style="43" customWidth="1"/>
    <col min="3337" max="3337" width="15.83203125" style="43" customWidth="1"/>
    <col min="3338" max="3338" width="20.33203125" style="43" customWidth="1"/>
    <col min="3339" max="3339" width="19.5" style="43" customWidth="1"/>
    <col min="3340" max="3340" width="18.5" style="43" customWidth="1"/>
    <col min="3341" max="3341" width="13.83203125" style="43" bestFit="1" customWidth="1"/>
    <col min="3342" max="3342" width="13" style="43" customWidth="1"/>
    <col min="3343" max="3584" width="9.33203125" style="43"/>
    <col min="3585" max="3585" width="7.5" style="43" customWidth="1"/>
    <col min="3586" max="3586" width="9.1640625" style="43" customWidth="1"/>
    <col min="3587" max="3587" width="9.6640625" style="43" customWidth="1"/>
    <col min="3588" max="3588" width="9.5" style="43" customWidth="1"/>
    <col min="3589" max="3589" width="61.6640625" style="43" customWidth="1"/>
    <col min="3590" max="3590" width="16.33203125" style="43" customWidth="1"/>
    <col min="3591" max="3591" width="17.33203125" style="43" customWidth="1"/>
    <col min="3592" max="3592" width="13.5" style="43" customWidth="1"/>
    <col min="3593" max="3593" width="15.83203125" style="43" customWidth="1"/>
    <col min="3594" max="3594" width="20.33203125" style="43" customWidth="1"/>
    <col min="3595" max="3595" width="19.5" style="43" customWidth="1"/>
    <col min="3596" max="3596" width="18.5" style="43" customWidth="1"/>
    <col min="3597" max="3597" width="13.83203125" style="43" bestFit="1" customWidth="1"/>
    <col min="3598" max="3598" width="13" style="43" customWidth="1"/>
    <col min="3599" max="3840" width="9.33203125" style="43"/>
    <col min="3841" max="3841" width="7.5" style="43" customWidth="1"/>
    <col min="3842" max="3842" width="9.1640625" style="43" customWidth="1"/>
    <col min="3843" max="3843" width="9.6640625" style="43" customWidth="1"/>
    <col min="3844" max="3844" width="9.5" style="43" customWidth="1"/>
    <col min="3845" max="3845" width="61.6640625" style="43" customWidth="1"/>
    <col min="3846" max="3846" width="16.33203125" style="43" customWidth="1"/>
    <col min="3847" max="3847" width="17.33203125" style="43" customWidth="1"/>
    <col min="3848" max="3848" width="13.5" style="43" customWidth="1"/>
    <col min="3849" max="3849" width="15.83203125" style="43" customWidth="1"/>
    <col min="3850" max="3850" width="20.33203125" style="43" customWidth="1"/>
    <col min="3851" max="3851" width="19.5" style="43" customWidth="1"/>
    <col min="3852" max="3852" width="18.5" style="43" customWidth="1"/>
    <col min="3853" max="3853" width="13.83203125" style="43" bestFit="1" customWidth="1"/>
    <col min="3854" max="3854" width="13" style="43" customWidth="1"/>
    <col min="3855" max="4096" width="9.33203125" style="43"/>
    <col min="4097" max="4097" width="7.5" style="43" customWidth="1"/>
    <col min="4098" max="4098" width="9.1640625" style="43" customWidth="1"/>
    <col min="4099" max="4099" width="9.6640625" style="43" customWidth="1"/>
    <col min="4100" max="4100" width="9.5" style="43" customWidth="1"/>
    <col min="4101" max="4101" width="61.6640625" style="43" customWidth="1"/>
    <col min="4102" max="4102" width="16.33203125" style="43" customWidth="1"/>
    <col min="4103" max="4103" width="17.33203125" style="43" customWidth="1"/>
    <col min="4104" max="4104" width="13.5" style="43" customWidth="1"/>
    <col min="4105" max="4105" width="15.83203125" style="43" customWidth="1"/>
    <col min="4106" max="4106" width="20.33203125" style="43" customWidth="1"/>
    <col min="4107" max="4107" width="19.5" style="43" customWidth="1"/>
    <col min="4108" max="4108" width="18.5" style="43" customWidth="1"/>
    <col min="4109" max="4109" width="13.83203125" style="43" bestFit="1" customWidth="1"/>
    <col min="4110" max="4110" width="13" style="43" customWidth="1"/>
    <col min="4111" max="4352" width="9.33203125" style="43"/>
    <col min="4353" max="4353" width="7.5" style="43" customWidth="1"/>
    <col min="4354" max="4354" width="9.1640625" style="43" customWidth="1"/>
    <col min="4355" max="4355" width="9.6640625" style="43" customWidth="1"/>
    <col min="4356" max="4356" width="9.5" style="43" customWidth="1"/>
    <col min="4357" max="4357" width="61.6640625" style="43" customWidth="1"/>
    <col min="4358" max="4358" width="16.33203125" style="43" customWidth="1"/>
    <col min="4359" max="4359" width="17.33203125" style="43" customWidth="1"/>
    <col min="4360" max="4360" width="13.5" style="43" customWidth="1"/>
    <col min="4361" max="4361" width="15.83203125" style="43" customWidth="1"/>
    <col min="4362" max="4362" width="20.33203125" style="43" customWidth="1"/>
    <col min="4363" max="4363" width="19.5" style="43" customWidth="1"/>
    <col min="4364" max="4364" width="18.5" style="43" customWidth="1"/>
    <col min="4365" max="4365" width="13.83203125" style="43" bestFit="1" customWidth="1"/>
    <col min="4366" max="4366" width="13" style="43" customWidth="1"/>
    <col min="4367" max="4608" width="9.33203125" style="43"/>
    <col min="4609" max="4609" width="7.5" style="43" customWidth="1"/>
    <col min="4610" max="4610" width="9.1640625" style="43" customWidth="1"/>
    <col min="4611" max="4611" width="9.6640625" style="43" customWidth="1"/>
    <col min="4612" max="4612" width="9.5" style="43" customWidth="1"/>
    <col min="4613" max="4613" width="61.6640625" style="43" customWidth="1"/>
    <col min="4614" max="4614" width="16.33203125" style="43" customWidth="1"/>
    <col min="4615" max="4615" width="17.33203125" style="43" customWidth="1"/>
    <col min="4616" max="4616" width="13.5" style="43" customWidth="1"/>
    <col min="4617" max="4617" width="15.83203125" style="43" customWidth="1"/>
    <col min="4618" max="4618" width="20.33203125" style="43" customWidth="1"/>
    <col min="4619" max="4619" width="19.5" style="43" customWidth="1"/>
    <col min="4620" max="4620" width="18.5" style="43" customWidth="1"/>
    <col min="4621" max="4621" width="13.83203125" style="43" bestFit="1" customWidth="1"/>
    <col min="4622" max="4622" width="13" style="43" customWidth="1"/>
    <col min="4623" max="4864" width="9.33203125" style="43"/>
    <col min="4865" max="4865" width="7.5" style="43" customWidth="1"/>
    <col min="4866" max="4866" width="9.1640625" style="43" customWidth="1"/>
    <col min="4867" max="4867" width="9.6640625" style="43" customWidth="1"/>
    <col min="4868" max="4868" width="9.5" style="43" customWidth="1"/>
    <col min="4869" max="4869" width="61.6640625" style="43" customWidth="1"/>
    <col min="4870" max="4870" width="16.33203125" style="43" customWidth="1"/>
    <col min="4871" max="4871" width="17.33203125" style="43" customWidth="1"/>
    <col min="4872" max="4872" width="13.5" style="43" customWidth="1"/>
    <col min="4873" max="4873" width="15.83203125" style="43" customWidth="1"/>
    <col min="4874" max="4874" width="20.33203125" style="43" customWidth="1"/>
    <col min="4875" max="4875" width="19.5" style="43" customWidth="1"/>
    <col min="4876" max="4876" width="18.5" style="43" customWidth="1"/>
    <col min="4877" max="4877" width="13.83203125" style="43" bestFit="1" customWidth="1"/>
    <col min="4878" max="4878" width="13" style="43" customWidth="1"/>
    <col min="4879" max="5120" width="9.33203125" style="43"/>
    <col min="5121" max="5121" width="7.5" style="43" customWidth="1"/>
    <col min="5122" max="5122" width="9.1640625" style="43" customWidth="1"/>
    <col min="5123" max="5123" width="9.6640625" style="43" customWidth="1"/>
    <col min="5124" max="5124" width="9.5" style="43" customWidth="1"/>
    <col min="5125" max="5125" width="61.6640625" style="43" customWidth="1"/>
    <col min="5126" max="5126" width="16.33203125" style="43" customWidth="1"/>
    <col min="5127" max="5127" width="17.33203125" style="43" customWidth="1"/>
    <col min="5128" max="5128" width="13.5" style="43" customWidth="1"/>
    <col min="5129" max="5129" width="15.83203125" style="43" customWidth="1"/>
    <col min="5130" max="5130" width="20.33203125" style="43" customWidth="1"/>
    <col min="5131" max="5131" width="19.5" style="43" customWidth="1"/>
    <col min="5132" max="5132" width="18.5" style="43" customWidth="1"/>
    <col min="5133" max="5133" width="13.83203125" style="43" bestFit="1" customWidth="1"/>
    <col min="5134" max="5134" width="13" style="43" customWidth="1"/>
    <col min="5135" max="5376" width="9.33203125" style="43"/>
    <col min="5377" max="5377" width="7.5" style="43" customWidth="1"/>
    <col min="5378" max="5378" width="9.1640625" style="43" customWidth="1"/>
    <col min="5379" max="5379" width="9.6640625" style="43" customWidth="1"/>
    <col min="5380" max="5380" width="9.5" style="43" customWidth="1"/>
    <col min="5381" max="5381" width="61.6640625" style="43" customWidth="1"/>
    <col min="5382" max="5382" width="16.33203125" style="43" customWidth="1"/>
    <col min="5383" max="5383" width="17.33203125" style="43" customWidth="1"/>
    <col min="5384" max="5384" width="13.5" style="43" customWidth="1"/>
    <col min="5385" max="5385" width="15.83203125" style="43" customWidth="1"/>
    <col min="5386" max="5386" width="20.33203125" style="43" customWidth="1"/>
    <col min="5387" max="5387" width="19.5" style="43" customWidth="1"/>
    <col min="5388" max="5388" width="18.5" style="43" customWidth="1"/>
    <col min="5389" max="5389" width="13.83203125" style="43" bestFit="1" customWidth="1"/>
    <col min="5390" max="5390" width="13" style="43" customWidth="1"/>
    <col min="5391" max="5632" width="9.33203125" style="43"/>
    <col min="5633" max="5633" width="7.5" style="43" customWidth="1"/>
    <col min="5634" max="5634" width="9.1640625" style="43" customWidth="1"/>
    <col min="5635" max="5635" width="9.6640625" style="43" customWidth="1"/>
    <col min="5636" max="5636" width="9.5" style="43" customWidth="1"/>
    <col min="5637" max="5637" width="61.6640625" style="43" customWidth="1"/>
    <col min="5638" max="5638" width="16.33203125" style="43" customWidth="1"/>
    <col min="5639" max="5639" width="17.33203125" style="43" customWidth="1"/>
    <col min="5640" max="5640" width="13.5" style="43" customWidth="1"/>
    <col min="5641" max="5641" width="15.83203125" style="43" customWidth="1"/>
    <col min="5642" max="5642" width="20.33203125" style="43" customWidth="1"/>
    <col min="5643" max="5643" width="19.5" style="43" customWidth="1"/>
    <col min="5644" max="5644" width="18.5" style="43" customWidth="1"/>
    <col min="5645" max="5645" width="13.83203125" style="43" bestFit="1" customWidth="1"/>
    <col min="5646" max="5646" width="13" style="43" customWidth="1"/>
    <col min="5647" max="5888" width="9.33203125" style="43"/>
    <col min="5889" max="5889" width="7.5" style="43" customWidth="1"/>
    <col min="5890" max="5890" width="9.1640625" style="43" customWidth="1"/>
    <col min="5891" max="5891" width="9.6640625" style="43" customWidth="1"/>
    <col min="5892" max="5892" width="9.5" style="43" customWidth="1"/>
    <col min="5893" max="5893" width="61.6640625" style="43" customWidth="1"/>
    <col min="5894" max="5894" width="16.33203125" style="43" customWidth="1"/>
    <col min="5895" max="5895" width="17.33203125" style="43" customWidth="1"/>
    <col min="5896" max="5896" width="13.5" style="43" customWidth="1"/>
    <col min="5897" max="5897" width="15.83203125" style="43" customWidth="1"/>
    <col min="5898" max="5898" width="20.33203125" style="43" customWidth="1"/>
    <col min="5899" max="5899" width="19.5" style="43" customWidth="1"/>
    <col min="5900" max="5900" width="18.5" style="43" customWidth="1"/>
    <col min="5901" max="5901" width="13.83203125" style="43" bestFit="1" customWidth="1"/>
    <col min="5902" max="5902" width="13" style="43" customWidth="1"/>
    <col min="5903" max="6144" width="9.33203125" style="43"/>
    <col min="6145" max="6145" width="7.5" style="43" customWidth="1"/>
    <col min="6146" max="6146" width="9.1640625" style="43" customWidth="1"/>
    <col min="6147" max="6147" width="9.6640625" style="43" customWidth="1"/>
    <col min="6148" max="6148" width="9.5" style="43" customWidth="1"/>
    <col min="6149" max="6149" width="61.6640625" style="43" customWidth="1"/>
    <col min="6150" max="6150" width="16.33203125" style="43" customWidth="1"/>
    <col min="6151" max="6151" width="17.33203125" style="43" customWidth="1"/>
    <col min="6152" max="6152" width="13.5" style="43" customWidth="1"/>
    <col min="6153" max="6153" width="15.83203125" style="43" customWidth="1"/>
    <col min="6154" max="6154" width="20.33203125" style="43" customWidth="1"/>
    <col min="6155" max="6155" width="19.5" style="43" customWidth="1"/>
    <col min="6156" max="6156" width="18.5" style="43" customWidth="1"/>
    <col min="6157" max="6157" width="13.83203125" style="43" bestFit="1" customWidth="1"/>
    <col min="6158" max="6158" width="13" style="43" customWidth="1"/>
    <col min="6159" max="6400" width="9.33203125" style="43"/>
    <col min="6401" max="6401" width="7.5" style="43" customWidth="1"/>
    <col min="6402" max="6402" width="9.1640625" style="43" customWidth="1"/>
    <col min="6403" max="6403" width="9.6640625" style="43" customWidth="1"/>
    <col min="6404" max="6404" width="9.5" style="43" customWidth="1"/>
    <col min="6405" max="6405" width="61.6640625" style="43" customWidth="1"/>
    <col min="6406" max="6406" width="16.33203125" style="43" customWidth="1"/>
    <col min="6407" max="6407" width="17.33203125" style="43" customWidth="1"/>
    <col min="6408" max="6408" width="13.5" style="43" customWidth="1"/>
    <col min="6409" max="6409" width="15.83203125" style="43" customWidth="1"/>
    <col min="6410" max="6410" width="20.33203125" style="43" customWidth="1"/>
    <col min="6411" max="6411" width="19.5" style="43" customWidth="1"/>
    <col min="6412" max="6412" width="18.5" style="43" customWidth="1"/>
    <col min="6413" max="6413" width="13.83203125" style="43" bestFit="1" customWidth="1"/>
    <col min="6414" max="6414" width="13" style="43" customWidth="1"/>
    <col min="6415" max="6656" width="9.33203125" style="43"/>
    <col min="6657" max="6657" width="7.5" style="43" customWidth="1"/>
    <col min="6658" max="6658" width="9.1640625" style="43" customWidth="1"/>
    <col min="6659" max="6659" width="9.6640625" style="43" customWidth="1"/>
    <col min="6660" max="6660" width="9.5" style="43" customWidth="1"/>
    <col min="6661" max="6661" width="61.6640625" style="43" customWidth="1"/>
    <col min="6662" max="6662" width="16.33203125" style="43" customWidth="1"/>
    <col min="6663" max="6663" width="17.33203125" style="43" customWidth="1"/>
    <col min="6664" max="6664" width="13.5" style="43" customWidth="1"/>
    <col min="6665" max="6665" width="15.83203125" style="43" customWidth="1"/>
    <col min="6666" max="6666" width="20.33203125" style="43" customWidth="1"/>
    <col min="6667" max="6667" width="19.5" style="43" customWidth="1"/>
    <col min="6668" max="6668" width="18.5" style="43" customWidth="1"/>
    <col min="6669" max="6669" width="13.83203125" style="43" bestFit="1" customWidth="1"/>
    <col min="6670" max="6670" width="13" style="43" customWidth="1"/>
    <col min="6671" max="6912" width="9.33203125" style="43"/>
    <col min="6913" max="6913" width="7.5" style="43" customWidth="1"/>
    <col min="6914" max="6914" width="9.1640625" style="43" customWidth="1"/>
    <col min="6915" max="6915" width="9.6640625" style="43" customWidth="1"/>
    <col min="6916" max="6916" width="9.5" style="43" customWidth="1"/>
    <col min="6917" max="6917" width="61.6640625" style="43" customWidth="1"/>
    <col min="6918" max="6918" width="16.33203125" style="43" customWidth="1"/>
    <col min="6919" max="6919" width="17.33203125" style="43" customWidth="1"/>
    <col min="6920" max="6920" width="13.5" style="43" customWidth="1"/>
    <col min="6921" max="6921" width="15.83203125" style="43" customWidth="1"/>
    <col min="6922" max="6922" width="20.33203125" style="43" customWidth="1"/>
    <col min="6923" max="6923" width="19.5" style="43" customWidth="1"/>
    <col min="6924" max="6924" width="18.5" style="43" customWidth="1"/>
    <col min="6925" max="6925" width="13.83203125" style="43" bestFit="1" customWidth="1"/>
    <col min="6926" max="6926" width="13" style="43" customWidth="1"/>
    <col min="6927" max="7168" width="9.33203125" style="43"/>
    <col min="7169" max="7169" width="7.5" style="43" customWidth="1"/>
    <col min="7170" max="7170" width="9.1640625" style="43" customWidth="1"/>
    <col min="7171" max="7171" width="9.6640625" style="43" customWidth="1"/>
    <col min="7172" max="7172" width="9.5" style="43" customWidth="1"/>
    <col min="7173" max="7173" width="61.6640625" style="43" customWidth="1"/>
    <col min="7174" max="7174" width="16.33203125" style="43" customWidth="1"/>
    <col min="7175" max="7175" width="17.33203125" style="43" customWidth="1"/>
    <col min="7176" max="7176" width="13.5" style="43" customWidth="1"/>
    <col min="7177" max="7177" width="15.83203125" style="43" customWidth="1"/>
    <col min="7178" max="7178" width="20.33203125" style="43" customWidth="1"/>
    <col min="7179" max="7179" width="19.5" style="43" customWidth="1"/>
    <col min="7180" max="7180" width="18.5" style="43" customWidth="1"/>
    <col min="7181" max="7181" width="13.83203125" style="43" bestFit="1" customWidth="1"/>
    <col min="7182" max="7182" width="13" style="43" customWidth="1"/>
    <col min="7183" max="7424" width="9.33203125" style="43"/>
    <col min="7425" max="7425" width="7.5" style="43" customWidth="1"/>
    <col min="7426" max="7426" width="9.1640625" style="43" customWidth="1"/>
    <col min="7427" max="7427" width="9.6640625" style="43" customWidth="1"/>
    <col min="7428" max="7428" width="9.5" style="43" customWidth="1"/>
    <col min="7429" max="7429" width="61.6640625" style="43" customWidth="1"/>
    <col min="7430" max="7430" width="16.33203125" style="43" customWidth="1"/>
    <col min="7431" max="7431" width="17.33203125" style="43" customWidth="1"/>
    <col min="7432" max="7432" width="13.5" style="43" customWidth="1"/>
    <col min="7433" max="7433" width="15.83203125" style="43" customWidth="1"/>
    <col min="7434" max="7434" width="20.33203125" style="43" customWidth="1"/>
    <col min="7435" max="7435" width="19.5" style="43" customWidth="1"/>
    <col min="7436" max="7436" width="18.5" style="43" customWidth="1"/>
    <col min="7437" max="7437" width="13.83203125" style="43" bestFit="1" customWidth="1"/>
    <col min="7438" max="7438" width="13" style="43" customWidth="1"/>
    <col min="7439" max="7680" width="9.33203125" style="43"/>
    <col min="7681" max="7681" width="7.5" style="43" customWidth="1"/>
    <col min="7682" max="7682" width="9.1640625" style="43" customWidth="1"/>
    <col min="7683" max="7683" width="9.6640625" style="43" customWidth="1"/>
    <col min="7684" max="7684" width="9.5" style="43" customWidth="1"/>
    <col min="7685" max="7685" width="61.6640625" style="43" customWidth="1"/>
    <col min="7686" max="7686" width="16.33203125" style="43" customWidth="1"/>
    <col min="7687" max="7687" width="17.33203125" style="43" customWidth="1"/>
    <col min="7688" max="7688" width="13.5" style="43" customWidth="1"/>
    <col min="7689" max="7689" width="15.83203125" style="43" customWidth="1"/>
    <col min="7690" max="7690" width="20.33203125" style="43" customWidth="1"/>
    <col min="7691" max="7691" width="19.5" style="43" customWidth="1"/>
    <col min="7692" max="7692" width="18.5" style="43" customWidth="1"/>
    <col min="7693" max="7693" width="13.83203125" style="43" bestFit="1" customWidth="1"/>
    <col min="7694" max="7694" width="13" style="43" customWidth="1"/>
    <col min="7695" max="7936" width="9.33203125" style="43"/>
    <col min="7937" max="7937" width="7.5" style="43" customWidth="1"/>
    <col min="7938" max="7938" width="9.1640625" style="43" customWidth="1"/>
    <col min="7939" max="7939" width="9.6640625" style="43" customWidth="1"/>
    <col min="7940" max="7940" width="9.5" style="43" customWidth="1"/>
    <col min="7941" max="7941" width="61.6640625" style="43" customWidth="1"/>
    <col min="7942" max="7942" width="16.33203125" style="43" customWidth="1"/>
    <col min="7943" max="7943" width="17.33203125" style="43" customWidth="1"/>
    <col min="7944" max="7944" width="13.5" style="43" customWidth="1"/>
    <col min="7945" max="7945" width="15.83203125" style="43" customWidth="1"/>
    <col min="7946" max="7946" width="20.33203125" style="43" customWidth="1"/>
    <col min="7947" max="7947" width="19.5" style="43" customWidth="1"/>
    <col min="7948" max="7948" width="18.5" style="43" customWidth="1"/>
    <col min="7949" max="7949" width="13.83203125" style="43" bestFit="1" customWidth="1"/>
    <col min="7950" max="7950" width="13" style="43" customWidth="1"/>
    <col min="7951" max="8192" width="9.33203125" style="43"/>
    <col min="8193" max="8193" width="7.5" style="43" customWidth="1"/>
    <col min="8194" max="8194" width="9.1640625" style="43" customWidth="1"/>
    <col min="8195" max="8195" width="9.6640625" style="43" customWidth="1"/>
    <col min="8196" max="8196" width="9.5" style="43" customWidth="1"/>
    <col min="8197" max="8197" width="61.6640625" style="43" customWidth="1"/>
    <col min="8198" max="8198" width="16.33203125" style="43" customWidth="1"/>
    <col min="8199" max="8199" width="17.33203125" style="43" customWidth="1"/>
    <col min="8200" max="8200" width="13.5" style="43" customWidth="1"/>
    <col min="8201" max="8201" width="15.83203125" style="43" customWidth="1"/>
    <col min="8202" max="8202" width="20.33203125" style="43" customWidth="1"/>
    <col min="8203" max="8203" width="19.5" style="43" customWidth="1"/>
    <col min="8204" max="8204" width="18.5" style="43" customWidth="1"/>
    <col min="8205" max="8205" width="13.83203125" style="43" bestFit="1" customWidth="1"/>
    <col min="8206" max="8206" width="13" style="43" customWidth="1"/>
    <col min="8207" max="8448" width="9.33203125" style="43"/>
    <col min="8449" max="8449" width="7.5" style="43" customWidth="1"/>
    <col min="8450" max="8450" width="9.1640625" style="43" customWidth="1"/>
    <col min="8451" max="8451" width="9.6640625" style="43" customWidth="1"/>
    <col min="8452" max="8452" width="9.5" style="43" customWidth="1"/>
    <col min="8453" max="8453" width="61.6640625" style="43" customWidth="1"/>
    <col min="8454" max="8454" width="16.33203125" style="43" customWidth="1"/>
    <col min="8455" max="8455" width="17.33203125" style="43" customWidth="1"/>
    <col min="8456" max="8456" width="13.5" style="43" customWidth="1"/>
    <col min="8457" max="8457" width="15.83203125" style="43" customWidth="1"/>
    <col min="8458" max="8458" width="20.33203125" style="43" customWidth="1"/>
    <col min="8459" max="8459" width="19.5" style="43" customWidth="1"/>
    <col min="8460" max="8460" width="18.5" style="43" customWidth="1"/>
    <col min="8461" max="8461" width="13.83203125" style="43" bestFit="1" customWidth="1"/>
    <col min="8462" max="8462" width="13" style="43" customWidth="1"/>
    <col min="8463" max="8704" width="9.33203125" style="43"/>
    <col min="8705" max="8705" width="7.5" style="43" customWidth="1"/>
    <col min="8706" max="8706" width="9.1640625" style="43" customWidth="1"/>
    <col min="8707" max="8707" width="9.6640625" style="43" customWidth="1"/>
    <col min="8708" max="8708" width="9.5" style="43" customWidth="1"/>
    <col min="8709" max="8709" width="61.6640625" style="43" customWidth="1"/>
    <col min="8710" max="8710" width="16.33203125" style="43" customWidth="1"/>
    <col min="8711" max="8711" width="17.33203125" style="43" customWidth="1"/>
    <col min="8712" max="8712" width="13.5" style="43" customWidth="1"/>
    <col min="8713" max="8713" width="15.83203125" style="43" customWidth="1"/>
    <col min="8714" max="8714" width="20.33203125" style="43" customWidth="1"/>
    <col min="8715" max="8715" width="19.5" style="43" customWidth="1"/>
    <col min="8716" max="8716" width="18.5" style="43" customWidth="1"/>
    <col min="8717" max="8717" width="13.83203125" style="43" bestFit="1" customWidth="1"/>
    <col min="8718" max="8718" width="13" style="43" customWidth="1"/>
    <col min="8719" max="8960" width="9.33203125" style="43"/>
    <col min="8961" max="8961" width="7.5" style="43" customWidth="1"/>
    <col min="8962" max="8962" width="9.1640625" style="43" customWidth="1"/>
    <col min="8963" max="8963" width="9.6640625" style="43" customWidth="1"/>
    <col min="8964" max="8964" width="9.5" style="43" customWidth="1"/>
    <col min="8965" max="8965" width="61.6640625" style="43" customWidth="1"/>
    <col min="8966" max="8966" width="16.33203125" style="43" customWidth="1"/>
    <col min="8967" max="8967" width="17.33203125" style="43" customWidth="1"/>
    <col min="8968" max="8968" width="13.5" style="43" customWidth="1"/>
    <col min="8969" max="8969" width="15.83203125" style="43" customWidth="1"/>
    <col min="8970" max="8970" width="20.33203125" style="43" customWidth="1"/>
    <col min="8971" max="8971" width="19.5" style="43" customWidth="1"/>
    <col min="8972" max="8972" width="18.5" style="43" customWidth="1"/>
    <col min="8973" max="8973" width="13.83203125" style="43" bestFit="1" customWidth="1"/>
    <col min="8974" max="8974" width="13" style="43" customWidth="1"/>
    <col min="8975" max="9216" width="9.33203125" style="43"/>
    <col min="9217" max="9217" width="7.5" style="43" customWidth="1"/>
    <col min="9218" max="9218" width="9.1640625" style="43" customWidth="1"/>
    <col min="9219" max="9219" width="9.6640625" style="43" customWidth="1"/>
    <col min="9220" max="9220" width="9.5" style="43" customWidth="1"/>
    <col min="9221" max="9221" width="61.6640625" style="43" customWidth="1"/>
    <col min="9222" max="9222" width="16.33203125" style="43" customWidth="1"/>
    <col min="9223" max="9223" width="17.33203125" style="43" customWidth="1"/>
    <col min="9224" max="9224" width="13.5" style="43" customWidth="1"/>
    <col min="9225" max="9225" width="15.83203125" style="43" customWidth="1"/>
    <col min="9226" max="9226" width="20.33203125" style="43" customWidth="1"/>
    <col min="9227" max="9227" width="19.5" style="43" customWidth="1"/>
    <col min="9228" max="9228" width="18.5" style="43" customWidth="1"/>
    <col min="9229" max="9229" width="13.83203125" style="43" bestFit="1" customWidth="1"/>
    <col min="9230" max="9230" width="13" style="43" customWidth="1"/>
    <col min="9231" max="9472" width="9.33203125" style="43"/>
    <col min="9473" max="9473" width="7.5" style="43" customWidth="1"/>
    <col min="9474" max="9474" width="9.1640625" style="43" customWidth="1"/>
    <col min="9475" max="9475" width="9.6640625" style="43" customWidth="1"/>
    <col min="9476" max="9476" width="9.5" style="43" customWidth="1"/>
    <col min="9477" max="9477" width="61.6640625" style="43" customWidth="1"/>
    <col min="9478" max="9478" width="16.33203125" style="43" customWidth="1"/>
    <col min="9479" max="9479" width="17.33203125" style="43" customWidth="1"/>
    <col min="9480" max="9480" width="13.5" style="43" customWidth="1"/>
    <col min="9481" max="9481" width="15.83203125" style="43" customWidth="1"/>
    <col min="9482" max="9482" width="20.33203125" style="43" customWidth="1"/>
    <col min="9483" max="9483" width="19.5" style="43" customWidth="1"/>
    <col min="9484" max="9484" width="18.5" style="43" customWidth="1"/>
    <col min="9485" max="9485" width="13.83203125" style="43" bestFit="1" customWidth="1"/>
    <col min="9486" max="9486" width="13" style="43" customWidth="1"/>
    <col min="9487" max="9728" width="9.33203125" style="43"/>
    <col min="9729" max="9729" width="7.5" style="43" customWidth="1"/>
    <col min="9730" max="9730" width="9.1640625" style="43" customWidth="1"/>
    <col min="9731" max="9731" width="9.6640625" style="43" customWidth="1"/>
    <col min="9732" max="9732" width="9.5" style="43" customWidth="1"/>
    <col min="9733" max="9733" width="61.6640625" style="43" customWidth="1"/>
    <col min="9734" max="9734" width="16.33203125" style="43" customWidth="1"/>
    <col min="9735" max="9735" width="17.33203125" style="43" customWidth="1"/>
    <col min="9736" max="9736" width="13.5" style="43" customWidth="1"/>
    <col min="9737" max="9737" width="15.83203125" style="43" customWidth="1"/>
    <col min="9738" max="9738" width="20.33203125" style="43" customWidth="1"/>
    <col min="9739" max="9739" width="19.5" style="43" customWidth="1"/>
    <col min="9740" max="9740" width="18.5" style="43" customWidth="1"/>
    <col min="9741" max="9741" width="13.83203125" style="43" bestFit="1" customWidth="1"/>
    <col min="9742" max="9742" width="13" style="43" customWidth="1"/>
    <col min="9743" max="9984" width="9.33203125" style="43"/>
    <col min="9985" max="9985" width="7.5" style="43" customWidth="1"/>
    <col min="9986" max="9986" width="9.1640625" style="43" customWidth="1"/>
    <col min="9987" max="9987" width="9.6640625" style="43" customWidth="1"/>
    <col min="9988" max="9988" width="9.5" style="43" customWidth="1"/>
    <col min="9989" max="9989" width="61.6640625" style="43" customWidth="1"/>
    <col min="9990" max="9990" width="16.33203125" style="43" customWidth="1"/>
    <col min="9991" max="9991" width="17.33203125" style="43" customWidth="1"/>
    <col min="9992" max="9992" width="13.5" style="43" customWidth="1"/>
    <col min="9993" max="9993" width="15.83203125" style="43" customWidth="1"/>
    <col min="9994" max="9994" width="20.33203125" style="43" customWidth="1"/>
    <col min="9995" max="9995" width="19.5" style="43" customWidth="1"/>
    <col min="9996" max="9996" width="18.5" style="43" customWidth="1"/>
    <col min="9997" max="9997" width="13.83203125" style="43" bestFit="1" customWidth="1"/>
    <col min="9998" max="9998" width="13" style="43" customWidth="1"/>
    <col min="9999" max="10240" width="9.33203125" style="43"/>
    <col min="10241" max="10241" width="7.5" style="43" customWidth="1"/>
    <col min="10242" max="10242" width="9.1640625" style="43" customWidth="1"/>
    <col min="10243" max="10243" width="9.6640625" style="43" customWidth="1"/>
    <col min="10244" max="10244" width="9.5" style="43" customWidth="1"/>
    <col min="10245" max="10245" width="61.6640625" style="43" customWidth="1"/>
    <col min="10246" max="10246" width="16.33203125" style="43" customWidth="1"/>
    <col min="10247" max="10247" width="17.33203125" style="43" customWidth="1"/>
    <col min="10248" max="10248" width="13.5" style="43" customWidth="1"/>
    <col min="10249" max="10249" width="15.83203125" style="43" customWidth="1"/>
    <col min="10250" max="10250" width="20.33203125" style="43" customWidth="1"/>
    <col min="10251" max="10251" width="19.5" style="43" customWidth="1"/>
    <col min="10252" max="10252" width="18.5" style="43" customWidth="1"/>
    <col min="10253" max="10253" width="13.83203125" style="43" bestFit="1" customWidth="1"/>
    <col min="10254" max="10254" width="13" style="43" customWidth="1"/>
    <col min="10255" max="10496" width="9.33203125" style="43"/>
    <col min="10497" max="10497" width="7.5" style="43" customWidth="1"/>
    <col min="10498" max="10498" width="9.1640625" style="43" customWidth="1"/>
    <col min="10499" max="10499" width="9.6640625" style="43" customWidth="1"/>
    <col min="10500" max="10500" width="9.5" style="43" customWidth="1"/>
    <col min="10501" max="10501" width="61.6640625" style="43" customWidth="1"/>
    <col min="10502" max="10502" width="16.33203125" style="43" customWidth="1"/>
    <col min="10503" max="10503" width="17.33203125" style="43" customWidth="1"/>
    <col min="10504" max="10504" width="13.5" style="43" customWidth="1"/>
    <col min="10505" max="10505" width="15.83203125" style="43" customWidth="1"/>
    <col min="10506" max="10506" width="20.33203125" style="43" customWidth="1"/>
    <col min="10507" max="10507" width="19.5" style="43" customWidth="1"/>
    <col min="10508" max="10508" width="18.5" style="43" customWidth="1"/>
    <col min="10509" max="10509" width="13.83203125" style="43" bestFit="1" customWidth="1"/>
    <col min="10510" max="10510" width="13" style="43" customWidth="1"/>
    <col min="10511" max="10752" width="9.33203125" style="43"/>
    <col min="10753" max="10753" width="7.5" style="43" customWidth="1"/>
    <col min="10754" max="10754" width="9.1640625" style="43" customWidth="1"/>
    <col min="10755" max="10755" width="9.6640625" style="43" customWidth="1"/>
    <col min="10756" max="10756" width="9.5" style="43" customWidth="1"/>
    <col min="10757" max="10757" width="61.6640625" style="43" customWidth="1"/>
    <col min="10758" max="10758" width="16.33203125" style="43" customWidth="1"/>
    <col min="10759" max="10759" width="17.33203125" style="43" customWidth="1"/>
    <col min="10760" max="10760" width="13.5" style="43" customWidth="1"/>
    <col min="10761" max="10761" width="15.83203125" style="43" customWidth="1"/>
    <col min="10762" max="10762" width="20.33203125" style="43" customWidth="1"/>
    <col min="10763" max="10763" width="19.5" style="43" customWidth="1"/>
    <col min="10764" max="10764" width="18.5" style="43" customWidth="1"/>
    <col min="10765" max="10765" width="13.83203125" style="43" bestFit="1" customWidth="1"/>
    <col min="10766" max="10766" width="13" style="43" customWidth="1"/>
    <col min="10767" max="11008" width="9.33203125" style="43"/>
    <col min="11009" max="11009" width="7.5" style="43" customWidth="1"/>
    <col min="11010" max="11010" width="9.1640625" style="43" customWidth="1"/>
    <col min="11011" max="11011" width="9.6640625" style="43" customWidth="1"/>
    <col min="11012" max="11012" width="9.5" style="43" customWidth="1"/>
    <col min="11013" max="11013" width="61.6640625" style="43" customWidth="1"/>
    <col min="11014" max="11014" width="16.33203125" style="43" customWidth="1"/>
    <col min="11015" max="11015" width="17.33203125" style="43" customWidth="1"/>
    <col min="11016" max="11016" width="13.5" style="43" customWidth="1"/>
    <col min="11017" max="11017" width="15.83203125" style="43" customWidth="1"/>
    <col min="11018" max="11018" width="20.33203125" style="43" customWidth="1"/>
    <col min="11019" max="11019" width="19.5" style="43" customWidth="1"/>
    <col min="11020" max="11020" width="18.5" style="43" customWidth="1"/>
    <col min="11021" max="11021" width="13.83203125" style="43" bestFit="1" customWidth="1"/>
    <col min="11022" max="11022" width="13" style="43" customWidth="1"/>
    <col min="11023" max="11264" width="9.33203125" style="43"/>
    <col min="11265" max="11265" width="7.5" style="43" customWidth="1"/>
    <col min="11266" max="11266" width="9.1640625" style="43" customWidth="1"/>
    <col min="11267" max="11267" width="9.6640625" style="43" customWidth="1"/>
    <col min="11268" max="11268" width="9.5" style="43" customWidth="1"/>
    <col min="11269" max="11269" width="61.6640625" style="43" customWidth="1"/>
    <col min="11270" max="11270" width="16.33203125" style="43" customWidth="1"/>
    <col min="11271" max="11271" width="17.33203125" style="43" customWidth="1"/>
    <col min="11272" max="11272" width="13.5" style="43" customWidth="1"/>
    <col min="11273" max="11273" width="15.83203125" style="43" customWidth="1"/>
    <col min="11274" max="11274" width="20.33203125" style="43" customWidth="1"/>
    <col min="11275" max="11275" width="19.5" style="43" customWidth="1"/>
    <col min="11276" max="11276" width="18.5" style="43" customWidth="1"/>
    <col min="11277" max="11277" width="13.83203125" style="43" bestFit="1" customWidth="1"/>
    <col min="11278" max="11278" width="13" style="43" customWidth="1"/>
    <col min="11279" max="11520" width="9.33203125" style="43"/>
    <col min="11521" max="11521" width="7.5" style="43" customWidth="1"/>
    <col min="11522" max="11522" width="9.1640625" style="43" customWidth="1"/>
    <col min="11523" max="11523" width="9.6640625" style="43" customWidth="1"/>
    <col min="11524" max="11524" width="9.5" style="43" customWidth="1"/>
    <col min="11525" max="11525" width="61.6640625" style="43" customWidth="1"/>
    <col min="11526" max="11526" width="16.33203125" style="43" customWidth="1"/>
    <col min="11527" max="11527" width="17.33203125" style="43" customWidth="1"/>
    <col min="11528" max="11528" width="13.5" style="43" customWidth="1"/>
    <col min="11529" max="11529" width="15.83203125" style="43" customWidth="1"/>
    <col min="11530" max="11530" width="20.33203125" style="43" customWidth="1"/>
    <col min="11531" max="11531" width="19.5" style="43" customWidth="1"/>
    <col min="11532" max="11532" width="18.5" style="43" customWidth="1"/>
    <col min="11533" max="11533" width="13.83203125" style="43" bestFit="1" customWidth="1"/>
    <col min="11534" max="11534" width="13" style="43" customWidth="1"/>
    <col min="11535" max="11776" width="9.33203125" style="43"/>
    <col min="11777" max="11777" width="7.5" style="43" customWidth="1"/>
    <col min="11778" max="11778" width="9.1640625" style="43" customWidth="1"/>
    <col min="11779" max="11779" width="9.6640625" style="43" customWidth="1"/>
    <col min="11780" max="11780" width="9.5" style="43" customWidth="1"/>
    <col min="11781" max="11781" width="61.6640625" style="43" customWidth="1"/>
    <col min="11782" max="11782" width="16.33203125" style="43" customWidth="1"/>
    <col min="11783" max="11783" width="17.33203125" style="43" customWidth="1"/>
    <col min="11784" max="11784" width="13.5" style="43" customWidth="1"/>
    <col min="11785" max="11785" width="15.83203125" style="43" customWidth="1"/>
    <col min="11786" max="11786" width="20.33203125" style="43" customWidth="1"/>
    <col min="11787" max="11787" width="19.5" style="43" customWidth="1"/>
    <col min="11788" max="11788" width="18.5" style="43" customWidth="1"/>
    <col min="11789" max="11789" width="13.83203125" style="43" bestFit="1" customWidth="1"/>
    <col min="11790" max="11790" width="13" style="43" customWidth="1"/>
    <col min="11791" max="12032" width="9.33203125" style="43"/>
    <col min="12033" max="12033" width="7.5" style="43" customWidth="1"/>
    <col min="12034" max="12034" width="9.1640625" style="43" customWidth="1"/>
    <col min="12035" max="12035" width="9.6640625" style="43" customWidth="1"/>
    <col min="12036" max="12036" width="9.5" style="43" customWidth="1"/>
    <col min="12037" max="12037" width="61.6640625" style="43" customWidth="1"/>
    <col min="12038" max="12038" width="16.33203125" style="43" customWidth="1"/>
    <col min="12039" max="12039" width="17.33203125" style="43" customWidth="1"/>
    <col min="12040" max="12040" width="13.5" style="43" customWidth="1"/>
    <col min="12041" max="12041" width="15.83203125" style="43" customWidth="1"/>
    <col min="12042" max="12042" width="20.33203125" style="43" customWidth="1"/>
    <col min="12043" max="12043" width="19.5" style="43" customWidth="1"/>
    <col min="12044" max="12044" width="18.5" style="43" customWidth="1"/>
    <col min="12045" max="12045" width="13.83203125" style="43" bestFit="1" customWidth="1"/>
    <col min="12046" max="12046" width="13" style="43" customWidth="1"/>
    <col min="12047" max="12288" width="9.33203125" style="43"/>
    <col min="12289" max="12289" width="7.5" style="43" customWidth="1"/>
    <col min="12290" max="12290" width="9.1640625" style="43" customWidth="1"/>
    <col min="12291" max="12291" width="9.6640625" style="43" customWidth="1"/>
    <col min="12292" max="12292" width="9.5" style="43" customWidth="1"/>
    <col min="12293" max="12293" width="61.6640625" style="43" customWidth="1"/>
    <col min="12294" max="12294" width="16.33203125" style="43" customWidth="1"/>
    <col min="12295" max="12295" width="17.33203125" style="43" customWidth="1"/>
    <col min="12296" max="12296" width="13.5" style="43" customWidth="1"/>
    <col min="12297" max="12297" width="15.83203125" style="43" customWidth="1"/>
    <col min="12298" max="12298" width="20.33203125" style="43" customWidth="1"/>
    <col min="12299" max="12299" width="19.5" style="43" customWidth="1"/>
    <col min="12300" max="12300" width="18.5" style="43" customWidth="1"/>
    <col min="12301" max="12301" width="13.83203125" style="43" bestFit="1" customWidth="1"/>
    <col min="12302" max="12302" width="13" style="43" customWidth="1"/>
    <col min="12303" max="12544" width="9.33203125" style="43"/>
    <col min="12545" max="12545" width="7.5" style="43" customWidth="1"/>
    <col min="12546" max="12546" width="9.1640625" style="43" customWidth="1"/>
    <col min="12547" max="12547" width="9.6640625" style="43" customWidth="1"/>
    <col min="12548" max="12548" width="9.5" style="43" customWidth="1"/>
    <col min="12549" max="12549" width="61.6640625" style="43" customWidth="1"/>
    <col min="12550" max="12550" width="16.33203125" style="43" customWidth="1"/>
    <col min="12551" max="12551" width="17.33203125" style="43" customWidth="1"/>
    <col min="12552" max="12552" width="13.5" style="43" customWidth="1"/>
    <col min="12553" max="12553" width="15.83203125" style="43" customWidth="1"/>
    <col min="12554" max="12554" width="20.33203125" style="43" customWidth="1"/>
    <col min="12555" max="12555" width="19.5" style="43" customWidth="1"/>
    <col min="12556" max="12556" width="18.5" style="43" customWidth="1"/>
    <col min="12557" max="12557" width="13.83203125" style="43" bestFit="1" customWidth="1"/>
    <col min="12558" max="12558" width="13" style="43" customWidth="1"/>
    <col min="12559" max="12800" width="9.33203125" style="43"/>
    <col min="12801" max="12801" width="7.5" style="43" customWidth="1"/>
    <col min="12802" max="12802" width="9.1640625" style="43" customWidth="1"/>
    <col min="12803" max="12803" width="9.6640625" style="43" customWidth="1"/>
    <col min="12804" max="12804" width="9.5" style="43" customWidth="1"/>
    <col min="12805" max="12805" width="61.6640625" style="43" customWidth="1"/>
    <col min="12806" max="12806" width="16.33203125" style="43" customWidth="1"/>
    <col min="12807" max="12807" width="17.33203125" style="43" customWidth="1"/>
    <col min="12808" max="12808" width="13.5" style="43" customWidth="1"/>
    <col min="12809" max="12809" width="15.83203125" style="43" customWidth="1"/>
    <col min="12810" max="12810" width="20.33203125" style="43" customWidth="1"/>
    <col min="12811" max="12811" width="19.5" style="43" customWidth="1"/>
    <col min="12812" max="12812" width="18.5" style="43" customWidth="1"/>
    <col min="12813" max="12813" width="13.83203125" style="43" bestFit="1" customWidth="1"/>
    <col min="12814" max="12814" width="13" style="43" customWidth="1"/>
    <col min="12815" max="13056" width="9.33203125" style="43"/>
    <col min="13057" max="13057" width="7.5" style="43" customWidth="1"/>
    <col min="13058" max="13058" width="9.1640625" style="43" customWidth="1"/>
    <col min="13059" max="13059" width="9.6640625" style="43" customWidth="1"/>
    <col min="13060" max="13060" width="9.5" style="43" customWidth="1"/>
    <col min="13061" max="13061" width="61.6640625" style="43" customWidth="1"/>
    <col min="13062" max="13062" width="16.33203125" style="43" customWidth="1"/>
    <col min="13063" max="13063" width="17.33203125" style="43" customWidth="1"/>
    <col min="13064" max="13064" width="13.5" style="43" customWidth="1"/>
    <col min="13065" max="13065" width="15.83203125" style="43" customWidth="1"/>
    <col min="13066" max="13066" width="20.33203125" style="43" customWidth="1"/>
    <col min="13067" max="13067" width="19.5" style="43" customWidth="1"/>
    <col min="13068" max="13068" width="18.5" style="43" customWidth="1"/>
    <col min="13069" max="13069" width="13.83203125" style="43" bestFit="1" customWidth="1"/>
    <col min="13070" max="13070" width="13" style="43" customWidth="1"/>
    <col min="13071" max="13312" width="9.33203125" style="43"/>
    <col min="13313" max="13313" width="7.5" style="43" customWidth="1"/>
    <col min="13314" max="13314" width="9.1640625" style="43" customWidth="1"/>
    <col min="13315" max="13315" width="9.6640625" style="43" customWidth="1"/>
    <col min="13316" max="13316" width="9.5" style="43" customWidth="1"/>
    <col min="13317" max="13317" width="61.6640625" style="43" customWidth="1"/>
    <col min="13318" max="13318" width="16.33203125" style="43" customWidth="1"/>
    <col min="13319" max="13319" width="17.33203125" style="43" customWidth="1"/>
    <col min="13320" max="13320" width="13.5" style="43" customWidth="1"/>
    <col min="13321" max="13321" width="15.83203125" style="43" customWidth="1"/>
    <col min="13322" max="13322" width="20.33203125" style="43" customWidth="1"/>
    <col min="13323" max="13323" width="19.5" style="43" customWidth="1"/>
    <col min="13324" max="13324" width="18.5" style="43" customWidth="1"/>
    <col min="13325" max="13325" width="13.83203125" style="43" bestFit="1" customWidth="1"/>
    <col min="13326" max="13326" width="13" style="43" customWidth="1"/>
    <col min="13327" max="13568" width="9.33203125" style="43"/>
    <col min="13569" max="13569" width="7.5" style="43" customWidth="1"/>
    <col min="13570" max="13570" width="9.1640625" style="43" customWidth="1"/>
    <col min="13571" max="13571" width="9.6640625" style="43" customWidth="1"/>
    <col min="13572" max="13572" width="9.5" style="43" customWidth="1"/>
    <col min="13573" max="13573" width="61.6640625" style="43" customWidth="1"/>
    <col min="13574" max="13574" width="16.33203125" style="43" customWidth="1"/>
    <col min="13575" max="13575" width="17.33203125" style="43" customWidth="1"/>
    <col min="13576" max="13576" width="13.5" style="43" customWidth="1"/>
    <col min="13577" max="13577" width="15.83203125" style="43" customWidth="1"/>
    <col min="13578" max="13578" width="20.33203125" style="43" customWidth="1"/>
    <col min="13579" max="13579" width="19.5" style="43" customWidth="1"/>
    <col min="13580" max="13580" width="18.5" style="43" customWidth="1"/>
    <col min="13581" max="13581" width="13.83203125" style="43" bestFit="1" customWidth="1"/>
    <col min="13582" max="13582" width="13" style="43" customWidth="1"/>
    <col min="13583" max="13824" width="9.33203125" style="43"/>
    <col min="13825" max="13825" width="7.5" style="43" customWidth="1"/>
    <col min="13826" max="13826" width="9.1640625" style="43" customWidth="1"/>
    <col min="13827" max="13827" width="9.6640625" style="43" customWidth="1"/>
    <col min="13828" max="13828" width="9.5" style="43" customWidth="1"/>
    <col min="13829" max="13829" width="61.6640625" style="43" customWidth="1"/>
    <col min="13830" max="13830" width="16.33203125" style="43" customWidth="1"/>
    <col min="13831" max="13831" width="17.33203125" style="43" customWidth="1"/>
    <col min="13832" max="13832" width="13.5" style="43" customWidth="1"/>
    <col min="13833" max="13833" width="15.83203125" style="43" customWidth="1"/>
    <col min="13834" max="13834" width="20.33203125" style="43" customWidth="1"/>
    <col min="13835" max="13835" width="19.5" style="43" customWidth="1"/>
    <col min="13836" max="13836" width="18.5" style="43" customWidth="1"/>
    <col min="13837" max="13837" width="13.83203125" style="43" bestFit="1" customWidth="1"/>
    <col min="13838" max="13838" width="13" style="43" customWidth="1"/>
    <col min="13839" max="14080" width="9.33203125" style="43"/>
    <col min="14081" max="14081" width="7.5" style="43" customWidth="1"/>
    <col min="14082" max="14082" width="9.1640625" style="43" customWidth="1"/>
    <col min="14083" max="14083" width="9.6640625" style="43" customWidth="1"/>
    <col min="14084" max="14084" width="9.5" style="43" customWidth="1"/>
    <col min="14085" max="14085" width="61.6640625" style="43" customWidth="1"/>
    <col min="14086" max="14086" width="16.33203125" style="43" customWidth="1"/>
    <col min="14087" max="14087" width="17.33203125" style="43" customWidth="1"/>
    <col min="14088" max="14088" width="13.5" style="43" customWidth="1"/>
    <col min="14089" max="14089" width="15.83203125" style="43" customWidth="1"/>
    <col min="14090" max="14090" width="20.33203125" style="43" customWidth="1"/>
    <col min="14091" max="14091" width="19.5" style="43" customWidth="1"/>
    <col min="14092" max="14092" width="18.5" style="43" customWidth="1"/>
    <col min="14093" max="14093" width="13.83203125" style="43" bestFit="1" customWidth="1"/>
    <col min="14094" max="14094" width="13" style="43" customWidth="1"/>
    <col min="14095" max="14336" width="9.33203125" style="43"/>
    <col min="14337" max="14337" width="7.5" style="43" customWidth="1"/>
    <col min="14338" max="14338" width="9.1640625" style="43" customWidth="1"/>
    <col min="14339" max="14339" width="9.6640625" style="43" customWidth="1"/>
    <col min="14340" max="14340" width="9.5" style="43" customWidth="1"/>
    <col min="14341" max="14341" width="61.6640625" style="43" customWidth="1"/>
    <col min="14342" max="14342" width="16.33203125" style="43" customWidth="1"/>
    <col min="14343" max="14343" width="17.33203125" style="43" customWidth="1"/>
    <col min="14344" max="14344" width="13.5" style="43" customWidth="1"/>
    <col min="14345" max="14345" width="15.83203125" style="43" customWidth="1"/>
    <col min="14346" max="14346" width="20.33203125" style="43" customWidth="1"/>
    <col min="14347" max="14347" width="19.5" style="43" customWidth="1"/>
    <col min="14348" max="14348" width="18.5" style="43" customWidth="1"/>
    <col min="14349" max="14349" width="13.83203125" style="43" bestFit="1" customWidth="1"/>
    <col min="14350" max="14350" width="13" style="43" customWidth="1"/>
    <col min="14351" max="14592" width="9.33203125" style="43"/>
    <col min="14593" max="14593" width="7.5" style="43" customWidth="1"/>
    <col min="14594" max="14594" width="9.1640625" style="43" customWidth="1"/>
    <col min="14595" max="14595" width="9.6640625" style="43" customWidth="1"/>
    <col min="14596" max="14596" width="9.5" style="43" customWidth="1"/>
    <col min="14597" max="14597" width="61.6640625" style="43" customWidth="1"/>
    <col min="14598" max="14598" width="16.33203125" style="43" customWidth="1"/>
    <col min="14599" max="14599" width="17.33203125" style="43" customWidth="1"/>
    <col min="14600" max="14600" width="13.5" style="43" customWidth="1"/>
    <col min="14601" max="14601" width="15.83203125" style="43" customWidth="1"/>
    <col min="14602" max="14602" width="20.33203125" style="43" customWidth="1"/>
    <col min="14603" max="14603" width="19.5" style="43" customWidth="1"/>
    <col min="14604" max="14604" width="18.5" style="43" customWidth="1"/>
    <col min="14605" max="14605" width="13.83203125" style="43" bestFit="1" customWidth="1"/>
    <col min="14606" max="14606" width="13" style="43" customWidth="1"/>
    <col min="14607" max="14848" width="9.33203125" style="43"/>
    <col min="14849" max="14849" width="7.5" style="43" customWidth="1"/>
    <col min="14850" max="14850" width="9.1640625" style="43" customWidth="1"/>
    <col min="14851" max="14851" width="9.6640625" style="43" customWidth="1"/>
    <col min="14852" max="14852" width="9.5" style="43" customWidth="1"/>
    <col min="14853" max="14853" width="61.6640625" style="43" customWidth="1"/>
    <col min="14854" max="14854" width="16.33203125" style="43" customWidth="1"/>
    <col min="14855" max="14855" width="17.33203125" style="43" customWidth="1"/>
    <col min="14856" max="14856" width="13.5" style="43" customWidth="1"/>
    <col min="14857" max="14857" width="15.83203125" style="43" customWidth="1"/>
    <col min="14858" max="14858" width="20.33203125" style="43" customWidth="1"/>
    <col min="14859" max="14859" width="19.5" style="43" customWidth="1"/>
    <col min="14860" max="14860" width="18.5" style="43" customWidth="1"/>
    <col min="14861" max="14861" width="13.83203125" style="43" bestFit="1" customWidth="1"/>
    <col min="14862" max="14862" width="13" style="43" customWidth="1"/>
    <col min="14863" max="15104" width="9.33203125" style="43"/>
    <col min="15105" max="15105" width="7.5" style="43" customWidth="1"/>
    <col min="15106" max="15106" width="9.1640625" style="43" customWidth="1"/>
    <col min="15107" max="15107" width="9.6640625" style="43" customWidth="1"/>
    <col min="15108" max="15108" width="9.5" style="43" customWidth="1"/>
    <col min="15109" max="15109" width="61.6640625" style="43" customWidth="1"/>
    <col min="15110" max="15110" width="16.33203125" style="43" customWidth="1"/>
    <col min="15111" max="15111" width="17.33203125" style="43" customWidth="1"/>
    <col min="15112" max="15112" width="13.5" style="43" customWidth="1"/>
    <col min="15113" max="15113" width="15.83203125" style="43" customWidth="1"/>
    <col min="15114" max="15114" width="20.33203125" style="43" customWidth="1"/>
    <col min="15115" max="15115" width="19.5" style="43" customWidth="1"/>
    <col min="15116" max="15116" width="18.5" style="43" customWidth="1"/>
    <col min="15117" max="15117" width="13.83203125" style="43" bestFit="1" customWidth="1"/>
    <col min="15118" max="15118" width="13" style="43" customWidth="1"/>
    <col min="15119" max="15360" width="9.33203125" style="43"/>
    <col min="15361" max="15361" width="7.5" style="43" customWidth="1"/>
    <col min="15362" max="15362" width="9.1640625" style="43" customWidth="1"/>
    <col min="15363" max="15363" width="9.6640625" style="43" customWidth="1"/>
    <col min="15364" max="15364" width="9.5" style="43" customWidth="1"/>
    <col min="15365" max="15365" width="61.6640625" style="43" customWidth="1"/>
    <col min="15366" max="15366" width="16.33203125" style="43" customWidth="1"/>
    <col min="15367" max="15367" width="17.33203125" style="43" customWidth="1"/>
    <col min="15368" max="15368" width="13.5" style="43" customWidth="1"/>
    <col min="15369" max="15369" width="15.83203125" style="43" customWidth="1"/>
    <col min="15370" max="15370" width="20.33203125" style="43" customWidth="1"/>
    <col min="15371" max="15371" width="19.5" style="43" customWidth="1"/>
    <col min="15372" max="15372" width="18.5" style="43" customWidth="1"/>
    <col min="15373" max="15373" width="13.83203125" style="43" bestFit="1" customWidth="1"/>
    <col min="15374" max="15374" width="13" style="43" customWidth="1"/>
    <col min="15375" max="15616" width="9.33203125" style="43"/>
    <col min="15617" max="15617" width="7.5" style="43" customWidth="1"/>
    <col min="15618" max="15618" width="9.1640625" style="43" customWidth="1"/>
    <col min="15619" max="15619" width="9.6640625" style="43" customWidth="1"/>
    <col min="15620" max="15620" width="9.5" style="43" customWidth="1"/>
    <col min="15621" max="15621" width="61.6640625" style="43" customWidth="1"/>
    <col min="15622" max="15622" width="16.33203125" style="43" customWidth="1"/>
    <col min="15623" max="15623" width="17.33203125" style="43" customWidth="1"/>
    <col min="15624" max="15624" width="13.5" style="43" customWidth="1"/>
    <col min="15625" max="15625" width="15.83203125" style="43" customWidth="1"/>
    <col min="15626" max="15626" width="20.33203125" style="43" customWidth="1"/>
    <col min="15627" max="15627" width="19.5" style="43" customWidth="1"/>
    <col min="15628" max="15628" width="18.5" style="43" customWidth="1"/>
    <col min="15629" max="15629" width="13.83203125" style="43" bestFit="1" customWidth="1"/>
    <col min="15630" max="15630" width="13" style="43" customWidth="1"/>
    <col min="15631" max="15872" width="9.33203125" style="43"/>
    <col min="15873" max="15873" width="7.5" style="43" customWidth="1"/>
    <col min="15874" max="15874" width="9.1640625" style="43" customWidth="1"/>
    <col min="15875" max="15875" width="9.6640625" style="43" customWidth="1"/>
    <col min="15876" max="15876" width="9.5" style="43" customWidth="1"/>
    <col min="15877" max="15877" width="61.6640625" style="43" customWidth="1"/>
    <col min="15878" max="15878" width="16.33203125" style="43" customWidth="1"/>
    <col min="15879" max="15879" width="17.33203125" style="43" customWidth="1"/>
    <col min="15880" max="15880" width="13.5" style="43" customWidth="1"/>
    <col min="15881" max="15881" width="15.83203125" style="43" customWidth="1"/>
    <col min="15882" max="15882" width="20.33203125" style="43" customWidth="1"/>
    <col min="15883" max="15883" width="19.5" style="43" customWidth="1"/>
    <col min="15884" max="15884" width="18.5" style="43" customWidth="1"/>
    <col min="15885" max="15885" width="13.83203125" style="43" bestFit="1" customWidth="1"/>
    <col min="15886" max="15886" width="13" style="43" customWidth="1"/>
    <col min="15887" max="16128" width="9.33203125" style="43"/>
    <col min="16129" max="16129" width="7.5" style="43" customWidth="1"/>
    <col min="16130" max="16130" width="9.1640625" style="43" customWidth="1"/>
    <col min="16131" max="16131" width="9.6640625" style="43" customWidth="1"/>
    <col min="16132" max="16132" width="9.5" style="43" customWidth="1"/>
    <col min="16133" max="16133" width="61.6640625" style="43" customWidth="1"/>
    <col min="16134" max="16134" width="16.33203125" style="43" customWidth="1"/>
    <col min="16135" max="16135" width="17.33203125" style="43" customWidth="1"/>
    <col min="16136" max="16136" width="13.5" style="43" customWidth="1"/>
    <col min="16137" max="16137" width="15.83203125" style="43" customWidth="1"/>
    <col min="16138" max="16138" width="20.33203125" style="43" customWidth="1"/>
    <col min="16139" max="16139" width="19.5" style="43" customWidth="1"/>
    <col min="16140" max="16140" width="18.5" style="43" customWidth="1"/>
    <col min="16141" max="16141" width="13.83203125" style="43" bestFit="1" customWidth="1"/>
    <col min="16142" max="16142" width="13" style="43" customWidth="1"/>
    <col min="16143" max="16384" width="9.33203125" style="43"/>
  </cols>
  <sheetData>
    <row r="1" spans="1:12" ht="18">
      <c r="A1" s="221" t="s">
        <v>257</v>
      </c>
      <c r="B1" s="221"/>
      <c r="C1" s="221"/>
      <c r="D1" s="221"/>
      <c r="E1" s="221"/>
      <c r="F1" s="221"/>
      <c r="G1" s="221"/>
      <c r="H1" s="221"/>
      <c r="I1" s="221"/>
      <c r="J1" s="221"/>
      <c r="K1" s="114"/>
    </row>
    <row r="2" spans="1:12" ht="23.25" customHeight="1">
      <c r="A2" s="221" t="s">
        <v>277</v>
      </c>
      <c r="B2" s="221"/>
      <c r="C2" s="221"/>
      <c r="D2" s="221"/>
      <c r="E2" s="221"/>
      <c r="F2" s="221"/>
      <c r="G2" s="221"/>
      <c r="H2" s="221"/>
      <c r="I2" s="221"/>
      <c r="J2" s="221"/>
      <c r="K2" s="114"/>
    </row>
    <row r="3" spans="1:12">
      <c r="J3" s="102" t="str">
        <f>титульный!BC24</f>
        <v>30.12.2022.</v>
      </c>
      <c r="K3" s="102"/>
    </row>
    <row r="4" spans="1:12" ht="12.75" customHeight="1">
      <c r="A4" s="222" t="s">
        <v>256</v>
      </c>
      <c r="B4" s="222"/>
      <c r="C4" s="222"/>
      <c r="D4" s="222"/>
      <c r="E4" s="222"/>
      <c r="F4" s="223" t="s">
        <v>241</v>
      </c>
      <c r="G4" s="224"/>
      <c r="H4" s="224"/>
      <c r="I4" s="224"/>
      <c r="J4" s="224"/>
      <c r="K4" s="225"/>
      <c r="L4" s="229" t="s">
        <v>229</v>
      </c>
    </row>
    <row r="5" spans="1:12" ht="39" customHeight="1">
      <c r="A5" s="15" t="s">
        <v>240</v>
      </c>
      <c r="B5" s="15" t="s">
        <v>255</v>
      </c>
      <c r="C5" s="16" t="s">
        <v>238</v>
      </c>
      <c r="D5" s="16" t="s">
        <v>237</v>
      </c>
      <c r="E5" s="23" t="s">
        <v>378</v>
      </c>
      <c r="F5" s="103" t="s">
        <v>235</v>
      </c>
      <c r="G5" s="103" t="s">
        <v>234</v>
      </c>
      <c r="H5" s="103" t="s">
        <v>233</v>
      </c>
      <c r="I5" s="103" t="s">
        <v>232</v>
      </c>
      <c r="J5" s="103" t="s">
        <v>231</v>
      </c>
      <c r="K5" s="103" t="s">
        <v>230</v>
      </c>
      <c r="L5" s="229"/>
    </row>
    <row r="6" spans="1:12" ht="44.25" customHeight="1">
      <c r="A6" s="86">
        <v>908</v>
      </c>
      <c r="B6" s="86">
        <v>130</v>
      </c>
      <c r="C6" s="86" t="s">
        <v>221</v>
      </c>
      <c r="D6" s="44"/>
      <c r="E6" s="24" t="s">
        <v>254</v>
      </c>
      <c r="F6" s="115">
        <v>6443500</v>
      </c>
      <c r="G6" s="104"/>
      <c r="H6" s="104"/>
      <c r="I6" s="104"/>
      <c r="J6" s="104"/>
      <c r="K6" s="104"/>
      <c r="L6" s="21">
        <f t="shared" ref="L6:L16" si="0">F6+G6+H6+I6+J6+K6</f>
        <v>6443500</v>
      </c>
    </row>
    <row r="7" spans="1:12" ht="53.25" customHeight="1">
      <c r="A7" s="86">
        <v>908</v>
      </c>
      <c r="B7" s="86">
        <v>130</v>
      </c>
      <c r="C7" s="86" t="s">
        <v>220</v>
      </c>
      <c r="D7" s="44"/>
      <c r="E7" s="24" t="s">
        <v>253</v>
      </c>
      <c r="F7" s="115">
        <v>13871500</v>
      </c>
      <c r="G7" s="104"/>
      <c r="H7" s="104"/>
      <c r="I7" s="104"/>
      <c r="J7" s="104"/>
      <c r="K7" s="104"/>
      <c r="L7" s="21">
        <f t="shared" si="0"/>
        <v>13871500</v>
      </c>
    </row>
    <row r="8" spans="1:12" ht="49.5" customHeight="1">
      <c r="A8" s="86">
        <v>908</v>
      </c>
      <c r="B8" s="86">
        <v>130</v>
      </c>
      <c r="C8" s="86" t="s">
        <v>214</v>
      </c>
      <c r="D8" s="44"/>
      <c r="E8" s="24" t="s">
        <v>252</v>
      </c>
      <c r="F8" s="115">
        <v>706700</v>
      </c>
      <c r="G8" s="104"/>
      <c r="H8" s="104"/>
      <c r="I8" s="104"/>
      <c r="J8" s="104"/>
      <c r="K8" s="104"/>
      <c r="L8" s="21">
        <f t="shared" si="0"/>
        <v>706700</v>
      </c>
    </row>
    <row r="9" spans="1:12" ht="54.75" customHeight="1">
      <c r="A9" s="86">
        <v>908</v>
      </c>
      <c r="B9" s="86">
        <v>130</v>
      </c>
      <c r="C9" s="86" t="s">
        <v>209</v>
      </c>
      <c r="D9" s="44"/>
      <c r="E9" s="24" t="s">
        <v>251</v>
      </c>
      <c r="F9" s="115">
        <v>395600</v>
      </c>
      <c r="G9" s="104"/>
      <c r="H9" s="104"/>
      <c r="I9" s="104"/>
      <c r="J9" s="104"/>
      <c r="K9" s="104"/>
      <c r="L9" s="21">
        <f t="shared" si="0"/>
        <v>395600</v>
      </c>
    </row>
    <row r="10" spans="1:12" ht="33.75" customHeight="1">
      <c r="A10" s="86">
        <v>908</v>
      </c>
      <c r="B10" s="86">
        <v>130</v>
      </c>
      <c r="C10" s="86" t="s">
        <v>202</v>
      </c>
      <c r="D10" s="86"/>
      <c r="E10" s="24" t="s">
        <v>376</v>
      </c>
      <c r="F10" s="115">
        <v>45600</v>
      </c>
      <c r="G10" s="104"/>
      <c r="H10" s="104"/>
      <c r="I10" s="104"/>
      <c r="J10" s="104"/>
      <c r="K10" s="104"/>
      <c r="L10" s="21">
        <f t="shared" si="0"/>
        <v>45600</v>
      </c>
    </row>
    <row r="11" spans="1:12" ht="33.75" hidden="1" customHeight="1">
      <c r="A11" s="86">
        <v>908</v>
      </c>
      <c r="B11" s="86">
        <v>130</v>
      </c>
      <c r="C11" s="86" t="s">
        <v>375</v>
      </c>
      <c r="D11" s="86"/>
      <c r="E11" s="154" t="s">
        <v>374</v>
      </c>
      <c r="F11" s="104"/>
      <c r="G11" s="104"/>
      <c r="H11" s="104"/>
      <c r="I11" s="104"/>
      <c r="J11" s="104"/>
      <c r="K11" s="104"/>
      <c r="L11" s="21">
        <f t="shared" si="0"/>
        <v>0</v>
      </c>
    </row>
    <row r="12" spans="1:12">
      <c r="A12" s="222" t="s">
        <v>244</v>
      </c>
      <c r="B12" s="222"/>
      <c r="C12" s="222"/>
      <c r="D12" s="222"/>
      <c r="E12" s="25" t="s">
        <v>235</v>
      </c>
      <c r="F12" s="167">
        <f t="shared" ref="F12:K12" si="1">SUM(F6:F11)</f>
        <v>21462900</v>
      </c>
      <c r="G12" s="167">
        <f t="shared" si="1"/>
        <v>0</v>
      </c>
      <c r="H12" s="167">
        <f t="shared" si="1"/>
        <v>0</v>
      </c>
      <c r="I12" s="167">
        <f t="shared" si="1"/>
        <v>0</v>
      </c>
      <c r="J12" s="167">
        <f t="shared" si="1"/>
        <v>0</v>
      </c>
      <c r="K12" s="167">
        <f t="shared" si="1"/>
        <v>0</v>
      </c>
      <c r="L12" s="167">
        <f>SUM(L6:L11)</f>
        <v>21462900</v>
      </c>
    </row>
    <row r="13" spans="1:12" ht="36.75" customHeight="1">
      <c r="F13" s="105"/>
      <c r="G13" s="105"/>
      <c r="H13" s="105"/>
      <c r="I13" s="105"/>
      <c r="J13" s="105"/>
      <c r="K13" s="105"/>
      <c r="L13" s="120">
        <f t="shared" si="0"/>
        <v>0</v>
      </c>
    </row>
    <row r="14" spans="1:12" ht="27.75" hidden="1" customHeight="1">
      <c r="A14" s="86">
        <v>908</v>
      </c>
      <c r="B14" s="86">
        <v>150</v>
      </c>
      <c r="C14" s="86" t="s">
        <v>212</v>
      </c>
      <c r="D14" s="86"/>
      <c r="E14" s="24" t="s">
        <v>250</v>
      </c>
      <c r="F14" s="105"/>
      <c r="G14" s="105"/>
      <c r="H14" s="116"/>
      <c r="I14" s="105"/>
      <c r="J14" s="105"/>
      <c r="K14" s="105"/>
      <c r="L14" s="120">
        <f t="shared" si="0"/>
        <v>0</v>
      </c>
    </row>
    <row r="15" spans="1:12" ht="23.25" hidden="1" customHeight="1">
      <c r="A15" s="86">
        <v>908</v>
      </c>
      <c r="B15" s="86">
        <v>150</v>
      </c>
      <c r="C15" s="86" t="s">
        <v>332</v>
      </c>
      <c r="D15" s="121"/>
      <c r="E15" s="24" t="s">
        <v>333</v>
      </c>
      <c r="F15" s="105"/>
      <c r="G15" s="105"/>
      <c r="H15" s="105"/>
      <c r="I15" s="105"/>
      <c r="J15" s="105"/>
      <c r="K15" s="105"/>
      <c r="L15" s="120">
        <f t="shared" si="0"/>
        <v>0</v>
      </c>
    </row>
    <row r="16" spans="1:12" ht="24" hidden="1" customHeight="1">
      <c r="A16" s="86">
        <v>908</v>
      </c>
      <c r="B16" s="86">
        <v>150</v>
      </c>
      <c r="C16" s="86" t="s">
        <v>371</v>
      </c>
      <c r="D16" s="86"/>
      <c r="E16" s="24" t="s">
        <v>370</v>
      </c>
      <c r="F16" s="105"/>
      <c r="G16" s="105"/>
      <c r="H16" s="116"/>
      <c r="I16" s="116"/>
      <c r="J16" s="105"/>
      <c r="K16" s="105"/>
      <c r="L16" s="120">
        <f t="shared" si="0"/>
        <v>0</v>
      </c>
    </row>
    <row r="17" spans="1:14" ht="24" hidden="1" customHeight="1">
      <c r="A17" s="86">
        <v>908</v>
      </c>
      <c r="B17" s="86">
        <v>150</v>
      </c>
      <c r="C17" s="86" t="s">
        <v>369</v>
      </c>
      <c r="D17" s="86"/>
      <c r="E17" s="24" t="s">
        <v>368</v>
      </c>
      <c r="F17" s="105"/>
      <c r="G17" s="105"/>
      <c r="H17" s="116"/>
      <c r="I17" s="116"/>
      <c r="J17" s="105"/>
      <c r="K17" s="105"/>
      <c r="L17" s="120">
        <f>F17+G17+H17+I17+J17+K17</f>
        <v>0</v>
      </c>
    </row>
    <row r="18" spans="1:14" ht="57.75" hidden="1" customHeight="1">
      <c r="A18" s="122">
        <v>908</v>
      </c>
      <c r="B18" s="86">
        <v>150</v>
      </c>
      <c r="C18" s="86" t="s">
        <v>366</v>
      </c>
      <c r="D18" s="86"/>
      <c r="E18" s="24" t="s">
        <v>367</v>
      </c>
      <c r="F18" s="105"/>
      <c r="G18" s="105"/>
      <c r="H18" s="106"/>
      <c r="I18" s="106"/>
      <c r="J18" s="105"/>
      <c r="K18" s="105"/>
      <c r="L18" s="123">
        <f>F18+G18+H18+I18+J18+K18</f>
        <v>0</v>
      </c>
    </row>
    <row r="19" spans="1:14" ht="12.75" customHeight="1">
      <c r="A19" s="222" t="s">
        <v>244</v>
      </c>
      <c r="B19" s="222"/>
      <c r="C19" s="222"/>
      <c r="D19" s="222"/>
      <c r="E19" s="25" t="s">
        <v>233</v>
      </c>
      <c r="F19" s="167">
        <f t="shared" ref="F19:G19" si="2">SUM(F15:F16)</f>
        <v>0</v>
      </c>
      <c r="G19" s="167">
        <f t="shared" si="2"/>
        <v>0</v>
      </c>
      <c r="H19" s="167">
        <f>SUM(H14:H18)</f>
        <v>0</v>
      </c>
      <c r="I19" s="167">
        <f>SUM(I14:I18)</f>
        <v>0</v>
      </c>
      <c r="J19" s="167">
        <f t="shared" ref="J19:K19" si="3">SUM(J15:J18)</f>
        <v>0</v>
      </c>
      <c r="K19" s="167">
        <f t="shared" si="3"/>
        <v>0</v>
      </c>
      <c r="L19" s="167">
        <f>SUM(L14:L18)</f>
        <v>0</v>
      </c>
    </row>
    <row r="20" spans="1:14" ht="12.75" hidden="1" customHeight="1">
      <c r="A20" s="44">
        <v>908</v>
      </c>
      <c r="B20" s="44">
        <v>120</v>
      </c>
      <c r="C20" s="44">
        <v>140000</v>
      </c>
      <c r="D20" s="121"/>
      <c r="E20" s="24" t="s">
        <v>249</v>
      </c>
      <c r="F20" s="105"/>
      <c r="G20" s="105"/>
      <c r="H20" s="105"/>
      <c r="I20" s="105"/>
      <c r="J20" s="105">
        <v>0</v>
      </c>
      <c r="K20" s="105"/>
      <c r="L20" s="120">
        <f t="shared" ref="L20:L27" si="4">F20+G20+H20+I20+J20+K20</f>
        <v>0</v>
      </c>
      <c r="M20" s="42"/>
      <c r="N20" s="42"/>
    </row>
    <row r="21" spans="1:14" ht="12.75" hidden="1" customHeight="1">
      <c r="A21" s="44">
        <v>908</v>
      </c>
      <c r="B21" s="44">
        <v>180</v>
      </c>
      <c r="C21" s="44">
        <v>140000</v>
      </c>
      <c r="D21" s="121"/>
      <c r="E21" s="24" t="s">
        <v>248</v>
      </c>
      <c r="F21" s="105"/>
      <c r="G21" s="105"/>
      <c r="H21" s="105"/>
      <c r="I21" s="105"/>
      <c r="J21" s="105">
        <v>0</v>
      </c>
      <c r="K21" s="105"/>
      <c r="L21" s="120">
        <f t="shared" si="4"/>
        <v>0</v>
      </c>
      <c r="M21" s="42"/>
    </row>
    <row r="22" spans="1:14" ht="25.5" customHeight="1">
      <c r="A22" s="44">
        <v>908</v>
      </c>
      <c r="B22" s="44">
        <v>130</v>
      </c>
      <c r="C22" s="44">
        <v>140000</v>
      </c>
      <c r="D22" s="121"/>
      <c r="E22" s="24" t="s">
        <v>247</v>
      </c>
      <c r="F22" s="105"/>
      <c r="G22" s="105"/>
      <c r="H22" s="105"/>
      <c r="I22" s="105"/>
      <c r="J22" s="105">
        <v>40000</v>
      </c>
      <c r="K22" s="105"/>
      <c r="L22" s="120">
        <f t="shared" si="4"/>
        <v>40000</v>
      </c>
      <c r="M22" s="42">
        <f>L22-внебюджет!G31</f>
        <v>0</v>
      </c>
    </row>
    <row r="23" spans="1:14" ht="25.5" hidden="1" customHeight="1">
      <c r="A23" s="44">
        <v>908</v>
      </c>
      <c r="B23" s="44">
        <v>140</v>
      </c>
      <c r="C23" s="44">
        <v>140000</v>
      </c>
      <c r="D23" s="121"/>
      <c r="E23" s="24" t="s">
        <v>246</v>
      </c>
      <c r="F23" s="105"/>
      <c r="G23" s="105"/>
      <c r="H23" s="105"/>
      <c r="I23" s="105"/>
      <c r="J23" s="105"/>
      <c r="K23" s="105"/>
      <c r="L23" s="120">
        <f t="shared" si="4"/>
        <v>0</v>
      </c>
    </row>
    <row r="24" spans="1:14" ht="22.5">
      <c r="A24" s="44">
        <v>908</v>
      </c>
      <c r="B24" s="44">
        <v>150</v>
      </c>
      <c r="C24" s="44">
        <v>140000</v>
      </c>
      <c r="D24" s="121"/>
      <c r="E24" s="24" t="s">
        <v>245</v>
      </c>
      <c r="F24" s="105"/>
      <c r="G24" s="105"/>
      <c r="H24" s="105"/>
      <c r="I24" s="105"/>
      <c r="J24" s="105">
        <v>560000</v>
      </c>
      <c r="K24" s="105"/>
      <c r="L24" s="120">
        <f t="shared" si="4"/>
        <v>560000</v>
      </c>
      <c r="M24" s="42">
        <f>L24-внебюджет!F31</f>
        <v>0</v>
      </c>
    </row>
    <row r="25" spans="1:14">
      <c r="A25" s="230" t="s">
        <v>244</v>
      </c>
      <c r="B25" s="230"/>
      <c r="C25" s="230"/>
      <c r="D25" s="230"/>
      <c r="E25" s="25" t="s">
        <v>231</v>
      </c>
      <c r="F25" s="167">
        <f>SUM(F20:F24)</f>
        <v>0</v>
      </c>
      <c r="G25" s="167"/>
      <c r="H25" s="167">
        <f>SUM(H20:H24)</f>
        <v>0</v>
      </c>
      <c r="I25" s="167"/>
      <c r="J25" s="167">
        <f>SUM(J20:J24)</f>
        <v>600000</v>
      </c>
      <c r="K25" s="167">
        <f>K24+K22</f>
        <v>0</v>
      </c>
      <c r="L25" s="17">
        <f>F25+G25+H25+I25+J25+K25</f>
        <v>600000</v>
      </c>
    </row>
    <row r="26" spans="1:14" ht="25.5" customHeight="1">
      <c r="A26" s="171">
        <v>908</v>
      </c>
      <c r="B26" s="171">
        <v>550</v>
      </c>
      <c r="C26" s="171">
        <v>800000</v>
      </c>
      <c r="D26" s="14"/>
      <c r="E26" s="26" t="s">
        <v>243</v>
      </c>
      <c r="F26" s="107"/>
      <c r="G26" s="107"/>
      <c r="H26" s="107">
        <v>0</v>
      </c>
      <c r="I26" s="107"/>
      <c r="J26" s="107"/>
      <c r="K26" s="107"/>
      <c r="L26" s="90">
        <f t="shared" ref="L26" si="5">F26+G26+H26+I26+J26+K26</f>
        <v>0</v>
      </c>
    </row>
    <row r="27" spans="1:14" ht="18.75" customHeight="1">
      <c r="A27" s="171">
        <v>908</v>
      </c>
      <c r="B27" s="171">
        <v>550</v>
      </c>
      <c r="C27" s="171">
        <v>140000</v>
      </c>
      <c r="D27" s="14"/>
      <c r="E27" s="26" t="s">
        <v>243</v>
      </c>
      <c r="F27" s="167"/>
      <c r="G27" s="167"/>
      <c r="H27" s="167">
        <v>0</v>
      </c>
      <c r="I27" s="167"/>
      <c r="J27" s="167"/>
      <c r="K27" s="167"/>
      <c r="L27" s="17">
        <f t="shared" si="4"/>
        <v>0</v>
      </c>
    </row>
    <row r="28" spans="1:14">
      <c r="A28" s="231" t="s">
        <v>191</v>
      </c>
      <c r="B28" s="231"/>
      <c r="C28" s="231"/>
      <c r="D28" s="231"/>
      <c r="E28" s="27"/>
      <c r="F28" s="108">
        <f>F12+F19+F26+F25+F27</f>
        <v>21462900</v>
      </c>
      <c r="G28" s="108">
        <f t="shared" ref="G28:K28" si="6">G12+G19+G26+G25+G27</f>
        <v>0</v>
      </c>
      <c r="H28" s="108">
        <f>H12+H19+H26+H25+H27</f>
        <v>0</v>
      </c>
      <c r="I28" s="108">
        <f t="shared" si="6"/>
        <v>0</v>
      </c>
      <c r="J28" s="108">
        <f t="shared" si="6"/>
        <v>600000</v>
      </c>
      <c r="K28" s="108">
        <f t="shared" si="6"/>
        <v>0</v>
      </c>
      <c r="L28" s="108">
        <f>L12+L19+L26+L25+L27</f>
        <v>22062900</v>
      </c>
    </row>
    <row r="29" spans="1:14" ht="12.75" customHeight="1">
      <c r="A29" s="226" t="s">
        <v>242</v>
      </c>
      <c r="B29" s="226"/>
      <c r="C29" s="226"/>
      <c r="D29" s="226"/>
      <c r="E29" s="227"/>
      <c r="F29" s="228" t="s">
        <v>241</v>
      </c>
      <c r="G29" s="228"/>
      <c r="H29" s="228"/>
      <c r="I29" s="228"/>
      <c r="J29" s="228"/>
      <c r="K29" s="228"/>
      <c r="L29" s="168"/>
    </row>
    <row r="30" spans="1:14" ht="39" customHeight="1" thickBot="1">
      <c r="A30" s="13" t="s">
        <v>240</v>
      </c>
      <c r="B30" s="12" t="s">
        <v>239</v>
      </c>
      <c r="C30" s="12" t="s">
        <v>238</v>
      </c>
      <c r="D30" s="12" t="s">
        <v>237</v>
      </c>
      <c r="E30" s="28" t="s">
        <v>236</v>
      </c>
      <c r="F30" s="168" t="s">
        <v>235</v>
      </c>
      <c r="G30" s="168" t="s">
        <v>234</v>
      </c>
      <c r="H30" s="168" t="s">
        <v>233</v>
      </c>
      <c r="I30" s="168" t="s">
        <v>232</v>
      </c>
      <c r="J30" s="168" t="s">
        <v>231</v>
      </c>
      <c r="K30" s="168" t="s">
        <v>230</v>
      </c>
      <c r="L30" s="18" t="s">
        <v>229</v>
      </c>
    </row>
    <row r="31" spans="1:14" ht="22.5" customHeight="1">
      <c r="A31" s="124">
        <v>908</v>
      </c>
      <c r="B31" s="125">
        <v>111</v>
      </c>
      <c r="C31" s="125" t="s">
        <v>221</v>
      </c>
      <c r="D31" s="125">
        <v>211000</v>
      </c>
      <c r="E31" s="29" t="s">
        <v>227</v>
      </c>
      <c r="F31" s="126">
        <v>4906682</v>
      </c>
      <c r="G31" s="105"/>
      <c r="H31" s="105"/>
      <c r="I31" s="105"/>
      <c r="J31" s="105"/>
      <c r="K31" s="105"/>
      <c r="L31" s="120">
        <f>F31+G31+H31+I31+J31+K31</f>
        <v>4906682</v>
      </c>
    </row>
    <row r="32" spans="1:14" ht="22.5" customHeight="1">
      <c r="A32" s="127">
        <v>908</v>
      </c>
      <c r="B32" s="44">
        <v>111</v>
      </c>
      <c r="C32" s="44" t="s">
        <v>221</v>
      </c>
      <c r="D32" s="44">
        <v>266000</v>
      </c>
      <c r="E32" s="30" t="s">
        <v>377</v>
      </c>
      <c r="F32" s="126">
        <v>55000</v>
      </c>
      <c r="G32" s="105"/>
      <c r="H32" s="105"/>
      <c r="I32" s="105"/>
      <c r="J32" s="105"/>
      <c r="K32" s="105"/>
      <c r="L32" s="120">
        <f t="shared" ref="L32:L49" si="7">F32+G32+H32+I32+J32+K32</f>
        <v>55000</v>
      </c>
    </row>
    <row r="33" spans="1:12" ht="22.5" customHeight="1">
      <c r="A33" s="127">
        <v>908</v>
      </c>
      <c r="B33" s="44">
        <v>111</v>
      </c>
      <c r="C33" s="44" t="s">
        <v>220</v>
      </c>
      <c r="D33" s="44">
        <v>211000</v>
      </c>
      <c r="E33" s="30" t="s">
        <v>228</v>
      </c>
      <c r="F33" s="126">
        <v>10628648</v>
      </c>
      <c r="G33" s="105"/>
      <c r="H33" s="105"/>
      <c r="I33" s="105"/>
      <c r="J33" s="105"/>
      <c r="K33" s="105"/>
      <c r="L33" s="120">
        <f>F33+G33+H33+I33+J33+K33</f>
        <v>10628648</v>
      </c>
    </row>
    <row r="34" spans="1:12" ht="22.5" customHeight="1">
      <c r="A34" s="127">
        <v>908</v>
      </c>
      <c r="B34" s="44">
        <v>111</v>
      </c>
      <c r="C34" s="44" t="s">
        <v>220</v>
      </c>
      <c r="D34" s="44">
        <v>266000</v>
      </c>
      <c r="E34" s="30" t="s">
        <v>377</v>
      </c>
      <c r="F34" s="126">
        <v>33000</v>
      </c>
      <c r="G34" s="105"/>
      <c r="H34" s="105"/>
      <c r="I34" s="105"/>
      <c r="J34" s="105"/>
      <c r="K34" s="105"/>
      <c r="L34" s="120">
        <f t="shared" si="7"/>
        <v>33000</v>
      </c>
    </row>
    <row r="35" spans="1:12" ht="22.5" hidden="1" customHeight="1">
      <c r="A35" s="124">
        <v>908</v>
      </c>
      <c r="B35" s="125">
        <v>111</v>
      </c>
      <c r="C35" s="125" t="s">
        <v>375</v>
      </c>
      <c r="D35" s="125">
        <v>211000</v>
      </c>
      <c r="E35" s="29" t="s">
        <v>227</v>
      </c>
      <c r="F35" s="128"/>
      <c r="G35" s="128"/>
      <c r="H35" s="128"/>
      <c r="I35" s="128"/>
      <c r="J35" s="128"/>
      <c r="K35" s="128"/>
      <c r="L35" s="120">
        <f t="shared" si="7"/>
        <v>0</v>
      </c>
    </row>
    <row r="36" spans="1:12" ht="13.5" customHeight="1" thickBot="1">
      <c r="A36" s="211" t="s">
        <v>226</v>
      </c>
      <c r="B36" s="212"/>
      <c r="C36" s="212"/>
      <c r="D36" s="212"/>
      <c r="E36" s="213"/>
      <c r="F36" s="109">
        <f>SUM(F31:F35)</f>
        <v>15623330</v>
      </c>
      <c r="G36" s="109">
        <f>SUM(G31:G35)</f>
        <v>0</v>
      </c>
      <c r="H36" s="109">
        <f>SUM(H31:H35)</f>
        <v>0</v>
      </c>
      <c r="I36" s="109"/>
      <c r="J36" s="109">
        <f>SUM(J31:J35)</f>
        <v>0</v>
      </c>
      <c r="K36" s="109"/>
      <c r="L36" s="19">
        <f t="shared" si="7"/>
        <v>15623330</v>
      </c>
    </row>
    <row r="37" spans="1:12" ht="19.5" hidden="1" customHeight="1" thickBot="1">
      <c r="A37" s="124">
        <v>908</v>
      </c>
      <c r="B37" s="125">
        <v>112</v>
      </c>
      <c r="C37" s="125">
        <v>140000</v>
      </c>
      <c r="D37" s="125">
        <v>212000</v>
      </c>
      <c r="E37" s="29" t="s">
        <v>225</v>
      </c>
      <c r="F37" s="129"/>
      <c r="G37" s="129"/>
      <c r="H37" s="129"/>
      <c r="I37" s="129"/>
      <c r="J37" s="129"/>
      <c r="K37" s="129"/>
      <c r="L37" s="20">
        <f t="shared" si="7"/>
        <v>0</v>
      </c>
    </row>
    <row r="38" spans="1:12" ht="19.5" hidden="1" customHeight="1">
      <c r="A38" s="124">
        <v>908</v>
      </c>
      <c r="B38" s="125">
        <v>112</v>
      </c>
      <c r="C38" s="125">
        <v>140000</v>
      </c>
      <c r="D38" s="125">
        <v>222000</v>
      </c>
      <c r="E38" s="31" t="s">
        <v>215</v>
      </c>
      <c r="F38" s="129"/>
      <c r="G38" s="129"/>
      <c r="H38" s="129"/>
      <c r="I38" s="129"/>
      <c r="J38" s="129"/>
      <c r="K38" s="129"/>
      <c r="L38" s="20">
        <f>F38+G38+H38+I38+J38+K38</f>
        <v>0</v>
      </c>
    </row>
    <row r="39" spans="1:12" ht="19.5" customHeight="1">
      <c r="A39" s="127">
        <v>908</v>
      </c>
      <c r="B39" s="44">
        <v>112</v>
      </c>
      <c r="C39" s="44">
        <v>140000</v>
      </c>
      <c r="D39" s="44">
        <v>226000</v>
      </c>
      <c r="E39" s="30" t="s">
        <v>224</v>
      </c>
      <c r="F39" s="128"/>
      <c r="G39" s="128"/>
      <c r="H39" s="128"/>
      <c r="I39" s="128"/>
      <c r="J39" s="128">
        <v>5000</v>
      </c>
      <c r="K39" s="128"/>
      <c r="L39" s="120">
        <f t="shared" si="7"/>
        <v>5000</v>
      </c>
    </row>
    <row r="40" spans="1:12" ht="19.5" hidden="1" customHeight="1">
      <c r="A40" s="127">
        <v>908</v>
      </c>
      <c r="B40" s="44">
        <v>112</v>
      </c>
      <c r="C40" s="125" t="s">
        <v>221</v>
      </c>
      <c r="D40" s="44">
        <v>266000</v>
      </c>
      <c r="E40" s="30" t="s">
        <v>223</v>
      </c>
      <c r="F40" s="116"/>
      <c r="G40" s="128"/>
      <c r="H40" s="128"/>
      <c r="I40" s="128"/>
      <c r="J40" s="128"/>
      <c r="K40" s="128"/>
      <c r="L40" s="120">
        <f t="shared" si="7"/>
        <v>0</v>
      </c>
    </row>
    <row r="41" spans="1:12" ht="19.5" hidden="1" customHeight="1">
      <c r="A41" s="127">
        <v>908</v>
      </c>
      <c r="B41" s="44">
        <v>112</v>
      </c>
      <c r="C41" s="44" t="s">
        <v>220</v>
      </c>
      <c r="D41" s="44">
        <v>266000</v>
      </c>
      <c r="E41" s="30" t="s">
        <v>223</v>
      </c>
      <c r="F41" s="116"/>
      <c r="G41" s="128"/>
      <c r="H41" s="128"/>
      <c r="I41" s="128"/>
      <c r="J41" s="128"/>
      <c r="K41" s="128"/>
      <c r="L41" s="120">
        <f t="shared" si="7"/>
        <v>0</v>
      </c>
    </row>
    <row r="42" spans="1:12" ht="16.5" customHeight="1" thickBot="1">
      <c r="A42" s="211" t="s">
        <v>222</v>
      </c>
      <c r="B42" s="212"/>
      <c r="C42" s="212"/>
      <c r="D42" s="212"/>
      <c r="E42" s="213"/>
      <c r="F42" s="109">
        <f>SUM(F37:F41)</f>
        <v>0</v>
      </c>
      <c r="G42" s="109">
        <f t="shared" ref="G42:L42" si="8">SUM(G37:G41)</f>
        <v>0</v>
      </c>
      <c r="H42" s="109">
        <f t="shared" si="8"/>
        <v>0</v>
      </c>
      <c r="I42" s="109">
        <f t="shared" si="8"/>
        <v>0</v>
      </c>
      <c r="J42" s="109">
        <f t="shared" si="8"/>
        <v>5000</v>
      </c>
      <c r="K42" s="109">
        <f t="shared" si="8"/>
        <v>0</v>
      </c>
      <c r="L42" s="109">
        <f t="shared" si="8"/>
        <v>5000</v>
      </c>
    </row>
    <row r="43" spans="1:12" ht="27" customHeight="1">
      <c r="A43" s="124">
        <v>908</v>
      </c>
      <c r="B43" s="125">
        <v>119</v>
      </c>
      <c r="C43" s="125" t="s">
        <v>221</v>
      </c>
      <c r="D43" s="125">
        <v>213000</v>
      </c>
      <c r="E43" s="29" t="s">
        <v>218</v>
      </c>
      <c r="F43" s="126">
        <v>1481818</v>
      </c>
      <c r="G43" s="110"/>
      <c r="H43" s="110"/>
      <c r="I43" s="110"/>
      <c r="J43" s="110"/>
      <c r="K43" s="110"/>
      <c r="L43" s="130">
        <f t="shared" si="7"/>
        <v>1481818</v>
      </c>
    </row>
    <row r="44" spans="1:12" ht="27" customHeight="1">
      <c r="A44" s="127">
        <v>908</v>
      </c>
      <c r="B44" s="44">
        <v>119</v>
      </c>
      <c r="C44" s="44" t="s">
        <v>220</v>
      </c>
      <c r="D44" s="44">
        <v>213000</v>
      </c>
      <c r="E44" s="30" t="s">
        <v>219</v>
      </c>
      <c r="F44" s="126">
        <v>3209852</v>
      </c>
      <c r="G44" s="105"/>
      <c r="H44" s="105"/>
      <c r="I44" s="105"/>
      <c r="J44" s="105"/>
      <c r="K44" s="105"/>
      <c r="L44" s="120">
        <f t="shared" si="7"/>
        <v>3209852</v>
      </c>
    </row>
    <row r="45" spans="1:12" ht="27" hidden="1" customHeight="1">
      <c r="A45" s="127">
        <v>908</v>
      </c>
      <c r="B45" s="44">
        <v>119</v>
      </c>
      <c r="C45" s="44" t="s">
        <v>336</v>
      </c>
      <c r="D45" s="44">
        <v>213000</v>
      </c>
      <c r="E45" s="30" t="s">
        <v>337</v>
      </c>
      <c r="F45" s="116"/>
      <c r="G45" s="105"/>
      <c r="H45" s="105"/>
      <c r="I45" s="105"/>
      <c r="J45" s="105"/>
      <c r="K45" s="105"/>
      <c r="L45" s="120">
        <f t="shared" si="7"/>
        <v>0</v>
      </c>
    </row>
    <row r="46" spans="1:12" ht="19.5" hidden="1" customHeight="1">
      <c r="A46" s="127">
        <v>908</v>
      </c>
      <c r="B46" s="44">
        <v>119</v>
      </c>
      <c r="C46" s="44" t="s">
        <v>375</v>
      </c>
      <c r="D46" s="44">
        <v>213000</v>
      </c>
      <c r="E46" s="30" t="s">
        <v>218</v>
      </c>
      <c r="F46" s="128"/>
      <c r="G46" s="128"/>
      <c r="H46" s="128"/>
      <c r="I46" s="128"/>
      <c r="J46" s="128"/>
      <c r="K46" s="128"/>
      <c r="L46" s="120">
        <f t="shared" si="7"/>
        <v>0</v>
      </c>
    </row>
    <row r="47" spans="1:12" ht="13.5" customHeight="1" thickBot="1">
      <c r="A47" s="211" t="s">
        <v>217</v>
      </c>
      <c r="B47" s="212"/>
      <c r="C47" s="212"/>
      <c r="D47" s="212"/>
      <c r="E47" s="213"/>
      <c r="F47" s="109">
        <f>SUM(F43:F46)</f>
        <v>4691670</v>
      </c>
      <c r="G47" s="109">
        <f t="shared" ref="G47:L47" si="9">SUM(G43:G46)</f>
        <v>0</v>
      </c>
      <c r="H47" s="109">
        <f t="shared" si="9"/>
        <v>0</v>
      </c>
      <c r="I47" s="109">
        <f t="shared" si="9"/>
        <v>0</v>
      </c>
      <c r="J47" s="109">
        <f t="shared" si="9"/>
        <v>0</v>
      </c>
      <c r="K47" s="109">
        <f t="shared" si="9"/>
        <v>0</v>
      </c>
      <c r="L47" s="109">
        <f t="shared" si="9"/>
        <v>4691670</v>
      </c>
    </row>
    <row r="48" spans="1:12" ht="26.25" hidden="1" customHeight="1">
      <c r="A48" s="124">
        <v>908</v>
      </c>
      <c r="B48" s="125">
        <v>243</v>
      </c>
      <c r="C48" s="125">
        <v>140000</v>
      </c>
      <c r="D48" s="44">
        <v>225000</v>
      </c>
      <c r="E48" s="30" t="s">
        <v>126</v>
      </c>
      <c r="F48" s="129"/>
      <c r="G48" s="129"/>
      <c r="H48" s="129"/>
      <c r="I48" s="129"/>
      <c r="J48" s="129"/>
      <c r="K48" s="129"/>
      <c r="L48" s="20">
        <f t="shared" si="7"/>
        <v>0</v>
      </c>
    </row>
    <row r="49" spans="1:12" ht="23.25" hidden="1" customHeight="1">
      <c r="A49" s="127">
        <v>908</v>
      </c>
      <c r="B49" s="44">
        <v>243</v>
      </c>
      <c r="C49" s="44">
        <v>140000</v>
      </c>
      <c r="D49" s="44">
        <v>226000</v>
      </c>
      <c r="E49" s="30" t="s">
        <v>128</v>
      </c>
      <c r="F49" s="128"/>
      <c r="G49" s="128"/>
      <c r="H49" s="128"/>
      <c r="I49" s="128"/>
      <c r="J49" s="128"/>
      <c r="K49" s="128"/>
      <c r="L49" s="17">
        <f t="shared" si="7"/>
        <v>0</v>
      </c>
    </row>
    <row r="50" spans="1:12" ht="13.5" hidden="1" customHeight="1" thickBot="1">
      <c r="A50" s="211" t="s">
        <v>216</v>
      </c>
      <c r="B50" s="212"/>
      <c r="C50" s="212"/>
      <c r="D50" s="212"/>
      <c r="E50" s="213"/>
      <c r="F50" s="167">
        <f t="shared" ref="F50:L50" si="10">F49+F48</f>
        <v>0</v>
      </c>
      <c r="G50" s="167">
        <f t="shared" si="10"/>
        <v>0</v>
      </c>
      <c r="H50" s="167">
        <f t="shared" si="10"/>
        <v>0</v>
      </c>
      <c r="I50" s="167">
        <f t="shared" si="10"/>
        <v>0</v>
      </c>
      <c r="J50" s="167">
        <f t="shared" si="10"/>
        <v>0</v>
      </c>
      <c r="K50" s="167">
        <f t="shared" si="10"/>
        <v>0</v>
      </c>
      <c r="L50" s="167">
        <f t="shared" si="10"/>
        <v>0</v>
      </c>
    </row>
    <row r="51" spans="1:12" ht="25.5" customHeight="1">
      <c r="A51" s="124">
        <v>908</v>
      </c>
      <c r="B51" s="125">
        <v>244</v>
      </c>
      <c r="C51" s="125" t="s">
        <v>209</v>
      </c>
      <c r="D51" s="125">
        <v>221000</v>
      </c>
      <c r="E51" s="101" t="s">
        <v>122</v>
      </c>
      <c r="F51" s="117">
        <v>45600</v>
      </c>
      <c r="G51" s="105"/>
      <c r="H51" s="105"/>
      <c r="I51" s="105"/>
      <c r="J51" s="105"/>
      <c r="K51" s="105"/>
      <c r="L51" s="120">
        <f t="shared" ref="L51:L106" si="11">F51+G51+H51+I51+J51+K51</f>
        <v>45600</v>
      </c>
    </row>
    <row r="52" spans="1:12" ht="25.5" hidden="1" customHeight="1" thickBot="1">
      <c r="A52" s="127">
        <v>908</v>
      </c>
      <c r="B52" s="44">
        <v>244</v>
      </c>
      <c r="C52" s="44">
        <v>800000</v>
      </c>
      <c r="D52" s="44">
        <v>221000</v>
      </c>
      <c r="E52" s="24" t="s">
        <v>122</v>
      </c>
      <c r="F52" s="131"/>
      <c r="G52" s="128"/>
      <c r="H52" s="128"/>
      <c r="I52" s="128"/>
      <c r="J52" s="128"/>
      <c r="K52" s="128"/>
      <c r="L52" s="120">
        <f t="shared" si="11"/>
        <v>0</v>
      </c>
    </row>
    <row r="53" spans="1:12" ht="25.5" hidden="1" customHeight="1">
      <c r="A53" s="127">
        <v>908</v>
      </c>
      <c r="B53" s="44">
        <v>244</v>
      </c>
      <c r="C53" s="44">
        <v>140000</v>
      </c>
      <c r="D53" s="125">
        <v>221000</v>
      </c>
      <c r="E53" s="101" t="s">
        <v>122</v>
      </c>
      <c r="F53" s="128"/>
      <c r="G53" s="128"/>
      <c r="H53" s="128"/>
      <c r="I53" s="128"/>
      <c r="J53" s="128"/>
      <c r="K53" s="128"/>
      <c r="L53" s="120">
        <f t="shared" si="11"/>
        <v>0</v>
      </c>
    </row>
    <row r="54" spans="1:12" ht="25.5" customHeight="1">
      <c r="A54" s="127">
        <v>908</v>
      </c>
      <c r="B54" s="44">
        <v>244</v>
      </c>
      <c r="C54" s="44" t="s">
        <v>214</v>
      </c>
      <c r="D54" s="44">
        <v>223000</v>
      </c>
      <c r="E54" s="30" t="s">
        <v>124</v>
      </c>
      <c r="F54" s="106">
        <v>13000</v>
      </c>
      <c r="G54" s="105"/>
      <c r="H54" s="105"/>
      <c r="I54" s="105"/>
      <c r="J54" s="105"/>
      <c r="K54" s="105"/>
      <c r="L54" s="120">
        <f t="shared" si="11"/>
        <v>13000</v>
      </c>
    </row>
    <row r="55" spans="1:12" ht="25.5" customHeight="1">
      <c r="A55" s="127">
        <v>908</v>
      </c>
      <c r="B55" s="44">
        <v>244</v>
      </c>
      <c r="C55" s="44" t="s">
        <v>214</v>
      </c>
      <c r="D55" s="44">
        <v>223010</v>
      </c>
      <c r="E55" s="30" t="s">
        <v>213</v>
      </c>
      <c r="F55" s="106">
        <v>12700</v>
      </c>
      <c r="G55" s="159"/>
      <c r="H55" s="105"/>
      <c r="I55" s="105"/>
      <c r="J55" s="105"/>
      <c r="K55" s="105"/>
      <c r="L55" s="120">
        <f t="shared" si="11"/>
        <v>12700</v>
      </c>
    </row>
    <row r="56" spans="1:12" ht="25.5" hidden="1" customHeight="1">
      <c r="A56" s="127">
        <v>908</v>
      </c>
      <c r="B56" s="44">
        <v>244</v>
      </c>
      <c r="C56" s="44">
        <v>800000</v>
      </c>
      <c r="D56" s="44">
        <v>223000</v>
      </c>
      <c r="E56" s="30" t="s">
        <v>124</v>
      </c>
      <c r="F56" s="131"/>
      <c r="G56" s="131"/>
      <c r="H56" s="128"/>
      <c r="I56" s="128"/>
      <c r="J56" s="128"/>
      <c r="K56" s="128"/>
      <c r="L56" s="120">
        <f t="shared" si="11"/>
        <v>0</v>
      </c>
    </row>
    <row r="57" spans="1:12" ht="25.5" hidden="1" customHeight="1">
      <c r="A57" s="127">
        <v>908</v>
      </c>
      <c r="B57" s="44">
        <v>244</v>
      </c>
      <c r="C57" s="44">
        <v>800000</v>
      </c>
      <c r="D57" s="44">
        <v>223010</v>
      </c>
      <c r="E57" s="30" t="s">
        <v>213</v>
      </c>
      <c r="F57" s="131"/>
      <c r="G57" s="131"/>
      <c r="H57" s="128"/>
      <c r="I57" s="128"/>
      <c r="J57" s="128"/>
      <c r="K57" s="128"/>
      <c r="L57" s="120">
        <f t="shared" si="11"/>
        <v>0</v>
      </c>
    </row>
    <row r="58" spans="1:12" ht="25.5" customHeight="1">
      <c r="A58" s="127">
        <v>908</v>
      </c>
      <c r="B58" s="44">
        <v>244</v>
      </c>
      <c r="C58" s="44" t="s">
        <v>209</v>
      </c>
      <c r="D58" s="44">
        <v>225000</v>
      </c>
      <c r="E58" s="33" t="s">
        <v>126</v>
      </c>
      <c r="F58" s="106">
        <v>114400</v>
      </c>
      <c r="G58" s="110"/>
      <c r="H58" s="105"/>
      <c r="I58" s="105"/>
      <c r="J58" s="105"/>
      <c r="K58" s="105"/>
      <c r="L58" s="120">
        <f t="shared" si="11"/>
        <v>114400</v>
      </c>
    </row>
    <row r="59" spans="1:12" ht="25.5" hidden="1" customHeight="1">
      <c r="A59" s="127">
        <v>908</v>
      </c>
      <c r="B59" s="44">
        <v>244</v>
      </c>
      <c r="C59" s="44">
        <v>800000</v>
      </c>
      <c r="D59" s="44">
        <v>225000</v>
      </c>
      <c r="E59" s="30" t="s">
        <v>126</v>
      </c>
      <c r="F59" s="131"/>
      <c r="G59" s="131"/>
      <c r="H59" s="105"/>
      <c r="I59" s="105"/>
      <c r="J59" s="105"/>
      <c r="K59" s="105"/>
      <c r="L59" s="120">
        <f t="shared" ref="L59" si="12">F59+G59+H59+I59+J59+K59</f>
        <v>0</v>
      </c>
    </row>
    <row r="60" spans="1:12" ht="21" customHeight="1">
      <c r="A60" s="127">
        <v>908</v>
      </c>
      <c r="B60" s="44">
        <v>244</v>
      </c>
      <c r="C60" s="44">
        <v>140000</v>
      </c>
      <c r="D60" s="44">
        <v>225000</v>
      </c>
      <c r="E60" s="30" t="s">
        <v>126</v>
      </c>
      <c r="F60" s="128"/>
      <c r="G60" s="128"/>
      <c r="H60" s="128"/>
      <c r="I60" s="128"/>
      <c r="J60" s="128">
        <v>235000</v>
      </c>
      <c r="K60" s="128"/>
      <c r="L60" s="120">
        <f t="shared" si="11"/>
        <v>235000</v>
      </c>
    </row>
    <row r="61" spans="1:12" ht="18" hidden="1" customHeight="1">
      <c r="A61" s="127">
        <v>908</v>
      </c>
      <c r="B61" s="44">
        <v>244</v>
      </c>
      <c r="C61" s="44" t="s">
        <v>349</v>
      </c>
      <c r="D61" s="44">
        <v>225000</v>
      </c>
      <c r="E61" s="30" t="s">
        <v>126</v>
      </c>
      <c r="F61" s="128"/>
      <c r="G61" s="128"/>
      <c r="H61" s="128"/>
      <c r="I61" s="128"/>
      <c r="J61" s="128"/>
      <c r="K61" s="128"/>
      <c r="L61" s="120">
        <f t="shared" ref="L61" si="13">F61+G61+H61+I61+J61+K61</f>
        <v>0</v>
      </c>
    </row>
    <row r="62" spans="1:12" ht="23.25" customHeight="1">
      <c r="A62" s="127">
        <v>908</v>
      </c>
      <c r="B62" s="44">
        <v>244</v>
      </c>
      <c r="C62" s="44" t="s">
        <v>209</v>
      </c>
      <c r="D62" s="44">
        <v>226000</v>
      </c>
      <c r="E62" s="30" t="s">
        <v>126</v>
      </c>
      <c r="F62" s="106">
        <v>204100</v>
      </c>
      <c r="G62" s="128"/>
      <c r="H62" s="128"/>
      <c r="I62" s="128"/>
      <c r="J62" s="128"/>
      <c r="K62" s="128"/>
      <c r="L62" s="120">
        <f t="shared" si="11"/>
        <v>204100</v>
      </c>
    </row>
    <row r="63" spans="1:12" ht="18" hidden="1" customHeight="1">
      <c r="A63" s="127">
        <v>908</v>
      </c>
      <c r="B63" s="44">
        <v>244</v>
      </c>
      <c r="C63" s="11" t="s">
        <v>212</v>
      </c>
      <c r="D63" s="44">
        <v>226000</v>
      </c>
      <c r="E63" s="30" t="s">
        <v>128</v>
      </c>
      <c r="F63" s="128"/>
      <c r="G63" s="128"/>
      <c r="H63" s="116"/>
      <c r="I63" s="128"/>
      <c r="J63" s="128"/>
      <c r="K63" s="128"/>
      <c r="L63" s="120">
        <f t="shared" si="11"/>
        <v>0</v>
      </c>
    </row>
    <row r="64" spans="1:12" ht="21.75" customHeight="1">
      <c r="A64" s="127">
        <v>908</v>
      </c>
      <c r="B64" s="44">
        <v>244</v>
      </c>
      <c r="C64" s="44">
        <v>140000</v>
      </c>
      <c r="D64" s="44">
        <v>226000</v>
      </c>
      <c r="E64" s="30" t="s">
        <v>128</v>
      </c>
      <c r="F64" s="128"/>
      <c r="G64" s="128"/>
      <c r="H64" s="128"/>
      <c r="I64" s="128"/>
      <c r="J64" s="128">
        <v>160000</v>
      </c>
      <c r="K64" s="128"/>
      <c r="L64" s="120">
        <f t="shared" si="11"/>
        <v>160000</v>
      </c>
    </row>
    <row r="65" spans="1:12" ht="22.5" hidden="1" customHeight="1">
      <c r="A65" s="127">
        <v>908</v>
      </c>
      <c r="B65" s="44">
        <v>244</v>
      </c>
      <c r="C65" s="44" t="s">
        <v>209</v>
      </c>
      <c r="D65" s="86">
        <v>228000</v>
      </c>
      <c r="E65" s="156" t="s">
        <v>126</v>
      </c>
      <c r="F65" s="106"/>
      <c r="G65" s="105"/>
      <c r="H65" s="105"/>
      <c r="I65" s="105"/>
      <c r="J65" s="105"/>
      <c r="K65" s="105"/>
      <c r="L65" s="120">
        <f t="shared" si="11"/>
        <v>0</v>
      </c>
    </row>
    <row r="66" spans="1:12" ht="16.5" hidden="1" customHeight="1">
      <c r="A66" s="127">
        <v>908</v>
      </c>
      <c r="B66" s="44">
        <v>244</v>
      </c>
      <c r="C66" s="44" t="s">
        <v>209</v>
      </c>
      <c r="D66" s="44">
        <v>310000</v>
      </c>
      <c r="E66" s="30" t="s">
        <v>129</v>
      </c>
      <c r="F66" s="105"/>
      <c r="G66" s="105"/>
      <c r="H66" s="105"/>
      <c r="I66" s="105"/>
      <c r="J66" s="105"/>
      <c r="K66" s="105"/>
      <c r="L66" s="120">
        <f t="shared" si="11"/>
        <v>0</v>
      </c>
    </row>
    <row r="67" spans="1:12" ht="23.25" customHeight="1">
      <c r="A67" s="127">
        <v>908</v>
      </c>
      <c r="B67" s="44">
        <v>244</v>
      </c>
      <c r="C67" s="44">
        <v>140000</v>
      </c>
      <c r="D67" s="44">
        <v>310000</v>
      </c>
      <c r="E67" s="30" t="s">
        <v>129</v>
      </c>
      <c r="F67" s="128"/>
      <c r="G67" s="128"/>
      <c r="H67" s="128"/>
      <c r="I67" s="128"/>
      <c r="J67" s="128">
        <v>100000</v>
      </c>
      <c r="K67" s="128"/>
      <c r="L67" s="120">
        <f t="shared" si="11"/>
        <v>100000</v>
      </c>
    </row>
    <row r="68" spans="1:12" ht="18" hidden="1" customHeight="1">
      <c r="A68" s="127">
        <v>908</v>
      </c>
      <c r="B68" s="44">
        <v>244</v>
      </c>
      <c r="C68" s="44">
        <v>140000</v>
      </c>
      <c r="D68" s="44">
        <v>310000</v>
      </c>
      <c r="E68" s="30" t="s">
        <v>129</v>
      </c>
      <c r="F68" s="128"/>
      <c r="G68" s="128"/>
      <c r="H68" s="128"/>
      <c r="I68" s="128"/>
      <c r="J68" s="128"/>
      <c r="K68" s="128"/>
      <c r="L68" s="120">
        <f t="shared" si="11"/>
        <v>0</v>
      </c>
    </row>
    <row r="69" spans="1:12" ht="18" hidden="1" customHeight="1">
      <c r="A69" s="127">
        <v>908</v>
      </c>
      <c r="B69" s="44">
        <v>244</v>
      </c>
      <c r="C69" s="44">
        <v>140000</v>
      </c>
      <c r="D69" s="44">
        <v>310000</v>
      </c>
      <c r="E69" s="30" t="s">
        <v>129</v>
      </c>
      <c r="F69" s="128"/>
      <c r="G69" s="128"/>
      <c r="H69" s="128"/>
      <c r="I69" s="128"/>
      <c r="J69" s="128"/>
      <c r="K69" s="128"/>
      <c r="L69" s="120">
        <f t="shared" si="11"/>
        <v>0</v>
      </c>
    </row>
    <row r="70" spans="1:12" ht="20.25" hidden="1" customHeight="1">
      <c r="A70" s="127">
        <v>908</v>
      </c>
      <c r="B70" s="44">
        <v>244</v>
      </c>
      <c r="C70" s="44">
        <v>140000</v>
      </c>
      <c r="D70" s="44">
        <v>310000</v>
      </c>
      <c r="E70" s="30" t="s">
        <v>129</v>
      </c>
      <c r="F70" s="128"/>
      <c r="G70" s="128"/>
      <c r="H70" s="128"/>
      <c r="I70" s="128"/>
      <c r="J70" s="128"/>
      <c r="K70" s="128"/>
      <c r="L70" s="120">
        <f t="shared" si="11"/>
        <v>0</v>
      </c>
    </row>
    <row r="71" spans="1:12" ht="21" hidden="1" customHeight="1">
      <c r="A71" s="127">
        <v>908</v>
      </c>
      <c r="B71" s="44">
        <v>244</v>
      </c>
      <c r="C71" s="44" t="s">
        <v>369</v>
      </c>
      <c r="D71" s="44">
        <v>310000</v>
      </c>
      <c r="E71" s="30" t="s">
        <v>129</v>
      </c>
      <c r="F71" s="128"/>
      <c r="G71" s="128"/>
      <c r="H71" s="128"/>
      <c r="I71" s="128"/>
      <c r="J71" s="128"/>
      <c r="K71" s="128"/>
      <c r="L71" s="120">
        <f t="shared" si="11"/>
        <v>0</v>
      </c>
    </row>
    <row r="72" spans="1:12" ht="18" hidden="1" customHeight="1">
      <c r="A72" s="127">
        <v>908</v>
      </c>
      <c r="B72" s="44">
        <v>244</v>
      </c>
      <c r="C72" s="44">
        <v>800000</v>
      </c>
      <c r="D72" s="44">
        <v>310000</v>
      </c>
      <c r="E72" s="30" t="s">
        <v>129</v>
      </c>
      <c r="F72" s="128"/>
      <c r="G72" s="128"/>
      <c r="H72" s="128"/>
      <c r="I72" s="128"/>
      <c r="J72" s="128"/>
      <c r="K72" s="128"/>
      <c r="L72" s="120">
        <f t="shared" si="11"/>
        <v>0</v>
      </c>
    </row>
    <row r="73" spans="1:12" ht="23.25" hidden="1" customHeight="1">
      <c r="A73" s="127">
        <v>908</v>
      </c>
      <c r="B73" s="44">
        <v>244</v>
      </c>
      <c r="C73" s="44">
        <v>800000</v>
      </c>
      <c r="D73" s="44">
        <v>341000</v>
      </c>
      <c r="E73" s="30" t="s">
        <v>364</v>
      </c>
      <c r="F73" s="128"/>
      <c r="G73" s="128"/>
      <c r="H73" s="128"/>
      <c r="I73" s="128"/>
      <c r="J73" s="128"/>
      <c r="K73" s="128"/>
      <c r="L73" s="120">
        <f t="shared" si="11"/>
        <v>0</v>
      </c>
    </row>
    <row r="74" spans="1:12" ht="23.25" hidden="1" customHeight="1">
      <c r="A74" s="127">
        <v>908</v>
      </c>
      <c r="B74" s="44">
        <v>244</v>
      </c>
      <c r="C74" s="44">
        <v>800000</v>
      </c>
      <c r="D74" s="44">
        <v>344000</v>
      </c>
      <c r="E74" s="30" t="s">
        <v>365</v>
      </c>
      <c r="F74" s="128"/>
      <c r="G74" s="128"/>
      <c r="H74" s="128"/>
      <c r="I74" s="128"/>
      <c r="J74" s="128"/>
      <c r="K74" s="128"/>
      <c r="L74" s="120">
        <f t="shared" si="11"/>
        <v>0</v>
      </c>
    </row>
    <row r="75" spans="1:12" ht="18.75" hidden="1" customHeight="1">
      <c r="A75" s="127">
        <v>908</v>
      </c>
      <c r="B75" s="44">
        <v>244</v>
      </c>
      <c r="C75" s="44" t="s">
        <v>371</v>
      </c>
      <c r="D75" s="44">
        <v>344000</v>
      </c>
      <c r="E75" s="30" t="s">
        <v>365</v>
      </c>
      <c r="F75" s="128"/>
      <c r="G75" s="128"/>
      <c r="H75" s="128"/>
      <c r="I75" s="128"/>
      <c r="J75" s="128"/>
      <c r="K75" s="128"/>
      <c r="L75" s="120">
        <f t="shared" ref="L75" si="14">F75+G75+H75+I75+J75+K75</f>
        <v>0</v>
      </c>
    </row>
    <row r="76" spans="1:12" ht="18.75" customHeight="1">
      <c r="A76" s="127">
        <v>908</v>
      </c>
      <c r="B76" s="44">
        <v>244</v>
      </c>
      <c r="C76" s="44" t="s">
        <v>209</v>
      </c>
      <c r="D76" s="44">
        <v>346000</v>
      </c>
      <c r="E76" s="30" t="s">
        <v>130</v>
      </c>
      <c r="F76" s="128">
        <v>31500</v>
      </c>
      <c r="G76" s="128"/>
      <c r="H76" s="128"/>
      <c r="I76" s="128"/>
      <c r="J76" s="128"/>
      <c r="K76" s="128"/>
      <c r="L76" s="120">
        <f>F76+G76+H76+I76+J76+K76</f>
        <v>31500</v>
      </c>
    </row>
    <row r="77" spans="1:12" ht="27.75" hidden="1" customHeight="1">
      <c r="A77" s="127">
        <v>908</v>
      </c>
      <c r="B77" s="44">
        <v>244</v>
      </c>
      <c r="C77" s="44">
        <v>800000</v>
      </c>
      <c r="D77" s="44">
        <v>346000</v>
      </c>
      <c r="E77" s="30" t="s">
        <v>130</v>
      </c>
      <c r="F77" s="105"/>
      <c r="G77" s="105"/>
      <c r="H77" s="105"/>
      <c r="I77" s="105"/>
      <c r="J77" s="105"/>
      <c r="K77" s="105"/>
      <c r="L77" s="120">
        <f t="shared" ref="L77" si="15">F77+G77+H77+I77+J77+K77</f>
        <v>0</v>
      </c>
    </row>
    <row r="78" spans="1:12" ht="19.5" hidden="1" customHeight="1">
      <c r="A78" s="127">
        <v>908</v>
      </c>
      <c r="B78" s="44">
        <v>244</v>
      </c>
      <c r="C78" s="44">
        <v>410000</v>
      </c>
      <c r="D78" s="44">
        <v>346000</v>
      </c>
      <c r="E78" s="30" t="s">
        <v>130</v>
      </c>
      <c r="F78" s="105"/>
      <c r="G78" s="105"/>
      <c r="H78" s="105"/>
      <c r="I78" s="105">
        <v>0</v>
      </c>
      <c r="J78" s="105"/>
      <c r="K78" s="105"/>
      <c r="L78" s="120">
        <f t="shared" ref="L78" si="16">F78+G78+H78+I78+J78+K78</f>
        <v>0</v>
      </c>
    </row>
    <row r="79" spans="1:12" ht="21.75" hidden="1" customHeight="1">
      <c r="A79" s="127">
        <v>908</v>
      </c>
      <c r="B79" s="44">
        <v>244</v>
      </c>
      <c r="C79" s="44">
        <v>140000</v>
      </c>
      <c r="D79" s="44">
        <v>342000</v>
      </c>
      <c r="E79" s="32" t="s">
        <v>211</v>
      </c>
      <c r="F79" s="128"/>
      <c r="G79" s="128"/>
      <c r="H79" s="128"/>
      <c r="I79" s="128"/>
      <c r="J79" s="128"/>
      <c r="K79" s="128"/>
      <c r="L79" s="120">
        <f t="shared" si="11"/>
        <v>0</v>
      </c>
    </row>
    <row r="80" spans="1:12" ht="21.75" hidden="1" customHeight="1">
      <c r="A80" s="127">
        <v>908</v>
      </c>
      <c r="B80" s="44">
        <v>244</v>
      </c>
      <c r="C80" s="44">
        <v>140000</v>
      </c>
      <c r="D80" s="44">
        <v>344000</v>
      </c>
      <c r="E80" s="30" t="s">
        <v>210</v>
      </c>
      <c r="F80" s="128"/>
      <c r="G80" s="128"/>
      <c r="H80" s="128"/>
      <c r="I80" s="128"/>
      <c r="J80" s="128"/>
      <c r="K80" s="128"/>
      <c r="L80" s="120">
        <f t="shared" si="11"/>
        <v>0</v>
      </c>
    </row>
    <row r="81" spans="1:13" ht="27" hidden="1" customHeight="1">
      <c r="A81" s="127">
        <v>908</v>
      </c>
      <c r="B81" s="44">
        <v>244</v>
      </c>
      <c r="C81" s="44" t="s">
        <v>366</v>
      </c>
      <c r="D81" s="44">
        <v>346000</v>
      </c>
      <c r="E81" s="30" t="s">
        <v>130</v>
      </c>
      <c r="F81" s="128"/>
      <c r="G81" s="128"/>
      <c r="H81" s="128"/>
      <c r="I81" s="128"/>
      <c r="J81" s="128"/>
      <c r="K81" s="128"/>
      <c r="L81" s="120">
        <f t="shared" si="11"/>
        <v>0</v>
      </c>
    </row>
    <row r="82" spans="1:13" ht="26.25" customHeight="1">
      <c r="A82" s="127">
        <v>908</v>
      </c>
      <c r="B82" s="44">
        <v>244</v>
      </c>
      <c r="C82" s="44">
        <v>140000</v>
      </c>
      <c r="D82" s="44">
        <v>346000</v>
      </c>
      <c r="E82" s="30" t="s">
        <v>130</v>
      </c>
      <c r="F82" s="128"/>
      <c r="G82" s="128"/>
      <c r="H82" s="128"/>
      <c r="I82" s="128"/>
      <c r="J82" s="128">
        <v>90000</v>
      </c>
      <c r="K82" s="128"/>
      <c r="L82" s="120">
        <f t="shared" si="11"/>
        <v>90000</v>
      </c>
      <c r="M82" s="42"/>
    </row>
    <row r="83" spans="1:13" ht="26.25" hidden="1" customHeight="1">
      <c r="A83" s="127">
        <v>908</v>
      </c>
      <c r="B83" s="44">
        <v>244</v>
      </c>
      <c r="C83" s="44" t="s">
        <v>332</v>
      </c>
      <c r="D83" s="44">
        <v>346000</v>
      </c>
      <c r="E83" s="30" t="s">
        <v>130</v>
      </c>
      <c r="F83" s="128"/>
      <c r="G83" s="128"/>
      <c r="H83" s="128"/>
      <c r="I83" s="128"/>
      <c r="J83" s="128"/>
      <c r="K83" s="128"/>
      <c r="L83" s="120">
        <f t="shared" si="11"/>
        <v>0</v>
      </c>
      <c r="M83" s="42"/>
    </row>
    <row r="84" spans="1:13" ht="26.25" hidden="1" customHeight="1">
      <c r="A84" s="127">
        <v>908</v>
      </c>
      <c r="B84" s="44">
        <v>244</v>
      </c>
      <c r="C84" s="44">
        <v>140000</v>
      </c>
      <c r="D84" s="44">
        <v>347000</v>
      </c>
      <c r="E84" s="30" t="s">
        <v>338</v>
      </c>
      <c r="F84" s="128"/>
      <c r="G84" s="128"/>
      <c r="H84" s="128"/>
      <c r="I84" s="128"/>
      <c r="J84" s="128"/>
      <c r="K84" s="128"/>
      <c r="L84" s="120">
        <f t="shared" si="11"/>
        <v>0</v>
      </c>
      <c r="M84" s="42"/>
    </row>
    <row r="85" spans="1:13" ht="23.25" customHeight="1">
      <c r="A85" s="127">
        <v>908</v>
      </c>
      <c r="B85" s="44">
        <v>244</v>
      </c>
      <c r="C85" s="44">
        <v>140000</v>
      </c>
      <c r="D85" s="44">
        <v>349000</v>
      </c>
      <c r="E85" s="30" t="s">
        <v>208</v>
      </c>
      <c r="F85" s="128"/>
      <c r="G85" s="128"/>
      <c r="H85" s="128"/>
      <c r="I85" s="128"/>
      <c r="J85" s="128">
        <v>10000</v>
      </c>
      <c r="K85" s="128"/>
      <c r="L85" s="120">
        <f t="shared" si="11"/>
        <v>10000</v>
      </c>
    </row>
    <row r="86" spans="1:13" ht="21" hidden="1" customHeight="1">
      <c r="A86" s="127">
        <v>908</v>
      </c>
      <c r="B86" s="44">
        <v>244</v>
      </c>
      <c r="C86" s="44" t="s">
        <v>209</v>
      </c>
      <c r="D86" s="44">
        <v>349000</v>
      </c>
      <c r="E86" s="30" t="s">
        <v>208</v>
      </c>
      <c r="F86" s="128"/>
      <c r="G86" s="128"/>
      <c r="H86" s="128"/>
      <c r="I86" s="128"/>
      <c r="J86" s="128"/>
      <c r="K86" s="128"/>
      <c r="L86" s="17">
        <f t="shared" si="11"/>
        <v>0</v>
      </c>
    </row>
    <row r="87" spans="1:13" ht="13.5" customHeight="1" thickBot="1">
      <c r="A87" s="215" t="s">
        <v>207</v>
      </c>
      <c r="B87" s="216"/>
      <c r="C87" s="216"/>
      <c r="D87" s="216"/>
      <c r="E87" s="217"/>
      <c r="F87" s="111">
        <f>SUM(F51:F86)</f>
        <v>421300</v>
      </c>
      <c r="G87" s="111">
        <f t="shared" ref="G87:I87" si="17">SUM(G51:G86)</f>
        <v>0</v>
      </c>
      <c r="H87" s="111">
        <f>SUM(H51:H86)</f>
        <v>0</v>
      </c>
      <c r="I87" s="111">
        <f t="shared" si="17"/>
        <v>0</v>
      </c>
      <c r="J87" s="111">
        <f>SUM(J51:J86)</f>
        <v>595000</v>
      </c>
      <c r="K87" s="111">
        <f>SUM(K51:K86)</f>
        <v>0</v>
      </c>
      <c r="L87" s="36">
        <f>F87+G87+H87+I87+J87+K87</f>
        <v>1016300</v>
      </c>
      <c r="M87" s="42">
        <f>L87-'[1]23.12.2020.'!$L$76</f>
        <v>-551420.89999999991</v>
      </c>
    </row>
    <row r="88" spans="1:13" ht="21.75" customHeight="1">
      <c r="A88" s="132">
        <v>908</v>
      </c>
      <c r="B88" s="125">
        <v>247</v>
      </c>
      <c r="C88" s="44" t="s">
        <v>214</v>
      </c>
      <c r="D88" s="44">
        <v>223000</v>
      </c>
      <c r="E88" s="45" t="s">
        <v>124</v>
      </c>
      <c r="F88" s="128">
        <v>681000</v>
      </c>
      <c r="G88" s="112"/>
      <c r="H88" s="112"/>
      <c r="I88" s="112"/>
      <c r="J88" s="112"/>
      <c r="K88" s="112"/>
      <c r="L88" s="37">
        <f t="shared" si="11"/>
        <v>681000</v>
      </c>
      <c r="M88" s="42"/>
    </row>
    <row r="89" spans="1:13" ht="21.75" hidden="1" customHeight="1">
      <c r="A89" s="133">
        <v>908</v>
      </c>
      <c r="B89" s="44">
        <v>247</v>
      </c>
      <c r="C89" s="44">
        <v>800000</v>
      </c>
      <c r="D89" s="44">
        <v>223000</v>
      </c>
      <c r="E89" s="24" t="s">
        <v>124</v>
      </c>
      <c r="F89" s="131"/>
      <c r="G89" s="131"/>
      <c r="H89" s="167"/>
      <c r="I89" s="167"/>
      <c r="J89" s="167"/>
      <c r="K89" s="167"/>
      <c r="L89" s="37">
        <f t="shared" si="11"/>
        <v>0</v>
      </c>
      <c r="M89" s="42"/>
    </row>
    <row r="90" spans="1:13" ht="21.75" hidden="1" customHeight="1">
      <c r="A90" s="152">
        <v>908</v>
      </c>
      <c r="B90" s="44">
        <v>247</v>
      </c>
      <c r="C90" s="153">
        <v>140000</v>
      </c>
      <c r="D90" s="153">
        <v>223000</v>
      </c>
      <c r="E90" s="24" t="s">
        <v>124</v>
      </c>
      <c r="F90" s="131"/>
      <c r="G90" s="111"/>
      <c r="H90" s="111"/>
      <c r="I90" s="111"/>
      <c r="J90" s="111"/>
      <c r="K90" s="111"/>
      <c r="L90" s="37">
        <f t="shared" si="11"/>
        <v>0</v>
      </c>
      <c r="M90" s="42"/>
    </row>
    <row r="91" spans="1:13" ht="19.5" customHeight="1" thickBot="1">
      <c r="A91" s="169" t="s">
        <v>344</v>
      </c>
      <c r="B91" s="144"/>
      <c r="C91" s="170"/>
      <c r="D91" s="170"/>
      <c r="E91" s="170"/>
      <c r="F91" s="109">
        <f>SUM(F88:F89)</f>
        <v>681000</v>
      </c>
      <c r="G91" s="109">
        <f t="shared" ref="G91:I91" si="18">SUM(G88:G89)</f>
        <v>0</v>
      </c>
      <c r="H91" s="109">
        <f t="shared" si="18"/>
        <v>0</v>
      </c>
      <c r="I91" s="109">
        <f t="shared" si="18"/>
        <v>0</v>
      </c>
      <c r="J91" s="109">
        <f>SUM(J88:J90)</f>
        <v>0</v>
      </c>
      <c r="K91" s="109">
        <f t="shared" ref="K91" si="19">SUM(K88:K90)</f>
        <v>0</v>
      </c>
      <c r="L91" s="109">
        <f>SUM(L88:L90)</f>
        <v>681000</v>
      </c>
      <c r="M91" s="42"/>
    </row>
    <row r="92" spans="1:13" ht="12.75" hidden="1" customHeight="1">
      <c r="A92" s="134">
        <v>908</v>
      </c>
      <c r="B92" s="135">
        <v>831</v>
      </c>
      <c r="C92" s="135">
        <v>140000</v>
      </c>
      <c r="D92" s="135">
        <v>290000</v>
      </c>
      <c r="E92" s="40" t="s">
        <v>206</v>
      </c>
      <c r="F92" s="129"/>
      <c r="G92" s="129"/>
      <c r="H92" s="129"/>
      <c r="I92" s="129"/>
      <c r="J92" s="129"/>
      <c r="K92" s="129"/>
      <c r="L92" s="41">
        <f t="shared" si="11"/>
        <v>0</v>
      </c>
    </row>
    <row r="93" spans="1:13" ht="12.75" hidden="1" customHeight="1">
      <c r="A93" s="218" t="s">
        <v>205</v>
      </c>
      <c r="B93" s="219"/>
      <c r="C93" s="219"/>
      <c r="D93" s="219"/>
      <c r="E93" s="219"/>
      <c r="F93" s="105"/>
      <c r="G93" s="105"/>
      <c r="H93" s="105"/>
      <c r="I93" s="105"/>
      <c r="J93" s="105"/>
      <c r="K93" s="105"/>
      <c r="L93" s="37">
        <f t="shared" si="11"/>
        <v>0</v>
      </c>
    </row>
    <row r="94" spans="1:13" ht="12.75" hidden="1" customHeight="1" thickBot="1">
      <c r="A94" s="136">
        <v>908</v>
      </c>
      <c r="B94" s="137">
        <v>851</v>
      </c>
      <c r="C94" s="137" t="s">
        <v>204</v>
      </c>
      <c r="D94" s="137">
        <v>290000</v>
      </c>
      <c r="E94" s="38" t="s">
        <v>203</v>
      </c>
      <c r="F94" s="138"/>
      <c r="G94" s="138"/>
      <c r="H94" s="138"/>
      <c r="I94" s="138"/>
      <c r="J94" s="138"/>
      <c r="K94" s="138"/>
      <c r="L94" s="39">
        <f t="shared" si="11"/>
        <v>0</v>
      </c>
    </row>
    <row r="95" spans="1:13" ht="19.5" customHeight="1">
      <c r="A95" s="134">
        <v>908</v>
      </c>
      <c r="B95" s="135">
        <v>851</v>
      </c>
      <c r="C95" s="135" t="s">
        <v>202</v>
      </c>
      <c r="D95" s="135">
        <v>291000</v>
      </c>
      <c r="E95" s="33" t="s">
        <v>37</v>
      </c>
      <c r="F95" s="118">
        <v>45600</v>
      </c>
      <c r="G95" s="129"/>
      <c r="H95" s="129"/>
      <c r="I95" s="129"/>
      <c r="J95" s="129"/>
      <c r="K95" s="129"/>
      <c r="L95" s="130">
        <f t="shared" si="11"/>
        <v>45600</v>
      </c>
    </row>
    <row r="96" spans="1:13" ht="13.5" customHeight="1" thickBot="1">
      <c r="A96" s="211" t="s">
        <v>201</v>
      </c>
      <c r="B96" s="212"/>
      <c r="C96" s="212"/>
      <c r="D96" s="212"/>
      <c r="E96" s="213"/>
      <c r="F96" s="109">
        <f>F94+F95</f>
        <v>45600</v>
      </c>
      <c r="G96" s="109">
        <f t="shared" ref="G96:L96" si="20">G94+G95</f>
        <v>0</v>
      </c>
      <c r="H96" s="109">
        <f t="shared" si="20"/>
        <v>0</v>
      </c>
      <c r="I96" s="109">
        <f t="shared" si="20"/>
        <v>0</v>
      </c>
      <c r="J96" s="109">
        <f t="shared" si="20"/>
        <v>0</v>
      </c>
      <c r="K96" s="109">
        <f t="shared" si="20"/>
        <v>0</v>
      </c>
      <c r="L96" s="109">
        <f t="shared" si="20"/>
        <v>45600</v>
      </c>
    </row>
    <row r="97" spans="1:12" ht="12.75" hidden="1" customHeight="1">
      <c r="A97" s="135">
        <v>908</v>
      </c>
      <c r="B97" s="135">
        <v>852</v>
      </c>
      <c r="C97" s="135">
        <v>140000</v>
      </c>
      <c r="D97" s="135">
        <v>290000</v>
      </c>
      <c r="E97" s="33" t="s">
        <v>200</v>
      </c>
      <c r="F97" s="129"/>
      <c r="G97" s="129"/>
      <c r="H97" s="129"/>
      <c r="I97" s="129"/>
      <c r="J97" s="129"/>
      <c r="K97" s="129"/>
      <c r="L97" s="20">
        <f t="shared" si="11"/>
        <v>0</v>
      </c>
    </row>
    <row r="98" spans="1:12" ht="12.75" hidden="1" customHeight="1">
      <c r="A98" s="219" t="s">
        <v>195</v>
      </c>
      <c r="B98" s="219"/>
      <c r="C98" s="219"/>
      <c r="D98" s="219"/>
      <c r="E98" s="220"/>
      <c r="F98" s="167">
        <f>F99</f>
        <v>0</v>
      </c>
      <c r="G98" s="167"/>
      <c r="H98" s="167">
        <f>H99</f>
        <v>0</v>
      </c>
      <c r="I98" s="167"/>
      <c r="J98" s="167"/>
      <c r="K98" s="167"/>
      <c r="L98" s="17">
        <f t="shared" si="11"/>
        <v>0</v>
      </c>
    </row>
    <row r="99" spans="1:12" ht="20.25" hidden="1" customHeight="1">
      <c r="A99" s="44">
        <v>908</v>
      </c>
      <c r="B99" s="44">
        <v>852</v>
      </c>
      <c r="C99" s="44">
        <v>140000</v>
      </c>
      <c r="D99" s="44">
        <v>291000</v>
      </c>
      <c r="E99" s="30" t="s">
        <v>199</v>
      </c>
      <c r="F99" s="128"/>
      <c r="G99" s="128"/>
      <c r="H99" s="128"/>
      <c r="I99" s="128"/>
      <c r="J99" s="128">
        <v>0</v>
      </c>
      <c r="K99" s="128"/>
      <c r="L99" s="17">
        <f t="shared" si="11"/>
        <v>0</v>
      </c>
    </row>
    <row r="100" spans="1:12" ht="12.75" hidden="1" customHeight="1">
      <c r="F100" s="128"/>
      <c r="G100" s="128"/>
      <c r="H100" s="128"/>
      <c r="I100" s="128"/>
      <c r="J100" s="128"/>
      <c r="K100" s="128"/>
      <c r="L100" s="17">
        <f t="shared" si="11"/>
        <v>0</v>
      </c>
    </row>
    <row r="101" spans="1:12" ht="8.25" hidden="1" customHeight="1">
      <c r="F101" s="128"/>
      <c r="G101" s="128"/>
      <c r="H101" s="128"/>
      <c r="I101" s="128"/>
      <c r="J101" s="128"/>
      <c r="K101" s="128"/>
      <c r="L101" s="17">
        <f t="shared" si="11"/>
        <v>0</v>
      </c>
    </row>
    <row r="102" spans="1:12" s="139" customFormat="1" ht="12.75" hidden="1" customHeight="1" thickBot="1">
      <c r="A102" s="171">
        <v>908</v>
      </c>
      <c r="B102" s="171">
        <v>853</v>
      </c>
      <c r="C102" s="171" t="s">
        <v>198</v>
      </c>
      <c r="D102" s="171">
        <v>290000</v>
      </c>
      <c r="E102" s="34" t="s">
        <v>197</v>
      </c>
      <c r="F102" s="167"/>
      <c r="G102" s="167"/>
      <c r="H102" s="167"/>
      <c r="I102" s="167"/>
      <c r="J102" s="167"/>
      <c r="K102" s="167"/>
      <c r="L102" s="17">
        <f t="shared" si="11"/>
        <v>0</v>
      </c>
    </row>
    <row r="103" spans="1:12" ht="21" hidden="1" customHeight="1">
      <c r="A103" s="124">
        <v>908</v>
      </c>
      <c r="B103" s="125">
        <v>852</v>
      </c>
      <c r="C103" s="140">
        <v>140000</v>
      </c>
      <c r="D103" s="125">
        <v>292000</v>
      </c>
      <c r="E103" s="29" t="s">
        <v>196</v>
      </c>
      <c r="F103" s="128">
        <v>0</v>
      </c>
      <c r="G103" s="128"/>
      <c r="H103" s="128"/>
      <c r="I103" s="128"/>
      <c r="J103" s="128"/>
      <c r="K103" s="128"/>
      <c r="L103" s="120">
        <f t="shared" si="11"/>
        <v>0</v>
      </c>
    </row>
    <row r="104" spans="1:12" ht="13.5" hidden="1" customHeight="1" thickBot="1">
      <c r="A104" s="211" t="s">
        <v>195</v>
      </c>
      <c r="B104" s="212"/>
      <c r="C104" s="212"/>
      <c r="D104" s="212"/>
      <c r="E104" s="213"/>
      <c r="F104" s="167">
        <f>F102+F103</f>
        <v>0</v>
      </c>
      <c r="G104" s="167"/>
      <c r="H104" s="167">
        <f>H102+H103</f>
        <v>0</v>
      </c>
      <c r="I104" s="167"/>
      <c r="J104" s="167">
        <f>J99</f>
        <v>0</v>
      </c>
      <c r="K104" s="167">
        <f t="shared" ref="K104:L104" si="21">K99</f>
        <v>0</v>
      </c>
      <c r="L104" s="167">
        <f t="shared" si="21"/>
        <v>0</v>
      </c>
    </row>
    <row r="105" spans="1:12" ht="24" hidden="1" customHeight="1" thickBot="1">
      <c r="A105" s="141">
        <v>908</v>
      </c>
      <c r="B105" s="140">
        <v>853</v>
      </c>
      <c r="C105" s="140">
        <v>140000</v>
      </c>
      <c r="D105" s="140">
        <v>292000</v>
      </c>
      <c r="E105" s="29" t="s">
        <v>194</v>
      </c>
      <c r="F105" s="138"/>
      <c r="G105" s="138"/>
      <c r="H105" s="138"/>
      <c r="I105" s="138"/>
      <c r="J105" s="138"/>
      <c r="K105" s="138"/>
      <c r="L105" s="142">
        <f t="shared" si="11"/>
        <v>0</v>
      </c>
    </row>
    <row r="106" spans="1:12" ht="20.25" hidden="1" customHeight="1">
      <c r="A106" s="141">
        <v>908</v>
      </c>
      <c r="B106" s="140">
        <v>853</v>
      </c>
      <c r="C106" s="140">
        <v>140000</v>
      </c>
      <c r="D106" s="140">
        <v>293000</v>
      </c>
      <c r="E106" s="29" t="s">
        <v>193</v>
      </c>
      <c r="F106" s="129"/>
      <c r="G106" s="129"/>
      <c r="H106" s="129"/>
      <c r="I106" s="129"/>
      <c r="J106" s="129"/>
      <c r="K106" s="129"/>
      <c r="L106" s="130">
        <f t="shared" si="11"/>
        <v>0</v>
      </c>
    </row>
    <row r="107" spans="1:12" ht="12.75" hidden="1" customHeight="1" thickBot="1">
      <c r="A107" s="211" t="s">
        <v>192</v>
      </c>
      <c r="B107" s="212"/>
      <c r="C107" s="212"/>
      <c r="D107" s="212"/>
      <c r="E107" s="213"/>
      <c r="F107" s="109">
        <f>F102+F105</f>
        <v>0</v>
      </c>
      <c r="G107" s="109"/>
      <c r="H107" s="109">
        <f>H102+H105</f>
        <v>0</v>
      </c>
      <c r="I107" s="109"/>
      <c r="J107" s="109">
        <f>J105+J106</f>
        <v>0</v>
      </c>
      <c r="K107" s="109">
        <f>K105</f>
        <v>0</v>
      </c>
      <c r="L107" s="19">
        <f>F107+G107+H107+I107+J107+K107</f>
        <v>0</v>
      </c>
    </row>
    <row r="108" spans="1:12" ht="12.75" customHeight="1">
      <c r="A108" s="214" t="s">
        <v>191</v>
      </c>
      <c r="B108" s="214"/>
      <c r="C108" s="214"/>
      <c r="D108" s="214"/>
      <c r="E108" s="33"/>
      <c r="F108" s="113">
        <f>F36+F42+F47+F87+F93+F96+F98+F107+F50+F104+F91</f>
        <v>21462900</v>
      </c>
      <c r="G108" s="113">
        <f t="shared" ref="G108:I108" si="22">G36+G42+G47+G87+G93+G96+G98+G107+G50+G104+G91</f>
        <v>0</v>
      </c>
      <c r="H108" s="113">
        <f t="shared" si="22"/>
        <v>0</v>
      </c>
      <c r="I108" s="113">
        <f t="shared" si="22"/>
        <v>0</v>
      </c>
      <c r="J108" s="113">
        <f>J36+J42+J47+J87+J93+J96+J98+J107+J50+J104+J91</f>
        <v>600000</v>
      </c>
      <c r="K108" s="113">
        <f>K36+K42+K47+K87+K93+K96+K98+K107+K50+K104+K91</f>
        <v>0</v>
      </c>
      <c r="L108" s="113">
        <f t="shared" ref="L108" si="23">L36+L42+L47+L87+L93+L96+L98+L107+L50+L104+L91</f>
        <v>22062900</v>
      </c>
    </row>
    <row r="109" spans="1:12" ht="12.75" customHeight="1">
      <c r="A109" s="139"/>
      <c r="C109" s="139"/>
      <c r="D109" s="139"/>
      <c r="E109" s="35"/>
    </row>
    <row r="110" spans="1:12">
      <c r="A110" s="139"/>
      <c r="C110" s="139"/>
      <c r="D110" s="139"/>
      <c r="E110" s="143">
        <f t="shared" ref="E110:K110" si="24">E108-E28</f>
        <v>0</v>
      </c>
      <c r="F110" s="119">
        <f t="shared" si="24"/>
        <v>0</v>
      </c>
      <c r="G110" s="119">
        <f t="shared" si="24"/>
        <v>0</v>
      </c>
      <c r="H110" s="119">
        <f>H108-H28</f>
        <v>0</v>
      </c>
      <c r="I110" s="119">
        <f t="shared" si="24"/>
        <v>0</v>
      </c>
      <c r="J110" s="119">
        <f t="shared" si="24"/>
        <v>0</v>
      </c>
      <c r="K110" s="119">
        <f t="shared" si="24"/>
        <v>0</v>
      </c>
      <c r="L110" s="119">
        <f>L108-L28</f>
        <v>0</v>
      </c>
    </row>
    <row r="111" spans="1:12">
      <c r="A111" s="139"/>
      <c r="C111" s="139"/>
      <c r="D111" s="139"/>
      <c r="E111" s="35"/>
    </row>
    <row r="112" spans="1:12">
      <c r="A112" s="139"/>
      <c r="C112" s="139"/>
      <c r="D112" s="139"/>
      <c r="E112" s="35"/>
    </row>
    <row r="113" spans="1:4">
      <c r="A113" s="139"/>
      <c r="C113" s="139"/>
      <c r="D113" s="139"/>
    </row>
    <row r="114" spans="1:4">
      <c r="A114" s="139"/>
      <c r="C114" s="139"/>
      <c r="D114" s="139"/>
    </row>
    <row r="115" spans="1:4">
      <c r="A115" s="139"/>
      <c r="C115" s="139"/>
      <c r="D115" s="139"/>
    </row>
    <row r="116" spans="1:4">
      <c r="A116" s="139"/>
      <c r="C116" s="139"/>
      <c r="D116" s="139"/>
    </row>
  </sheetData>
  <autoFilter ref="A30:J110">
    <filterColumn colId="1"/>
    <filterColumn colId="2"/>
  </autoFilter>
  <mergeCells count="22">
    <mergeCell ref="A29:E29"/>
    <mergeCell ref="F29:K29"/>
    <mergeCell ref="L4:L5"/>
    <mergeCell ref="A12:D12"/>
    <mergeCell ref="A36:E36"/>
    <mergeCell ref="A25:D25"/>
    <mergeCell ref="A28:D28"/>
    <mergeCell ref="A1:J1"/>
    <mergeCell ref="A2:J2"/>
    <mergeCell ref="A4:E4"/>
    <mergeCell ref="F4:K4"/>
    <mergeCell ref="A19:D19"/>
    <mergeCell ref="A107:E107"/>
    <mergeCell ref="A108:D108"/>
    <mergeCell ref="A42:E42"/>
    <mergeCell ref="A47:E47"/>
    <mergeCell ref="A50:E50"/>
    <mergeCell ref="A87:E87"/>
    <mergeCell ref="A93:E93"/>
    <mergeCell ref="A96:E96"/>
    <mergeCell ref="A98:E98"/>
    <mergeCell ref="A104:E104"/>
  </mergeCells>
  <pageMargins left="0.35433070866141736" right="0.19685039370078741" top="0.31496062992125984" bottom="0.19685039370078741" header="0.51181102362204722" footer="0.51181102362204722"/>
  <pageSetup paperSize="9" scale="72" fitToHeight="2" orientation="landscape" verticalDpi="0" r:id="rId1"/>
  <headerFooter alignWithMargins="0"/>
  <rowBreaks count="1" manualBreakCount="1">
    <brk id="28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9"/>
  <sheetViews>
    <sheetView view="pageBreakPreview" zoomScaleNormal="100" zoomScaleSheetLayoutView="100" workbookViewId="0">
      <selection activeCell="F37" sqref="F37"/>
    </sheetView>
  </sheetViews>
  <sheetFormatPr defaultRowHeight="15"/>
  <cols>
    <col min="1" max="1" width="6" style="46" bestFit="1" customWidth="1"/>
    <col min="2" max="2" width="8.5" style="46" customWidth="1"/>
    <col min="3" max="4" width="16.1640625" style="87" customWidth="1"/>
    <col min="5" max="5" width="22" style="46" customWidth="1"/>
    <col min="6" max="6" width="20.83203125" style="46" customWidth="1"/>
    <col min="7" max="9" width="17.83203125" style="46" customWidth="1"/>
    <col min="10" max="10" width="21.83203125" style="48" customWidth="1"/>
    <col min="11" max="11" width="18.5" style="148" bestFit="1" customWidth="1"/>
    <col min="12" max="16384" width="9.33203125" style="46"/>
  </cols>
  <sheetData>
    <row r="1" spans="1:11">
      <c r="F1" s="47" t="s">
        <v>269</v>
      </c>
      <c r="G1" s="46" t="s">
        <v>268</v>
      </c>
    </row>
    <row r="2" spans="1:11">
      <c r="F2" s="232" t="s">
        <v>267</v>
      </c>
      <c r="G2" s="232"/>
    </row>
    <row r="3" spans="1:11">
      <c r="E3" s="78">
        <f>E5+F5+E9+F9</f>
        <v>20227000</v>
      </c>
      <c r="F3" s="47" t="s">
        <v>266</v>
      </c>
      <c r="G3" s="49" t="str">
        <f>'01.01.2023.'!J3</f>
        <v>30.12.2022.</v>
      </c>
      <c r="H3" s="46" t="s">
        <v>175</v>
      </c>
    </row>
    <row r="4" spans="1:11">
      <c r="A4" s="50" t="s">
        <v>265</v>
      </c>
      <c r="B4" s="50" t="s">
        <v>264</v>
      </c>
      <c r="C4" s="100">
        <v>800000</v>
      </c>
      <c r="D4" s="155" t="s">
        <v>375</v>
      </c>
      <c r="E4" s="51" t="s">
        <v>263</v>
      </c>
      <c r="F4" s="51" t="s">
        <v>262</v>
      </c>
      <c r="G4" s="51" t="s">
        <v>261</v>
      </c>
      <c r="H4" s="51" t="s">
        <v>260</v>
      </c>
      <c r="I4" s="51" t="s">
        <v>259</v>
      </c>
      <c r="J4" s="175" t="s">
        <v>258</v>
      </c>
      <c r="K4" s="149" t="s">
        <v>363</v>
      </c>
    </row>
    <row r="5" spans="1:11">
      <c r="A5" s="233">
        <v>111</v>
      </c>
      <c r="B5" s="52">
        <v>211</v>
      </c>
      <c r="C5" s="88"/>
      <c r="D5" s="88"/>
      <c r="E5" s="53">
        <v>4906682</v>
      </c>
      <c r="F5" s="53">
        <v>10628648</v>
      </c>
      <c r="G5" s="53"/>
      <c r="H5" s="53"/>
      <c r="I5" s="53"/>
      <c r="J5" s="145">
        <f>SUM(D5:I5)</f>
        <v>15535330</v>
      </c>
      <c r="K5" s="150">
        <f>J5+C5</f>
        <v>15535330</v>
      </c>
    </row>
    <row r="6" spans="1:11">
      <c r="A6" s="234"/>
      <c r="B6" s="52">
        <v>266</v>
      </c>
      <c r="C6" s="88"/>
      <c r="D6" s="88"/>
      <c r="E6" s="53">
        <v>55000</v>
      </c>
      <c r="F6" s="53">
        <v>33000</v>
      </c>
      <c r="G6" s="53"/>
      <c r="H6" s="53"/>
      <c r="I6" s="53"/>
      <c r="J6" s="145">
        <f t="shared" ref="J6:J26" si="0">SUM(D6:I6)</f>
        <v>88000</v>
      </c>
      <c r="K6" s="150">
        <f t="shared" ref="K6:K39" si="1">J6+C6</f>
        <v>88000</v>
      </c>
    </row>
    <row r="7" spans="1:11">
      <c r="A7" s="233">
        <v>112</v>
      </c>
      <c r="B7" s="52">
        <v>212</v>
      </c>
      <c r="C7" s="88"/>
      <c r="D7" s="88"/>
      <c r="E7" s="53"/>
      <c r="F7" s="53"/>
      <c r="G7" s="53"/>
      <c r="H7" s="53"/>
      <c r="I7" s="53"/>
      <c r="J7" s="145">
        <f t="shared" si="0"/>
        <v>0</v>
      </c>
      <c r="K7" s="150">
        <f t="shared" si="1"/>
        <v>0</v>
      </c>
    </row>
    <row r="8" spans="1:11">
      <c r="A8" s="234"/>
      <c r="B8" s="52">
        <v>266</v>
      </c>
      <c r="C8" s="88"/>
      <c r="D8" s="88"/>
      <c r="E8" s="53"/>
      <c r="F8" s="53"/>
      <c r="G8" s="53"/>
      <c r="H8" s="53"/>
      <c r="I8" s="53"/>
      <c r="J8" s="145">
        <f t="shared" si="0"/>
        <v>0</v>
      </c>
      <c r="K8" s="150">
        <f t="shared" si="1"/>
        <v>0</v>
      </c>
    </row>
    <row r="9" spans="1:11">
      <c r="A9" s="52">
        <v>119</v>
      </c>
      <c r="B9" s="52">
        <v>213</v>
      </c>
      <c r="C9" s="88"/>
      <c r="D9" s="88"/>
      <c r="E9" s="53">
        <v>1481818</v>
      </c>
      <c r="F9" s="53">
        <v>3209852</v>
      </c>
      <c r="G9" s="53"/>
      <c r="H9" s="53"/>
      <c r="I9" s="53"/>
      <c r="J9" s="145">
        <f t="shared" si="0"/>
        <v>4691670</v>
      </c>
      <c r="K9" s="150">
        <f t="shared" si="1"/>
        <v>4691670</v>
      </c>
    </row>
    <row r="10" spans="1:11">
      <c r="A10" s="233">
        <v>244</v>
      </c>
      <c r="B10" s="52">
        <v>221</v>
      </c>
      <c r="C10" s="88"/>
      <c r="D10" s="88"/>
      <c r="E10" s="53"/>
      <c r="F10" s="53"/>
      <c r="G10" s="53">
        <v>45600</v>
      </c>
      <c r="H10" s="53"/>
      <c r="I10" s="53"/>
      <c r="J10" s="145">
        <f t="shared" si="0"/>
        <v>45600</v>
      </c>
      <c r="K10" s="150">
        <f t="shared" si="1"/>
        <v>45600</v>
      </c>
    </row>
    <row r="11" spans="1:11">
      <c r="A11" s="235"/>
      <c r="B11" s="52">
        <v>223010</v>
      </c>
      <c r="C11" s="88"/>
      <c r="D11" s="88"/>
      <c r="E11" s="53"/>
      <c r="F11" s="53"/>
      <c r="G11" s="53"/>
      <c r="H11" s="53">
        <v>12700</v>
      </c>
      <c r="I11" s="53"/>
      <c r="J11" s="145">
        <f t="shared" si="0"/>
        <v>12700</v>
      </c>
      <c r="K11" s="150">
        <f t="shared" si="1"/>
        <v>12700</v>
      </c>
    </row>
    <row r="12" spans="1:11">
      <c r="A12" s="235"/>
      <c r="B12" s="52">
        <v>223</v>
      </c>
      <c r="C12" s="88"/>
      <c r="D12" s="88"/>
      <c r="E12" s="53"/>
      <c r="F12" s="53"/>
      <c r="G12" s="53"/>
      <c r="H12" s="53">
        <f>13000</f>
        <v>13000</v>
      </c>
      <c r="I12" s="53"/>
      <c r="J12" s="145">
        <f t="shared" si="0"/>
        <v>13000</v>
      </c>
      <c r="K12" s="150">
        <f t="shared" si="1"/>
        <v>13000</v>
      </c>
    </row>
    <row r="13" spans="1:11">
      <c r="A13" s="235"/>
      <c r="B13" s="52">
        <v>225</v>
      </c>
      <c r="C13" s="88"/>
      <c r="D13" s="88"/>
      <c r="E13" s="53"/>
      <c r="F13" s="53"/>
      <c r="G13" s="53">
        <v>114400</v>
      </c>
      <c r="H13" s="53"/>
      <c r="I13" s="53"/>
      <c r="J13" s="145">
        <f t="shared" si="0"/>
        <v>114400</v>
      </c>
      <c r="K13" s="150">
        <f t="shared" si="1"/>
        <v>114400</v>
      </c>
    </row>
    <row r="14" spans="1:11">
      <c r="A14" s="235"/>
      <c r="B14" s="52">
        <v>226</v>
      </c>
      <c r="C14" s="88"/>
      <c r="D14" s="88"/>
      <c r="E14" s="53"/>
      <c r="F14" s="53"/>
      <c r="G14" s="53">
        <v>204100</v>
      </c>
      <c r="H14" s="53"/>
      <c r="I14" s="53"/>
      <c r="J14" s="145">
        <f t="shared" si="0"/>
        <v>204100</v>
      </c>
      <c r="K14" s="150">
        <f t="shared" si="1"/>
        <v>204100</v>
      </c>
    </row>
    <row r="15" spans="1:11">
      <c r="A15" s="235"/>
      <c r="B15" s="52">
        <v>228</v>
      </c>
      <c r="C15" s="88"/>
      <c r="D15" s="88"/>
      <c r="E15" s="53"/>
      <c r="F15" s="53"/>
      <c r="G15" s="53"/>
      <c r="H15" s="53"/>
      <c r="I15" s="53"/>
      <c r="J15" s="145">
        <f t="shared" si="0"/>
        <v>0</v>
      </c>
      <c r="K15" s="150">
        <f t="shared" si="1"/>
        <v>0</v>
      </c>
    </row>
    <row r="16" spans="1:11">
      <c r="A16" s="235"/>
      <c r="B16" s="52">
        <v>290</v>
      </c>
      <c r="C16" s="88"/>
      <c r="D16" s="88"/>
      <c r="E16" s="53"/>
      <c r="F16" s="53"/>
      <c r="G16" s="53"/>
      <c r="H16" s="53"/>
      <c r="I16" s="53"/>
      <c r="J16" s="145">
        <f t="shared" si="0"/>
        <v>0</v>
      </c>
      <c r="K16" s="150">
        <f t="shared" si="1"/>
        <v>0</v>
      </c>
    </row>
    <row r="17" spans="1:11">
      <c r="A17" s="234"/>
      <c r="B17" s="52"/>
      <c r="C17" s="88"/>
      <c r="D17" s="88"/>
      <c r="E17" s="53"/>
      <c r="F17" s="53"/>
      <c r="G17" s="53"/>
      <c r="H17" s="53"/>
      <c r="I17" s="53"/>
      <c r="J17" s="145">
        <f t="shared" si="0"/>
        <v>0</v>
      </c>
      <c r="K17" s="150">
        <f t="shared" si="1"/>
        <v>0</v>
      </c>
    </row>
    <row r="18" spans="1:11">
      <c r="A18" s="173">
        <v>247</v>
      </c>
      <c r="B18" s="52">
        <v>223</v>
      </c>
      <c r="C18" s="88"/>
      <c r="D18" s="88"/>
      <c r="E18" s="53"/>
      <c r="F18" s="53"/>
      <c r="G18" s="53"/>
      <c r="H18" s="53">
        <v>681000</v>
      </c>
      <c r="I18" s="53"/>
      <c r="J18" s="145">
        <f t="shared" si="0"/>
        <v>681000</v>
      </c>
      <c r="K18" s="150">
        <f t="shared" si="1"/>
        <v>681000</v>
      </c>
    </row>
    <row r="19" spans="1:11">
      <c r="A19" s="52">
        <v>851</v>
      </c>
      <c r="B19" s="52">
        <v>291</v>
      </c>
      <c r="C19" s="88"/>
      <c r="D19" s="88"/>
      <c r="E19" s="53"/>
      <c r="F19" s="53"/>
      <c r="G19" s="53"/>
      <c r="H19" s="53"/>
      <c r="I19" s="53">
        <v>45600</v>
      </c>
      <c r="J19" s="145">
        <f t="shared" si="0"/>
        <v>45600</v>
      </c>
      <c r="K19" s="150">
        <f t="shared" si="1"/>
        <v>45600</v>
      </c>
    </row>
    <row r="20" spans="1:11">
      <c r="A20" s="52">
        <v>853</v>
      </c>
      <c r="B20" s="52">
        <v>292</v>
      </c>
      <c r="C20" s="88"/>
      <c r="D20" s="88"/>
      <c r="E20" s="53"/>
      <c r="F20" s="53"/>
      <c r="G20" s="53"/>
      <c r="H20" s="53"/>
      <c r="I20" s="53"/>
      <c r="J20" s="145">
        <f t="shared" si="0"/>
        <v>0</v>
      </c>
      <c r="K20" s="150">
        <f t="shared" si="1"/>
        <v>0</v>
      </c>
    </row>
    <row r="21" spans="1:11">
      <c r="A21" s="233">
        <v>244</v>
      </c>
      <c r="B21" s="52">
        <v>310</v>
      </c>
      <c r="C21" s="88"/>
      <c r="D21" s="88"/>
      <c r="E21" s="53"/>
      <c r="F21" s="53"/>
      <c r="G21" s="55"/>
      <c r="H21" s="53"/>
      <c r="I21" s="53"/>
      <c r="J21" s="145">
        <f t="shared" si="0"/>
        <v>0</v>
      </c>
      <c r="K21" s="150">
        <f t="shared" si="1"/>
        <v>0</v>
      </c>
    </row>
    <row r="22" spans="1:11">
      <c r="A22" s="235"/>
      <c r="B22" s="56">
        <v>341</v>
      </c>
      <c r="C22" s="56"/>
      <c r="D22" s="56"/>
      <c r="E22" s="53"/>
      <c r="F22" s="53"/>
      <c r="G22" s="55"/>
      <c r="H22" s="53"/>
      <c r="I22" s="53"/>
      <c r="J22" s="145">
        <f t="shared" si="0"/>
        <v>0</v>
      </c>
      <c r="K22" s="150">
        <f t="shared" si="1"/>
        <v>0</v>
      </c>
    </row>
    <row r="23" spans="1:11">
      <c r="A23" s="235"/>
      <c r="B23" s="52">
        <v>344</v>
      </c>
      <c r="C23" s="88"/>
      <c r="D23" s="88"/>
      <c r="E23" s="53"/>
      <c r="F23" s="53"/>
      <c r="G23" s="53"/>
      <c r="H23" s="53"/>
      <c r="I23" s="53"/>
      <c r="J23" s="145">
        <f t="shared" si="0"/>
        <v>0</v>
      </c>
      <c r="K23" s="150">
        <f t="shared" si="1"/>
        <v>0</v>
      </c>
    </row>
    <row r="24" spans="1:11">
      <c r="A24" s="235"/>
      <c r="B24" s="52">
        <v>346</v>
      </c>
      <c r="C24" s="88"/>
      <c r="D24" s="88"/>
      <c r="E24" s="53"/>
      <c r="F24" s="53"/>
      <c r="G24" s="53">
        <v>31500</v>
      </c>
      <c r="H24" s="53"/>
      <c r="I24" s="53"/>
      <c r="J24" s="145">
        <f t="shared" si="0"/>
        <v>31500</v>
      </c>
      <c r="K24" s="150">
        <f t="shared" si="1"/>
        <v>31500</v>
      </c>
    </row>
    <row r="25" spans="1:11">
      <c r="A25" s="234"/>
      <c r="B25" s="52">
        <v>349</v>
      </c>
      <c r="C25" s="88"/>
      <c r="D25" s="88"/>
      <c r="E25" s="53"/>
      <c r="F25" s="53"/>
      <c r="G25" s="53"/>
      <c r="H25" s="53"/>
      <c r="I25" s="53"/>
      <c r="J25" s="145">
        <f t="shared" si="0"/>
        <v>0</v>
      </c>
      <c r="K25" s="150">
        <f t="shared" si="1"/>
        <v>0</v>
      </c>
    </row>
    <row r="26" spans="1:11" ht="15.75" thickBot="1">
      <c r="A26" s="172">
        <v>243</v>
      </c>
      <c r="B26" s="172"/>
      <c r="C26" s="89"/>
      <c r="D26" s="89"/>
      <c r="E26" s="57"/>
      <c r="F26" s="57"/>
      <c r="G26" s="57"/>
      <c r="H26" s="57"/>
      <c r="I26" s="57"/>
      <c r="J26" s="145">
        <f t="shared" si="0"/>
        <v>0</v>
      </c>
      <c r="K26" s="150">
        <f t="shared" si="1"/>
        <v>0</v>
      </c>
    </row>
    <row r="27" spans="1:11" s="48" customFormat="1" ht="15.75" thickBot="1">
      <c r="A27" s="58"/>
      <c r="B27" s="59" t="s">
        <v>258</v>
      </c>
      <c r="C27" s="60">
        <f>SUM(C5:C26)</f>
        <v>0</v>
      </c>
      <c r="D27" s="60">
        <f t="shared" ref="D27:I27" si="2">SUM(D5:D26)</f>
        <v>0</v>
      </c>
      <c r="E27" s="60">
        <f t="shared" si="2"/>
        <v>6443500</v>
      </c>
      <c r="F27" s="60">
        <f t="shared" si="2"/>
        <v>13871500</v>
      </c>
      <c r="G27" s="60">
        <f>SUM(G5:G26)</f>
        <v>395600</v>
      </c>
      <c r="H27" s="60">
        <f t="shared" si="2"/>
        <v>706700</v>
      </c>
      <c r="I27" s="60">
        <f t="shared" si="2"/>
        <v>45600</v>
      </c>
      <c r="J27" s="146">
        <f>SUM(D27:I27)</f>
        <v>21462900</v>
      </c>
      <c r="K27" s="150">
        <f>J27+C27</f>
        <v>21462900</v>
      </c>
    </row>
    <row r="28" spans="1:11" s="245" customFormat="1" ht="15.75">
      <c r="A28" s="241"/>
      <c r="B28" s="241"/>
      <c r="C28" s="241"/>
      <c r="D28" s="242"/>
      <c r="E28" s="242"/>
      <c r="F28" s="242"/>
      <c r="G28" s="242">
        <f>'01.01.2023.'!L9</f>
        <v>395600</v>
      </c>
      <c r="H28" s="242">
        <f>'01.01.2023.'!L8</f>
        <v>706700</v>
      </c>
      <c r="I28" s="242">
        <f>'01.01.2023.'!L10</f>
        <v>45600</v>
      </c>
      <c r="J28" s="243"/>
      <c r="K28" s="244">
        <f t="shared" si="1"/>
        <v>0</v>
      </c>
    </row>
    <row r="29" spans="1:11">
      <c r="A29" s="52"/>
      <c r="B29" s="52"/>
      <c r="C29" s="88"/>
      <c r="D29" s="53"/>
      <c r="E29" s="53"/>
      <c r="F29" s="53"/>
      <c r="G29" s="53"/>
      <c r="H29" s="53"/>
      <c r="I29" s="53"/>
      <c r="J29" s="145"/>
      <c r="K29" s="150">
        <f t="shared" si="1"/>
        <v>0</v>
      </c>
    </row>
    <row r="30" spans="1:11">
      <c r="A30" s="52">
        <v>111</v>
      </c>
      <c r="B30" s="52"/>
      <c r="C30" s="88"/>
      <c r="D30" s="53">
        <f t="shared" ref="D30:I30" si="3">D5+D6</f>
        <v>0</v>
      </c>
      <c r="E30" s="53">
        <f t="shared" si="3"/>
        <v>4961682</v>
      </c>
      <c r="F30" s="53">
        <f t="shared" si="3"/>
        <v>10661648</v>
      </c>
      <c r="G30" s="53">
        <f t="shared" si="3"/>
        <v>0</v>
      </c>
      <c r="H30" s="53">
        <f t="shared" si="3"/>
        <v>0</v>
      </c>
      <c r="I30" s="53">
        <f t="shared" si="3"/>
        <v>0</v>
      </c>
      <c r="J30" s="145">
        <f>SUM(C30:I30)</f>
        <v>15623330</v>
      </c>
      <c r="K30" s="150">
        <f t="shared" si="1"/>
        <v>15623330</v>
      </c>
    </row>
    <row r="31" spans="1:11">
      <c r="A31" s="52">
        <v>112</v>
      </c>
      <c r="B31" s="52"/>
      <c r="C31" s="88"/>
      <c r="D31" s="53">
        <f t="shared" ref="D31:I31" si="4">D7+D8</f>
        <v>0</v>
      </c>
      <c r="E31" s="53">
        <f t="shared" si="4"/>
        <v>0</v>
      </c>
      <c r="F31" s="53">
        <f t="shared" si="4"/>
        <v>0</v>
      </c>
      <c r="G31" s="53">
        <f t="shared" si="4"/>
        <v>0</v>
      </c>
      <c r="H31" s="53">
        <f t="shared" si="4"/>
        <v>0</v>
      </c>
      <c r="I31" s="53">
        <f t="shared" si="4"/>
        <v>0</v>
      </c>
      <c r="J31" s="145">
        <f t="shared" ref="J31:J37" si="5">SUM(C31:I31)</f>
        <v>0</v>
      </c>
      <c r="K31" s="150">
        <f t="shared" si="1"/>
        <v>0</v>
      </c>
    </row>
    <row r="32" spans="1:11">
      <c r="A32" s="52">
        <v>119</v>
      </c>
      <c r="B32" s="52"/>
      <c r="C32" s="53">
        <f>C9</f>
        <v>0</v>
      </c>
      <c r="D32" s="53">
        <f t="shared" ref="D32" si="6">D9</f>
        <v>0</v>
      </c>
      <c r="E32" s="53">
        <f t="shared" ref="E32:I32" si="7">E9</f>
        <v>1481818</v>
      </c>
      <c r="F32" s="53">
        <f t="shared" si="7"/>
        <v>3209852</v>
      </c>
      <c r="G32" s="53">
        <f t="shared" si="7"/>
        <v>0</v>
      </c>
      <c r="H32" s="53">
        <f t="shared" si="7"/>
        <v>0</v>
      </c>
      <c r="I32" s="53">
        <f t="shared" si="7"/>
        <v>0</v>
      </c>
      <c r="J32" s="145">
        <f t="shared" si="5"/>
        <v>4691670</v>
      </c>
      <c r="K32" s="150">
        <f t="shared" si="1"/>
        <v>4691670</v>
      </c>
    </row>
    <row r="33" spans="1:11">
      <c r="A33" s="52">
        <v>243</v>
      </c>
      <c r="B33" s="52"/>
      <c r="C33" s="88"/>
      <c r="D33" s="53">
        <f t="shared" ref="D33:I33" si="8">D26</f>
        <v>0</v>
      </c>
      <c r="E33" s="53">
        <f t="shared" si="8"/>
        <v>0</v>
      </c>
      <c r="F33" s="53">
        <f t="shared" si="8"/>
        <v>0</v>
      </c>
      <c r="G33" s="53">
        <f t="shared" si="8"/>
        <v>0</v>
      </c>
      <c r="H33" s="53">
        <f t="shared" si="8"/>
        <v>0</v>
      </c>
      <c r="I33" s="53">
        <f t="shared" si="8"/>
        <v>0</v>
      </c>
      <c r="J33" s="145">
        <f t="shared" si="5"/>
        <v>0</v>
      </c>
      <c r="K33" s="150">
        <f t="shared" si="1"/>
        <v>0</v>
      </c>
    </row>
    <row r="34" spans="1:11">
      <c r="A34" s="52">
        <v>244</v>
      </c>
      <c r="B34" s="53"/>
      <c r="C34" s="53">
        <f>C21+C22+C23+C24</f>
        <v>0</v>
      </c>
      <c r="D34" s="53">
        <f t="shared" ref="D34" si="9">SUM(D10:D17)</f>
        <v>0</v>
      </c>
      <c r="E34" s="53">
        <f t="shared" ref="E34:I34" si="10">SUM(E10:E17)</f>
        <v>0</v>
      </c>
      <c r="F34" s="53">
        <f t="shared" si="10"/>
        <v>0</v>
      </c>
      <c r="G34" s="53">
        <f>SUM(G10:G25)</f>
        <v>395600</v>
      </c>
      <c r="H34" s="53">
        <f t="shared" si="10"/>
        <v>25700</v>
      </c>
      <c r="I34" s="53">
        <f t="shared" si="10"/>
        <v>0</v>
      </c>
      <c r="J34" s="147">
        <f>SUM(E34:I34)</f>
        <v>421300</v>
      </c>
      <c r="K34" s="150">
        <f>J34+C34</f>
        <v>421300</v>
      </c>
    </row>
    <row r="35" spans="1:11">
      <c r="A35" s="52">
        <v>247</v>
      </c>
      <c r="B35" s="53"/>
      <c r="C35" s="53">
        <f>C18</f>
        <v>0</v>
      </c>
      <c r="D35" s="53">
        <f t="shared" ref="D35" si="11">D18</f>
        <v>0</v>
      </c>
      <c r="E35" s="53">
        <f t="shared" ref="E35:I35" si="12">E18</f>
        <v>0</v>
      </c>
      <c r="F35" s="53">
        <f t="shared" si="12"/>
        <v>0</v>
      </c>
      <c r="G35" s="53">
        <f t="shared" si="12"/>
        <v>0</v>
      </c>
      <c r="H35" s="53">
        <f t="shared" si="12"/>
        <v>681000</v>
      </c>
      <c r="I35" s="53">
        <f t="shared" si="12"/>
        <v>0</v>
      </c>
      <c r="J35" s="147">
        <f>SUM(E35:I35)</f>
        <v>681000</v>
      </c>
      <c r="K35" s="150">
        <f t="shared" si="1"/>
        <v>681000</v>
      </c>
    </row>
    <row r="36" spans="1:11">
      <c r="A36" s="52">
        <v>851</v>
      </c>
      <c r="B36" s="52"/>
      <c r="C36" s="88"/>
      <c r="D36" s="53">
        <f t="shared" ref="D36" si="13">D19</f>
        <v>0</v>
      </c>
      <c r="E36" s="53">
        <f t="shared" ref="E36:I37" si="14">E19</f>
        <v>0</v>
      </c>
      <c r="F36" s="53">
        <f t="shared" si="14"/>
        <v>0</v>
      </c>
      <c r="G36" s="53">
        <f t="shared" si="14"/>
        <v>0</v>
      </c>
      <c r="H36" s="53">
        <f t="shared" si="14"/>
        <v>0</v>
      </c>
      <c r="I36" s="53">
        <f t="shared" si="14"/>
        <v>45600</v>
      </c>
      <c r="J36" s="145">
        <f t="shared" si="5"/>
        <v>45600</v>
      </c>
      <c r="K36" s="150">
        <f t="shared" si="1"/>
        <v>45600</v>
      </c>
    </row>
    <row r="37" spans="1:11">
      <c r="A37" s="52">
        <v>853</v>
      </c>
      <c r="B37" s="52"/>
      <c r="C37" s="88"/>
      <c r="D37" s="53">
        <f t="shared" ref="D37" si="15">D20</f>
        <v>0</v>
      </c>
      <c r="E37" s="53">
        <f t="shared" si="14"/>
        <v>0</v>
      </c>
      <c r="F37" s="53">
        <f t="shared" si="14"/>
        <v>0</v>
      </c>
      <c r="G37" s="53">
        <f t="shared" si="14"/>
        <v>0</v>
      </c>
      <c r="H37" s="53">
        <f t="shared" si="14"/>
        <v>0</v>
      </c>
      <c r="I37" s="53">
        <f t="shared" si="14"/>
        <v>0</v>
      </c>
      <c r="J37" s="145">
        <f t="shared" si="5"/>
        <v>0</v>
      </c>
      <c r="K37" s="150">
        <f t="shared" si="1"/>
        <v>0</v>
      </c>
    </row>
    <row r="38" spans="1:11" s="48" customFormat="1">
      <c r="A38" s="61"/>
      <c r="B38" s="61"/>
      <c r="C38" s="54">
        <f t="shared" ref="C38:I38" si="16">SUM(C30:C37)</f>
        <v>0</v>
      </c>
      <c r="D38" s="54">
        <f t="shared" ref="D38" si="17">SUM(D30:D37)</f>
        <v>0</v>
      </c>
      <c r="E38" s="54">
        <f t="shared" si="16"/>
        <v>6443500</v>
      </c>
      <c r="F38" s="54">
        <f t="shared" si="16"/>
        <v>13871500</v>
      </c>
      <c r="G38" s="54">
        <f t="shared" si="16"/>
        <v>395600</v>
      </c>
      <c r="H38" s="54">
        <f t="shared" si="16"/>
        <v>706700</v>
      </c>
      <c r="I38" s="54">
        <f t="shared" si="16"/>
        <v>45600</v>
      </c>
      <c r="J38" s="145">
        <f>SUM(E38:I38)</f>
        <v>21462900</v>
      </c>
      <c r="K38" s="150">
        <f>J38+C38</f>
        <v>21462900</v>
      </c>
    </row>
    <row r="39" spans="1:11">
      <c r="K39" s="151">
        <f t="shared" si="1"/>
        <v>0</v>
      </c>
    </row>
  </sheetData>
  <mergeCells count="5">
    <mergeCell ref="F2:G2"/>
    <mergeCell ref="A5:A6"/>
    <mergeCell ref="A7:A8"/>
    <mergeCell ref="A10:A17"/>
    <mergeCell ref="A21:A25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tabSelected="1" view="pageBreakPreview" zoomScale="90" zoomScaleNormal="100" zoomScaleSheetLayoutView="90" workbookViewId="0">
      <selection activeCell="N23" sqref="N23"/>
    </sheetView>
  </sheetViews>
  <sheetFormatPr defaultRowHeight="15"/>
  <cols>
    <col min="1" max="2" width="9.6640625" style="46" bestFit="1" customWidth="1"/>
    <col min="3" max="3" width="14.83203125" style="46" bestFit="1" customWidth="1"/>
    <col min="4" max="5" width="16.5" style="46" bestFit="1" customWidth="1"/>
    <col min="6" max="6" width="18" style="46" bestFit="1" customWidth="1"/>
    <col min="7" max="7" width="17.5" style="46" bestFit="1" customWidth="1"/>
    <col min="8" max="8" width="18" style="46" bestFit="1" customWidth="1"/>
    <col min="9" max="9" width="13.5" style="46" bestFit="1" customWidth="1"/>
    <col min="10" max="16384" width="9.33203125" style="46"/>
  </cols>
  <sheetData>
    <row r="1" spans="1:8">
      <c r="D1" s="47" t="s">
        <v>269</v>
      </c>
      <c r="E1" s="46" t="s">
        <v>268</v>
      </c>
    </row>
    <row r="2" spans="1:8">
      <c r="C2" s="46" t="s">
        <v>276</v>
      </c>
    </row>
    <row r="3" spans="1:8">
      <c r="D3" s="62" t="s">
        <v>266</v>
      </c>
      <c r="E3" s="63" t="str">
        <f>'01.01.2023.'!J3</f>
        <v>30.12.2022.</v>
      </c>
      <c r="F3" s="64" t="s">
        <v>175</v>
      </c>
    </row>
    <row r="4" spans="1:8">
      <c r="A4" s="65" t="s">
        <v>265</v>
      </c>
      <c r="B4" s="65" t="s">
        <v>264</v>
      </c>
      <c r="C4" s="66" t="s">
        <v>275</v>
      </c>
      <c r="D4" s="66" t="s">
        <v>274</v>
      </c>
      <c r="E4" s="66" t="s">
        <v>273</v>
      </c>
      <c r="F4" s="67" t="s">
        <v>272</v>
      </c>
      <c r="G4" s="67" t="s">
        <v>271</v>
      </c>
      <c r="H4" s="66" t="s">
        <v>258</v>
      </c>
    </row>
    <row r="5" spans="1:8">
      <c r="A5" s="68">
        <v>111</v>
      </c>
      <c r="B5" s="69">
        <v>211</v>
      </c>
      <c r="C5" s="70"/>
      <c r="D5" s="70"/>
      <c r="E5" s="66"/>
      <c r="F5" s="70"/>
      <c r="G5" s="70"/>
      <c r="H5" s="66">
        <f t="shared" ref="H5:H30" si="0">SUM(C5:G5)</f>
        <v>0</v>
      </c>
    </row>
    <row r="6" spans="1:8">
      <c r="A6" s="236">
        <v>112</v>
      </c>
      <c r="B6" s="69">
        <v>212</v>
      </c>
      <c r="C6" s="70"/>
      <c r="D6" s="70"/>
      <c r="E6" s="66"/>
      <c r="F6" s="70"/>
      <c r="G6" s="70"/>
      <c r="H6" s="66">
        <f t="shared" si="0"/>
        <v>0</v>
      </c>
    </row>
    <row r="7" spans="1:8">
      <c r="A7" s="237"/>
      <c r="B7" s="69">
        <v>222</v>
      </c>
      <c r="C7" s="70"/>
      <c r="D7" s="70"/>
      <c r="E7" s="66"/>
      <c r="F7" s="70"/>
      <c r="G7" s="70"/>
      <c r="H7" s="66">
        <f t="shared" si="0"/>
        <v>0</v>
      </c>
    </row>
    <row r="8" spans="1:8">
      <c r="A8" s="238"/>
      <c r="B8" s="69">
        <v>226</v>
      </c>
      <c r="C8" s="70"/>
      <c r="D8" s="70"/>
      <c r="E8" s="66"/>
      <c r="F8" s="70">
        <f>5000</f>
        <v>5000</v>
      </c>
      <c r="G8" s="70"/>
      <c r="H8" s="66">
        <f t="shared" si="0"/>
        <v>5000</v>
      </c>
    </row>
    <row r="9" spans="1:8">
      <c r="A9" s="68">
        <v>119</v>
      </c>
      <c r="B9" s="69">
        <v>213</v>
      </c>
      <c r="C9" s="70"/>
      <c r="D9" s="70"/>
      <c r="E9" s="66"/>
      <c r="F9" s="70"/>
      <c r="G9" s="70"/>
      <c r="H9" s="66">
        <f t="shared" si="0"/>
        <v>0</v>
      </c>
    </row>
    <row r="10" spans="1:8">
      <c r="A10" s="236">
        <v>244</v>
      </c>
      <c r="B10" s="69">
        <v>221</v>
      </c>
      <c r="C10" s="70"/>
      <c r="D10" s="70"/>
      <c r="E10" s="66"/>
      <c r="F10" s="70"/>
      <c r="G10" s="70"/>
      <c r="H10" s="66">
        <f t="shared" si="0"/>
        <v>0</v>
      </c>
    </row>
    <row r="11" spans="1:8">
      <c r="A11" s="237"/>
      <c r="B11" s="69">
        <v>222</v>
      </c>
      <c r="C11" s="70"/>
      <c r="D11" s="70"/>
      <c r="E11" s="66"/>
      <c r="F11" s="70">
        <v>0</v>
      </c>
      <c r="G11" s="70"/>
      <c r="H11" s="66">
        <f t="shared" si="0"/>
        <v>0</v>
      </c>
    </row>
    <row r="12" spans="1:8">
      <c r="A12" s="237"/>
      <c r="B12" s="69">
        <v>223</v>
      </c>
      <c r="C12" s="70"/>
      <c r="D12" s="70"/>
      <c r="E12" s="66"/>
      <c r="F12" s="70"/>
      <c r="G12" s="70"/>
      <c r="H12" s="66">
        <f t="shared" si="0"/>
        <v>0</v>
      </c>
    </row>
    <row r="13" spans="1:8">
      <c r="A13" s="237"/>
      <c r="B13" s="69">
        <v>225</v>
      </c>
      <c r="C13" s="70"/>
      <c r="D13" s="70"/>
      <c r="E13" s="66"/>
      <c r="F13" s="70">
        <v>235000</v>
      </c>
      <c r="G13" s="70"/>
      <c r="H13" s="66">
        <f t="shared" si="0"/>
        <v>235000</v>
      </c>
    </row>
    <row r="14" spans="1:8">
      <c r="A14" s="237"/>
      <c r="B14" s="69">
        <v>226</v>
      </c>
      <c r="C14" s="70"/>
      <c r="D14" s="70"/>
      <c r="E14" s="66"/>
      <c r="F14" s="70">
        <v>130000</v>
      </c>
      <c r="G14" s="70">
        <v>30000</v>
      </c>
      <c r="H14" s="66">
        <f t="shared" si="0"/>
        <v>160000</v>
      </c>
    </row>
    <row r="15" spans="1:8">
      <c r="A15" s="237"/>
      <c r="B15" s="69">
        <v>228</v>
      </c>
      <c r="C15" s="70"/>
      <c r="D15" s="70"/>
      <c r="E15" s="66"/>
      <c r="F15" s="70"/>
      <c r="G15" s="70"/>
      <c r="H15" s="66">
        <f t="shared" si="0"/>
        <v>0</v>
      </c>
    </row>
    <row r="16" spans="1:8">
      <c r="A16" s="237"/>
      <c r="B16" s="69">
        <v>290</v>
      </c>
      <c r="C16" s="70"/>
      <c r="D16" s="70"/>
      <c r="E16" s="66"/>
      <c r="F16" s="70"/>
      <c r="G16" s="70"/>
      <c r="H16" s="66">
        <f t="shared" si="0"/>
        <v>0</v>
      </c>
    </row>
    <row r="17" spans="1:9">
      <c r="A17" s="238"/>
      <c r="B17" s="69"/>
      <c r="C17" s="70"/>
      <c r="D17" s="70"/>
      <c r="E17" s="66"/>
      <c r="F17" s="70"/>
      <c r="G17" s="70"/>
      <c r="H17" s="66">
        <f t="shared" si="0"/>
        <v>0</v>
      </c>
    </row>
    <row r="18" spans="1:9">
      <c r="A18" s="174">
        <v>247</v>
      </c>
      <c r="B18" s="69">
        <v>223</v>
      </c>
      <c r="C18" s="70"/>
      <c r="D18" s="70"/>
      <c r="E18" s="66"/>
      <c r="F18" s="70"/>
      <c r="G18" s="70"/>
      <c r="H18" s="66">
        <f t="shared" si="0"/>
        <v>0</v>
      </c>
      <c r="I18" s="78"/>
    </row>
    <row r="19" spans="1:9">
      <c r="A19" s="69">
        <v>852</v>
      </c>
      <c r="B19" s="69">
        <v>291</v>
      </c>
      <c r="C19" s="70"/>
      <c r="D19" s="70"/>
      <c r="E19" s="66"/>
      <c r="F19" s="70">
        <v>0</v>
      </c>
      <c r="G19" s="70"/>
      <c r="H19" s="66">
        <f t="shared" si="0"/>
        <v>0</v>
      </c>
    </row>
    <row r="20" spans="1:9">
      <c r="A20" s="69">
        <v>853</v>
      </c>
      <c r="B20" s="69">
        <v>292</v>
      </c>
      <c r="C20" s="70"/>
      <c r="D20" s="70"/>
      <c r="E20" s="66"/>
      <c r="F20" s="70"/>
      <c r="G20" s="70"/>
      <c r="H20" s="66">
        <f t="shared" si="0"/>
        <v>0</v>
      </c>
    </row>
    <row r="21" spans="1:9">
      <c r="A21" s="236">
        <v>244</v>
      </c>
      <c r="B21" s="69">
        <v>310</v>
      </c>
      <c r="C21" s="70"/>
      <c r="D21" s="70"/>
      <c r="E21" s="66"/>
      <c r="F21" s="70">
        <v>100000</v>
      </c>
      <c r="G21" s="70"/>
      <c r="H21" s="66">
        <f t="shared" si="0"/>
        <v>100000</v>
      </c>
    </row>
    <row r="22" spans="1:9">
      <c r="A22" s="237"/>
      <c r="B22" s="71">
        <v>341</v>
      </c>
      <c r="C22" s="70"/>
      <c r="D22" s="70"/>
      <c r="E22" s="66"/>
      <c r="F22" s="70"/>
      <c r="G22" s="70"/>
      <c r="H22" s="66">
        <f t="shared" si="0"/>
        <v>0</v>
      </c>
    </row>
    <row r="23" spans="1:9">
      <c r="A23" s="237"/>
      <c r="B23" s="71">
        <v>342</v>
      </c>
      <c r="C23" s="70"/>
      <c r="D23" s="70"/>
      <c r="E23" s="66"/>
      <c r="F23" s="72"/>
      <c r="G23" s="70"/>
      <c r="H23" s="66">
        <f t="shared" si="0"/>
        <v>0</v>
      </c>
    </row>
    <row r="24" spans="1:9">
      <c r="A24" s="237"/>
      <c r="B24" s="69">
        <v>344</v>
      </c>
      <c r="C24" s="70"/>
      <c r="D24" s="70"/>
      <c r="E24" s="66"/>
      <c r="F24" s="72"/>
      <c r="G24" s="70"/>
      <c r="H24" s="66">
        <f t="shared" si="0"/>
        <v>0</v>
      </c>
    </row>
    <row r="25" spans="1:9">
      <c r="A25" s="237"/>
      <c r="B25" s="69">
        <v>345</v>
      </c>
      <c r="C25" s="70"/>
      <c r="D25" s="70"/>
      <c r="E25" s="66"/>
      <c r="F25" s="72"/>
      <c r="G25" s="70"/>
      <c r="H25" s="66">
        <f t="shared" si="0"/>
        <v>0</v>
      </c>
    </row>
    <row r="26" spans="1:9">
      <c r="A26" s="237"/>
      <c r="B26" s="69">
        <v>346</v>
      </c>
      <c r="C26" s="70"/>
      <c r="D26" s="70"/>
      <c r="E26" s="66"/>
      <c r="F26" s="72">
        <v>90000</v>
      </c>
      <c r="G26" s="70"/>
      <c r="H26" s="66">
        <f t="shared" si="0"/>
        <v>90000</v>
      </c>
    </row>
    <row r="27" spans="1:9">
      <c r="A27" s="237"/>
      <c r="B27" s="69">
        <v>347</v>
      </c>
      <c r="C27" s="70"/>
      <c r="D27" s="70"/>
      <c r="E27" s="66"/>
      <c r="F27" s="72"/>
      <c r="G27" s="70"/>
      <c r="H27" s="66">
        <f t="shared" si="0"/>
        <v>0</v>
      </c>
    </row>
    <row r="28" spans="1:9">
      <c r="A28" s="237"/>
      <c r="B28" s="69">
        <v>349</v>
      </c>
      <c r="C28" s="70"/>
      <c r="D28" s="70"/>
      <c r="E28" s="70"/>
      <c r="F28" s="72"/>
      <c r="G28" s="70">
        <v>10000</v>
      </c>
      <c r="H28" s="66">
        <f t="shared" si="0"/>
        <v>10000</v>
      </c>
    </row>
    <row r="29" spans="1:9">
      <c r="A29" s="238"/>
      <c r="B29" s="69">
        <v>353</v>
      </c>
      <c r="C29" s="70"/>
      <c r="D29" s="70"/>
      <c r="E29" s="70"/>
      <c r="F29" s="72"/>
      <c r="G29" s="70"/>
      <c r="H29" s="66">
        <f t="shared" si="0"/>
        <v>0</v>
      </c>
    </row>
    <row r="30" spans="1:9">
      <c r="A30" s="68">
        <v>243</v>
      </c>
      <c r="B30" s="65"/>
      <c r="C30" s="70"/>
      <c r="D30" s="70"/>
      <c r="E30" s="70"/>
      <c r="F30" s="70"/>
      <c r="G30" s="70"/>
      <c r="H30" s="66">
        <f t="shared" si="0"/>
        <v>0</v>
      </c>
    </row>
    <row r="31" spans="1:9" s="48" customFormat="1">
      <c r="A31" s="66"/>
      <c r="B31" s="66" t="s">
        <v>258</v>
      </c>
      <c r="C31" s="66">
        <f t="shared" ref="C31:G31" si="1">SUM(C5:C30)</f>
        <v>0</v>
      </c>
      <c r="D31" s="66">
        <f t="shared" si="1"/>
        <v>0</v>
      </c>
      <c r="E31" s="66">
        <f t="shared" si="1"/>
        <v>0</v>
      </c>
      <c r="F31" s="66">
        <f>SUM(F5:F30)</f>
        <v>560000</v>
      </c>
      <c r="G31" s="66">
        <f t="shared" si="1"/>
        <v>40000</v>
      </c>
      <c r="H31" s="66">
        <f>SUM(H5:H30)</f>
        <v>600000</v>
      </c>
    </row>
    <row r="32" spans="1:9" s="158" customFormat="1">
      <c r="A32" s="157"/>
      <c r="B32" s="157"/>
      <c r="C32" s="157"/>
      <c r="D32" s="157"/>
      <c r="E32" s="157"/>
      <c r="F32" s="157">
        <f>'01.01.2023.'!L24</f>
        <v>560000</v>
      </c>
      <c r="G32" s="157">
        <f>'01.01.2023.'!L22</f>
        <v>40000</v>
      </c>
      <c r="H32" s="157"/>
    </row>
    <row r="33" spans="1:8" s="48" customFormat="1">
      <c r="A33" s="73"/>
      <c r="B33" s="73"/>
      <c r="C33" s="73"/>
      <c r="D33" s="73"/>
      <c r="E33" s="73"/>
      <c r="F33" s="74"/>
      <c r="G33" s="73"/>
      <c r="H33" s="73"/>
    </row>
    <row r="34" spans="1:8">
      <c r="C34" s="75"/>
      <c r="D34" s="75"/>
      <c r="E34" s="75"/>
      <c r="F34" s="76">
        <f>F33-F31</f>
        <v>-560000</v>
      </c>
      <c r="G34" s="75"/>
      <c r="H34" s="75"/>
    </row>
    <row r="35" spans="1:8">
      <c r="A35" s="51">
        <v>111</v>
      </c>
      <c r="B35" s="50"/>
      <c r="C35" s="77">
        <f>C5</f>
        <v>0</v>
      </c>
      <c r="D35" s="77">
        <f>D5</f>
        <v>0</v>
      </c>
      <c r="E35" s="77">
        <f>E5</f>
        <v>0</v>
      </c>
      <c r="F35" s="77">
        <f>F5</f>
        <v>0</v>
      </c>
      <c r="G35" s="77">
        <f>G5</f>
        <v>0</v>
      </c>
      <c r="H35" s="54">
        <f t="shared" ref="H35:H41" si="2">SUM(C35:G35)</f>
        <v>0</v>
      </c>
    </row>
    <row r="36" spans="1:8">
      <c r="A36" s="51">
        <v>112</v>
      </c>
      <c r="B36" s="50"/>
      <c r="C36" s="77">
        <f>C6+C8</f>
        <v>0</v>
      </c>
      <c r="D36" s="77">
        <f>D6+D8</f>
        <v>0</v>
      </c>
      <c r="E36" s="77">
        <f>E6+E8</f>
        <v>0</v>
      </c>
      <c r="F36" s="77">
        <f>SUM(F6:F8)</f>
        <v>5000</v>
      </c>
      <c r="G36" s="77">
        <f>G6+G8+G7</f>
        <v>0</v>
      </c>
      <c r="H36" s="54">
        <f t="shared" si="2"/>
        <v>5000</v>
      </c>
    </row>
    <row r="37" spans="1:8">
      <c r="A37" s="51">
        <v>119</v>
      </c>
      <c r="B37" s="50"/>
      <c r="C37" s="77">
        <f>C9</f>
        <v>0</v>
      </c>
      <c r="D37" s="77">
        <f>D9</f>
        <v>0</v>
      </c>
      <c r="E37" s="77">
        <f>E9</f>
        <v>0</v>
      </c>
      <c r="F37" s="77">
        <f>F9</f>
        <v>0</v>
      </c>
      <c r="G37" s="77">
        <f>G9</f>
        <v>0</v>
      </c>
      <c r="H37" s="54">
        <f t="shared" si="2"/>
        <v>0</v>
      </c>
    </row>
    <row r="38" spans="1:8">
      <c r="A38" s="51">
        <v>243</v>
      </c>
      <c r="B38" s="50"/>
      <c r="C38" s="77">
        <f>C30</f>
        <v>0</v>
      </c>
      <c r="D38" s="77">
        <f>D30</f>
        <v>0</v>
      </c>
      <c r="E38" s="77">
        <f>E30</f>
        <v>0</v>
      </c>
      <c r="F38" s="77">
        <f>F30</f>
        <v>0</v>
      </c>
      <c r="G38" s="77">
        <f>G30</f>
        <v>0</v>
      </c>
      <c r="H38" s="54">
        <f t="shared" si="2"/>
        <v>0</v>
      </c>
    </row>
    <row r="39" spans="1:8">
      <c r="A39" s="51">
        <v>244</v>
      </c>
      <c r="B39" s="50"/>
      <c r="C39" s="77">
        <f>SUM(C10:C28)-C19-C20</f>
        <v>0</v>
      </c>
      <c r="D39" s="77">
        <f>SUM(D10:D28)-D19-D20</f>
        <v>0</v>
      </c>
      <c r="E39" s="77">
        <f>SUM(E10:E29)-E19-E20</f>
        <v>0</v>
      </c>
      <c r="F39" s="77">
        <f>SUM(F10:F28)-F19-F20</f>
        <v>555000</v>
      </c>
      <c r="G39" s="77">
        <f>SUM(G10:G28)-G19-G20</f>
        <v>40000</v>
      </c>
      <c r="H39" s="54">
        <f t="shared" si="2"/>
        <v>595000</v>
      </c>
    </row>
    <row r="40" spans="1:8">
      <c r="A40" s="51">
        <v>852</v>
      </c>
      <c r="B40" s="50"/>
      <c r="C40" s="77">
        <f t="shared" ref="C40:G41" si="3">C19</f>
        <v>0</v>
      </c>
      <c r="D40" s="77">
        <f t="shared" si="3"/>
        <v>0</v>
      </c>
      <c r="E40" s="77">
        <f t="shared" si="3"/>
        <v>0</v>
      </c>
      <c r="F40" s="77">
        <f t="shared" si="3"/>
        <v>0</v>
      </c>
      <c r="G40" s="77">
        <f t="shared" si="3"/>
        <v>0</v>
      </c>
      <c r="H40" s="54">
        <f t="shared" si="2"/>
        <v>0</v>
      </c>
    </row>
    <row r="41" spans="1:8">
      <c r="A41" s="51">
        <v>853</v>
      </c>
      <c r="B41" s="50"/>
      <c r="C41" s="77">
        <f t="shared" si="3"/>
        <v>0</v>
      </c>
      <c r="D41" s="77">
        <f t="shared" si="3"/>
        <v>0</v>
      </c>
      <c r="E41" s="77">
        <f t="shared" si="3"/>
        <v>0</v>
      </c>
      <c r="F41" s="77">
        <f t="shared" si="3"/>
        <v>0</v>
      </c>
      <c r="G41" s="77">
        <f t="shared" si="3"/>
        <v>0</v>
      </c>
      <c r="H41" s="54">
        <f t="shared" si="2"/>
        <v>0</v>
      </c>
    </row>
    <row r="42" spans="1:8">
      <c r="A42" s="239" t="s">
        <v>270</v>
      </c>
      <c r="B42" s="240"/>
      <c r="C42" s="54">
        <f t="shared" ref="C42:G42" si="4">SUM(C35:C41)</f>
        <v>0</v>
      </c>
      <c r="D42" s="54">
        <f t="shared" si="4"/>
        <v>0</v>
      </c>
      <c r="E42" s="54">
        <f t="shared" si="4"/>
        <v>0</v>
      </c>
      <c r="F42" s="54">
        <f t="shared" si="4"/>
        <v>560000</v>
      </c>
      <c r="G42" s="54">
        <f t="shared" si="4"/>
        <v>40000</v>
      </c>
      <c r="H42" s="54">
        <f>SUM(H35:H41)</f>
        <v>600000</v>
      </c>
    </row>
  </sheetData>
  <mergeCells count="4">
    <mergeCell ref="A6:A8"/>
    <mergeCell ref="A10:A17"/>
    <mergeCell ref="A42:B42"/>
    <mergeCell ref="A21:A29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V9"/>
  <sheetViews>
    <sheetView workbookViewId="0">
      <selection activeCell="A3" sqref="A3:H8"/>
    </sheetView>
  </sheetViews>
  <sheetFormatPr defaultRowHeight="12.75"/>
  <cols>
    <col min="8" max="8" width="16.83203125" customWidth="1"/>
  </cols>
  <sheetData>
    <row r="3" spans="1:256" ht="21.75" customHeight="1">
      <c r="A3" s="91" t="s">
        <v>58</v>
      </c>
      <c r="B3" s="91" t="s">
        <v>60</v>
      </c>
      <c r="C3" s="91" t="s">
        <v>60</v>
      </c>
      <c r="D3" s="91" t="s">
        <v>62</v>
      </c>
      <c r="E3" s="91" t="s">
        <v>359</v>
      </c>
      <c r="F3" s="91" t="s">
        <v>352</v>
      </c>
      <c r="G3" s="91" t="s">
        <v>357</v>
      </c>
      <c r="H3" s="92">
        <v>4443.37</v>
      </c>
      <c r="I3" s="92"/>
      <c r="J3" s="92"/>
      <c r="K3" s="92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</row>
    <row r="4" spans="1:256" ht="21.75" customHeight="1">
      <c r="A4" s="91" t="s">
        <v>118</v>
      </c>
      <c r="B4" s="91" t="s">
        <v>120</v>
      </c>
      <c r="C4" s="91" t="s">
        <v>120</v>
      </c>
      <c r="D4" s="91" t="s">
        <v>123</v>
      </c>
      <c r="E4" s="91" t="s">
        <v>359</v>
      </c>
      <c r="F4" s="91" t="s">
        <v>358</v>
      </c>
      <c r="G4" s="91" t="s">
        <v>357</v>
      </c>
      <c r="H4" s="92">
        <v>2133.7800000000002</v>
      </c>
      <c r="I4" s="92"/>
      <c r="J4" s="92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</row>
    <row r="5" spans="1:256" ht="21.75" customHeight="1">
      <c r="A5" s="91" t="s">
        <v>118</v>
      </c>
      <c r="B5" s="91" t="s">
        <v>120</v>
      </c>
      <c r="C5" s="91" t="s">
        <v>120</v>
      </c>
      <c r="D5" s="91" t="s">
        <v>127</v>
      </c>
      <c r="E5" s="91" t="s">
        <v>359</v>
      </c>
      <c r="F5" s="91" t="s">
        <v>351</v>
      </c>
      <c r="G5" s="91" t="s">
        <v>357</v>
      </c>
      <c r="H5" s="92">
        <v>7669.46</v>
      </c>
      <c r="I5" s="92"/>
      <c r="J5" s="92"/>
      <c r="K5" s="92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</row>
    <row r="6" spans="1:256" ht="21.75" customHeight="1">
      <c r="A6" s="91" t="s">
        <v>118</v>
      </c>
      <c r="B6" s="91" t="s">
        <v>120</v>
      </c>
      <c r="C6" s="91" t="s">
        <v>120</v>
      </c>
      <c r="D6" s="91" t="s">
        <v>125</v>
      </c>
      <c r="E6" s="91" t="s">
        <v>359</v>
      </c>
      <c r="F6" s="91" t="s">
        <v>353</v>
      </c>
      <c r="G6" s="91" t="s">
        <v>357</v>
      </c>
      <c r="H6" s="92">
        <v>15150.24</v>
      </c>
      <c r="I6" s="92"/>
      <c r="J6" s="92"/>
      <c r="K6" s="92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</row>
    <row r="7" spans="1:256" ht="21.75" customHeight="1">
      <c r="A7" s="91" t="s">
        <v>355</v>
      </c>
      <c r="B7" s="91" t="s">
        <v>356</v>
      </c>
      <c r="C7" s="91" t="s">
        <v>356</v>
      </c>
      <c r="D7" s="91" t="s">
        <v>125</v>
      </c>
      <c r="E7" s="91" t="s">
        <v>359</v>
      </c>
      <c r="F7" s="91" t="s">
        <v>354</v>
      </c>
      <c r="G7" s="91" t="s">
        <v>357</v>
      </c>
      <c r="H7" s="92">
        <v>2608.98</v>
      </c>
      <c r="I7" s="92"/>
      <c r="J7" s="92"/>
      <c r="K7" s="92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</row>
    <row r="8" spans="1:256" ht="21.75" customHeight="1">
      <c r="A8" s="91" t="s">
        <v>355</v>
      </c>
      <c r="B8" s="91" t="s">
        <v>356</v>
      </c>
      <c r="C8" s="91" t="s">
        <v>356</v>
      </c>
      <c r="D8" s="91" t="s">
        <v>125</v>
      </c>
      <c r="E8" s="91" t="s">
        <v>359</v>
      </c>
      <c r="F8" s="91" t="s">
        <v>353</v>
      </c>
      <c r="G8" s="91" t="s">
        <v>357</v>
      </c>
      <c r="H8" s="92">
        <v>87439.59</v>
      </c>
      <c r="I8" s="92"/>
      <c r="J8" s="92"/>
      <c r="K8" s="92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</row>
    <row r="9" spans="1:256">
      <c r="H9">
        <f>SUM(H3:H8)</f>
        <v>119445.42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титульный</vt:lpstr>
      <vt:lpstr>Table4 (2)</vt:lpstr>
      <vt:lpstr>Table7</vt:lpstr>
      <vt:lpstr>01.01.2023.</vt:lpstr>
      <vt:lpstr>МЗ КОСГУ(Б)</vt:lpstr>
      <vt:lpstr>внебюджет</vt:lpstr>
      <vt:lpstr>Лист1</vt:lpstr>
      <vt:lpstr>'01.01.2023.'!Область_печати</vt:lpstr>
      <vt:lpstr>'Table4 (2)'!Область_печати</vt:lpstr>
      <vt:lpstr>Table7!Область_печати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2022-12-28T08:39:09Z</dcterms:modified>
</cp:coreProperties>
</file>