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35" windowWidth="15480" windowHeight="10770" activeTab="0"/>
  </bookViews>
  <sheets>
    <sheet name="0503721" sheetId="1" r:id="rId1"/>
  </sheets>
  <definedNames/>
  <calcPr fullCalcOnLoad="1" fullPrecision="0"/>
</workbook>
</file>

<file path=xl/sharedStrings.xml><?xml version="1.0" encoding="utf-8"?>
<sst xmlns="http://schemas.openxmlformats.org/spreadsheetml/2006/main" count="492" uniqueCount="348">
  <si>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</si>
  <si>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</si>
  <si>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</si>
  <si>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</si>
  <si>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</si>
  <si>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</si>
  <si>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</si>
  <si>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</si>
  <si>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</si>
  <si>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</si>
  <si>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</si>
  <si>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</si>
  <si>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</si>
  <si>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</si>
  <si>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</si>
  <si>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</si>
  <si>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</si>
  <si>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</si>
  <si>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</si>
  <si>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</si>
  <si>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</si>
  <si>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</si>
  <si>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</si>
  <si>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</si>
  <si>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</si>
  <si>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090</t>
  </si>
  <si>
    <t>170</t>
  </si>
  <si>
    <t>180</t>
  </si>
  <si>
    <t>Форма 0503721 с.2</t>
  </si>
  <si>
    <t>200</t>
  </si>
  <si>
    <t>160</t>
  </si>
  <si>
    <t>210</t>
  </si>
  <si>
    <t>220</t>
  </si>
  <si>
    <t>190</t>
  </si>
  <si>
    <t>230</t>
  </si>
  <si>
    <t>240</t>
  </si>
  <si>
    <t>250</t>
  </si>
  <si>
    <t>260</t>
  </si>
  <si>
    <t>290</t>
  </si>
  <si>
    <t>Форма 0503721 с.3</t>
  </si>
  <si>
    <t>270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</si>
  <si>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</si>
  <si>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</si>
  <si>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</si>
  <si>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</si>
  <si>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</si>
  <si>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</si>
  <si>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</si>
  <si>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</si>
  <si>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</si>
  <si>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</si>
  <si>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</si>
  <si>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</si>
  <si>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</si>
  <si>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</si>
  <si>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</si>
  <si>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</si>
  <si>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</si>
  <si>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</si>
  <si>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</si>
  <si>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</si>
  <si>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</si>
  <si>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</si>
  <si>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</si>
  <si>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</si>
  <si>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</si>
  <si>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</si>
  <si>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</si>
  <si>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</si>
  <si>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</si>
  <si>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</si>
  <si>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</si>
  <si>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</si>
  <si>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</si>
  <si>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</si>
  <si>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</si>
  <si>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</si>
  <si>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</si>
  <si>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</si>
  <si>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</si>
  <si>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</si>
  <si>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</si>
  <si>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</si>
  <si>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</si>
  <si>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</si>
  <si>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</si>
  <si>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</si>
  <si>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</si>
  <si>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</si>
  <si>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</si>
  <si>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</si>
  <si>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</si>
  <si>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</si>
  <si>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</si>
  <si>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</si>
  <si>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</si>
  <si>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</si>
  <si>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</si>
  <si>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</si>
  <si>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</si>
  <si>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</si>
  <si>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</si>
  <si>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</si>
  <si>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</si>
  <si>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</si>
  <si>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</si>
  <si>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</si>
  <si>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</si>
  <si>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</si>
  <si>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</si>
  <si>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</si>
  <si>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</si>
  <si>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</si>
  <si>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</si>
  <si>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</si>
  <si>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</si>
  <si>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</si>
  <si>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</si>
  <si>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</si>
  <si>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</si>
  <si>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</si>
  <si>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</si>
  <si>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</si>
  <si>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</si>
  <si>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</si>
  <si>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</si>
  <si>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</si>
  <si>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</si>
  <si>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</si>
  <si>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</si>
  <si>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</si>
  <si>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</si>
  <si>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</si>
  <si>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</si>
  <si>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</si>
  <si>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</si>
  <si>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</si>
  <si>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</si>
  <si>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</si>
  <si>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</si>
  <si>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</si>
  <si>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</si>
  <si>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</si>
  <si>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</si>
  <si>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</si>
  <si>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</si>
  <si>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</si>
  <si>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</si>
  <si>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450</t>
  </si>
  <si>
    <t>400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</si>
  <si>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</si>
  <si>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</si>
  <si>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</si>
  <si>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</si>
  <si>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41Х</t>
  </si>
  <si>
    <t>42Х</t>
  </si>
  <si>
    <t>43Х</t>
  </si>
  <si>
    <t>уменьшение затрат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</si>
  <si>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</si>
  <si>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</si>
  <si>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</si>
  <si>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</si>
  <si>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</si>
  <si>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</si>
  <si>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</si>
  <si>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</si>
  <si>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</si>
  <si>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</si>
  <si>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</si>
  <si>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</si>
  <si>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</si>
  <si>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</si>
  <si>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070</t>
  </si>
  <si>
    <t>110</t>
  </si>
  <si>
    <t>280</t>
  </si>
  <si>
    <t>391</t>
  </si>
  <si>
    <t>392</t>
  </si>
  <si>
    <t>451</t>
  </si>
  <si>
    <t>452</t>
  </si>
  <si>
    <t>Чистое поступление нематериальных активов</t>
  </si>
  <si>
    <t>Чистое поступление непроизведенных активов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</si>
  <si>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</si>
  <si>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</si>
  <si>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</si>
  <si>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</si>
  <si>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
(работ, услуг)</t>
  </si>
  <si>
    <t xml:space="preserve">х
</t>
  </si>
  <si>
    <t>Чистое изменение расходов будущих периодов</t>
  </si>
  <si>
    <t>Чистое поступление денежных средств и их эквивалентов</t>
  </si>
  <si>
    <t>выбытие денежных средств и их эквивалентов</t>
  </si>
  <si>
    <t>Чистое поступление ценных бумаг, кроме акций</t>
  </si>
  <si>
    <t>уменьшение стоимости ценных бумаг, кроме акций и иных 
финансовых инструментов</t>
  </si>
  <si>
    <t>Чистое поступление акций и иных финансовых инструментов</t>
  </si>
  <si>
    <t>уменьшение стоимости акций и иных финансовых инструментов</t>
  </si>
  <si>
    <t>Чистое предоставление займов (ссуд)</t>
  </si>
  <si>
    <t>уменьшение задолженности по предоставленным займам (ссудам)</t>
  </si>
  <si>
    <t>уменьшение стоимости иных финансовых активов</t>
  </si>
  <si>
    <t>уменьшение дебиторской задолженности</t>
  </si>
  <si>
    <t>Чистое увеличение задолженности по внутренним привлеченным 
заимствованиям</t>
  </si>
  <si>
    <t>уменьшениезадолженности по внутренним привлеченным заимствованиям</t>
  </si>
  <si>
    <t>Чистое увеличение  задолженности по внешним привлеченным 
заимствованиям</t>
  </si>
  <si>
    <t>уменьшение задолженности по внешним привлеченным заимствованиям</t>
  </si>
  <si>
    <t>уменьшение прочей кредиторской задолженности</t>
  </si>
  <si>
    <t>Единица измерения: руб.</t>
  </si>
  <si>
    <t>Руководитель      ____________________________________________________</t>
  </si>
  <si>
    <t>Исполнитель      _______________________________________________</t>
  </si>
  <si>
    <t>Чистое поступление прав пользования</t>
  </si>
  <si>
    <t>уменьшение стоимости прав пользования</t>
  </si>
  <si>
    <t>уменьшение стоимости материальных запасов
      из них:</t>
  </si>
  <si>
    <t>35Х</t>
  </si>
  <si>
    <t>45Х</t>
  </si>
  <si>
    <t>380</t>
  </si>
  <si>
    <t>Чистое поступление биологических активов</t>
  </si>
  <si>
    <t>381</t>
  </si>
  <si>
    <t>382</t>
  </si>
  <si>
    <t>уменьшение стоимости биологических активов</t>
  </si>
  <si>
    <t>396</t>
  </si>
  <si>
    <t>397</t>
  </si>
  <si>
    <t>395</t>
  </si>
  <si>
    <t>Чистое изменение затрат на биотрансформацию</t>
  </si>
  <si>
    <t>46Х</t>
  </si>
  <si>
    <t>ЭП</t>
  </si>
  <si>
    <t>Субъект:</t>
  </si>
  <si>
    <t>Должность</t>
  </si>
  <si>
    <t>Организация:</t>
  </si>
  <si>
    <t>Дата подписания:</t>
  </si>
  <si>
    <t>ДЕПАРТАМЕНТ КУЛЬТУРЫ АДМИНИСТРАЦИИ ГОРОДА ТЮМЕНИ</t>
  </si>
  <si>
    <t>Уфельман Н.А.</t>
  </si>
  <si>
    <t>С.М.Шкурина</t>
  </si>
  <si>
    <t>87218696</t>
  </si>
  <si>
    <t>Муниципальное автономное учреждение дополнительного образования города Тюмени «Детская школа искусств «Этюд»</t>
  </si>
  <si>
    <t>Н.А.Уфельман</t>
  </si>
  <si>
    <t>02209477</t>
  </si>
  <si>
    <t>01 января 2024 г.</t>
  </si>
  <si>
    <t>138</t>
  </si>
  <si>
    <t>ГОД</t>
  </si>
  <si>
    <t>5</t>
  </si>
  <si>
    <t>01.01.2024</t>
  </si>
  <si>
    <t>3</t>
  </si>
  <si>
    <t>500</t>
  </si>
  <si>
    <t>Операционный результат до налогообложения  (стр.010 - стр.150)</t>
  </si>
  <si>
    <t>Расходы  (стр.160 + стр.170 + стр. 190 + стр.210 +                                                             стр. 230 + стр. 240 + стр. 250 + стр. 260 + стр. 270 )</t>
  </si>
  <si>
    <t>Чистое поступление иных финансовых активов</t>
  </si>
  <si>
    <t>в том числе:
увеличение задолженности по предоставленным займам (ссудам)</t>
  </si>
  <si>
    <t>Штрафы, пени, неустойки, возмещения ущерба
                   в том числе:</t>
  </si>
  <si>
    <t>Расходы по операциям с активами 
                   в том числе:</t>
  </si>
  <si>
    <t>Оплата работ, услуг
                   в том числе:</t>
  </si>
  <si>
    <t>Доходы от собственности
                   в том числе:</t>
  </si>
  <si>
    <t>Доходы от оказания платных услуг (работ), компенсаций затрат
                   в том числе:</t>
  </si>
  <si>
    <t>Чистое поступление основных средств</t>
  </si>
  <si>
    <t>в том числе:
увеличение стоимости прав пользования</t>
  </si>
  <si>
    <t>Операции с финансовыми активами и обязательствами (стр.420 - стр.
510)</t>
  </si>
  <si>
    <t>Операции с обязательствами (стр.520 + стр.530 + стр.540+ стр.550+ стр.560)</t>
  </si>
  <si>
    <t>Доходы (стр.030 + стр.040 + стр.050 + стр.060 + стр.070 + стр.090 + стр.100 + стр.110)</t>
  </si>
  <si>
    <t>в том числе:
увеличение стоимости основных средств</t>
  </si>
  <si>
    <t>в том числе:
увеличение стоимости материальных запасов
      из них:</t>
  </si>
  <si>
    <t>в том числе:
увеличение дебиторской задолженности</t>
  </si>
  <si>
    <t>Безвозмездные недежные поступления в сектор государственного управления
                   в том числе:</t>
  </si>
  <si>
    <t>Безвозмездные перечисления текущего характера организациям
                   в том числе:</t>
  </si>
  <si>
    <t>Безвозмездные перечисления бюджетам
                   в том числе:</t>
  </si>
  <si>
    <t>Социальное обеспечение
                   в том числе:</t>
  </si>
  <si>
    <t>Безвозмездные перечисления капитального характера организациям
                   в том числе:</t>
  </si>
  <si>
    <t>Чистый операционный результат (стр.301 - стр.302); (стр.310 + стр.410)</t>
  </si>
  <si>
    <t>в том числе:
увеличение стоимости ценных бумаг, кроме акций и иных 
финансовых инструментов</t>
  </si>
  <si>
    <t>в том числе:
увеличение стоимости иных финансовых активов</t>
  </si>
  <si>
    <t>Чистое увеличение прочей кредиторской задолженности</t>
  </si>
  <si>
    <t>в том числе:
увеличение задолженности по внешним привлеченным заимствованиям</t>
  </si>
  <si>
    <t>в том числе:
увеличение прочей кредиторской задолженности</t>
  </si>
  <si>
    <t>Доходы от операций с активами
                   в том числе:</t>
  </si>
  <si>
    <t>Прочие доходы
                   в том числе:</t>
  </si>
  <si>
    <t>Налог на прибыль</t>
  </si>
  <si>
    <t>в том числе:
увеличение стоимости непроизведенных активов</t>
  </si>
  <si>
    <t>в том числе:
увеличение задолженности по внутренним привлеченным заимствованиям</t>
  </si>
  <si>
    <t>Оплата труда и начисления на выплаты по оплате труда
                   в том числе:</t>
  </si>
  <si>
    <t>Чистое увеличение дебиторской задолженности</t>
  </si>
  <si>
    <t>Безвозмездные  поступления текущего характера
                   в том числе:</t>
  </si>
  <si>
    <t>Обслуживание долговых обязательств
                   в том числе:</t>
  </si>
  <si>
    <t>Операции с нефинансовыми активами (стр.320 + стр.330 + стр.350 + стр.360 + стр.370+ стр.380 + стр.390 + стр.395 + стр.400)</t>
  </si>
  <si>
    <t>в том числе:
увеличение стоимости нематериальных активов</t>
  </si>
  <si>
    <t>Операции с финансовыми активами (стр. 430 + стр. 440 + стр. 450 + стр. 460 + стр. 470 + стр. 480)</t>
  </si>
  <si>
    <t>71701000</t>
  </si>
  <si>
    <t>Уфельман Надежда Александровна</t>
  </si>
  <si>
    <t>"МУНИЦИПАЛЬНОЕ АВТОНОМНОЕ УЧРЕЖДЕНИЕ ДОПОЛНИТЕЛЬНОГО ОБРАЗОВАНИЯ ГОРОДА ТЮМЕНИ ""ДЕТСКАЯ ШКОЛА ИСКУССТВ ""ЭТЮД"""</t>
  </si>
  <si>
    <t>00B90D579096B0D99CBBC226ECC00023AA</t>
  </si>
  <si>
    <t>08.02.2024 10:18</t>
  </si>
  <si>
    <t>Шкурина Светлана Михайловна</t>
  </si>
  <si>
    <t>1282FDC91B65C325E086D4FFBE2C44BE</t>
  </si>
  <si>
    <t>08.02.2024 10:28</t>
  </si>
  <si>
    <t>в том числе:
поступление денежных средств и их эквивалентов</t>
  </si>
  <si>
    <t>в том числе:
увеличение стоимости биологических активов</t>
  </si>
  <si>
    <t>Прочие расходы
                   в том числе:</t>
  </si>
  <si>
    <t>Безвозмездные  поступления капитального характера
                   в том числе:</t>
  </si>
  <si>
    <t>в том числе:
увеличение затрат</t>
  </si>
  <si>
    <t>в том числе:
увеличение стоимости акций и иных финансовых инструментов</t>
  </si>
  <si>
    <t>447</t>
  </si>
  <si>
    <t>Уменьшение стоимости материальных запасов для целей капитальных вложений</t>
  </si>
  <si>
    <t>347</t>
  </si>
  <si>
    <t>Увеличение стоимости материальных запасов для целей капитальных вложений</t>
  </si>
  <si>
    <t>Налоги, пошлины и сборы</t>
  </si>
  <si>
    <t>291</t>
  </si>
  <si>
    <t>Амортизация</t>
  </si>
  <si>
    <t>271</t>
  </si>
  <si>
    <t>Расходование материальных запасов</t>
  </si>
  <si>
    <t>272</t>
  </si>
  <si>
    <t>Социальные пособия и компенсации персоналу в денежной форме</t>
  </si>
  <si>
    <t>266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</si>
  <si>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</si>
  <si>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</si>
  <si>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</si>
  <si>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</si>
  <si>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</si>
  <si>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</si>
  <si>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</si>
  <si>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</si>
  <si>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225</t>
  </si>
  <si>
    <t>Работы, услуги по содержанию имущества</t>
  </si>
  <si>
    <t>226</t>
  </si>
  <si>
    <t>Прочие работы, услуги</t>
  </si>
  <si>
    <t>227</t>
  </si>
  <si>
    <t>Страхование</t>
  </si>
  <si>
    <t>Арендная плата за пользование земельными участками и другими обособленными природными объектами</t>
  </si>
  <si>
    <t>229</t>
  </si>
  <si>
    <t>Заработная плата</t>
  </si>
  <si>
    <t>211</t>
  </si>
  <si>
    <t>Прочие несоциальные выплаты персоналу в денежной форме</t>
  </si>
  <si>
    <t>212</t>
  </si>
  <si>
    <t>Начисления на выплаты по оплате труда</t>
  </si>
  <si>
    <t>213</t>
  </si>
  <si>
    <t>195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</si>
  <si>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</si>
  <si>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197</t>
  </si>
  <si>
    <t>Безвозмездные неденежные поступления капитального характера от физических лиц</t>
  </si>
  <si>
    <t>172</t>
  </si>
  <si>
    <t>Доходы от выбытия активов</t>
  </si>
  <si>
    <t>Чрезвычайные доходы от операций с активами</t>
  </si>
  <si>
    <t>173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</si>
  <si>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</si>
  <si>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</si>
  <si>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Поступления текущего характера бюджетным и автономным учреждениям от сектора государственного управления</t>
  </si>
  <si>
    <t>152</t>
  </si>
  <si>
    <t>141</t>
  </si>
  <si>
    <t>Доходы от штрафных санкций за нарушение законодательства о закупках и нарушение условий контрактов (договоров)</t>
  </si>
  <si>
    <t>131</t>
  </si>
  <si>
    <t>Доходы от оказания платных услуг (работ)</t>
  </si>
  <si>
    <t>134</t>
  </si>
  <si>
    <t>Доходы от компенсации затрат</t>
  </si>
  <si>
    <t>139</t>
  </si>
  <si>
    <t>Доходы от возмещений Фондом пенсионного и социального страхования Российской Федерации расходов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</si>
</sst>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[$-FC19]d\ mmmm\ yyyy\ &quot;г.&quot;"/>
    <numFmt numFmtId="176" formatCode="#,##0.00_ ;\-#,##0.00\ "/>
  </numFmts>
  <fonts count="31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b/>
      <sz val="8"/>
      <name val="Arial Cyr"/>
      <family val="0"/>
    </font>
    <font>
      <i/>
      <sz val="12"/>
      <name val="Arial Cyr"/>
      <family val="0"/>
    </font>
    <font>
      <i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lightGray">
        <bgColor indexed="44"/>
      </patternFill>
    </fill>
    <fill>
      <patternFill patternType="lightGray">
        <bgColor indexed="42"/>
      </patternFill>
    </fill>
    <fill>
      <patternFill patternType="lightGray">
        <bgColor indexed="22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11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174" fontId="2" fillId="0" borderId="14" xfId="0" applyNumberFormat="1" applyFont="1" applyBorder="1" applyAlignment="1" applyProtection="1">
      <alignment horizontal="right"/>
      <protection locked="0"/>
    </xf>
    <xf numFmtId="174" fontId="2" fillId="0" borderId="15" xfId="0" applyNumberFormat="1" applyFont="1" applyBorder="1" applyAlignment="1" applyProtection="1">
      <alignment horizontal="right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14" fontId="2" fillId="0" borderId="17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174" fontId="2" fillId="0" borderId="14" xfId="0" applyNumberFormat="1" applyFont="1" applyFill="1" applyBorder="1" applyAlignment="1" applyProtection="1">
      <alignment horizontal="right"/>
      <protection locked="0"/>
    </xf>
    <xf numFmtId="0" fontId="2" fillId="0" borderId="18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 applyProtection="1">
      <alignment horizontal="center"/>
      <protection locked="0"/>
    </xf>
    <xf numFmtId="17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30" fillId="0" borderId="0" xfId="108" applyNumberFormat="1" applyFont="1" applyAlignment="1">
      <alignment horizontal="left"/>
      <protection/>
    </xf>
    <xf numFmtId="174" fontId="2" fillId="20" borderId="14" xfId="0" applyNumberFormat="1" applyFont="1" applyFill="1" applyBorder="1" applyAlignment="1" applyProtection="1">
      <alignment horizontal="right"/>
      <protection/>
    </xf>
    <xf numFmtId="174" fontId="2" fillId="0" borderId="14" xfId="0" applyNumberFormat="1" applyFont="1" applyBorder="1" applyAlignment="1" applyProtection="1">
      <alignment horizontal="right"/>
      <protection locked="0"/>
    </xf>
    <xf numFmtId="174" fontId="2" fillId="0" borderId="14" xfId="0" applyNumberFormat="1" applyFont="1" applyFill="1" applyBorder="1" applyAlignment="1" applyProtection="1">
      <alignment horizontal="right"/>
      <protection locked="0"/>
    </xf>
    <xf numFmtId="174" fontId="2" fillId="0" borderId="19" xfId="0" applyNumberFormat="1" applyFont="1" applyBorder="1" applyAlignment="1" applyProtection="1">
      <alignment horizontal="right"/>
      <protection locked="0"/>
    </xf>
    <xf numFmtId="174" fontId="2" fillId="0" borderId="15" xfId="0" applyNumberFormat="1" applyFont="1" applyBorder="1" applyAlignment="1" applyProtection="1">
      <alignment horizontal="right"/>
      <protection locked="0"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Border="1" applyAlignment="1" applyProtection="1">
      <alignment horizontal="center" vertical="center"/>
      <protection/>
    </xf>
    <xf numFmtId="49" fontId="2" fillId="0" borderId="22" xfId="0" applyNumberFormat="1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/>
      <protection/>
    </xf>
    <xf numFmtId="49" fontId="2" fillId="0" borderId="25" xfId="0" applyNumberFormat="1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left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49" fontId="2" fillId="0" borderId="28" xfId="0" applyNumberFormat="1" applyFont="1" applyBorder="1" applyAlignment="1" applyProtection="1">
      <alignment horizontal="center" vertical="center"/>
      <protection/>
    </xf>
    <xf numFmtId="49" fontId="24" fillId="20" borderId="29" xfId="0" applyNumberFormat="1" applyFont="1" applyFill="1" applyBorder="1" applyAlignment="1" applyProtection="1">
      <alignment horizontal="center" wrapText="1"/>
      <protection/>
    </xf>
    <xf numFmtId="49" fontId="2" fillId="20" borderId="30" xfId="0" applyNumberFormat="1" applyFont="1" applyFill="1" applyBorder="1" applyAlignment="1" applyProtection="1">
      <alignment horizontal="center"/>
      <protection/>
    </xf>
    <xf numFmtId="49" fontId="2" fillId="20" borderId="19" xfId="0" applyNumberFormat="1" applyFont="1" applyFill="1" applyBorder="1" applyAlignment="1" applyProtection="1">
      <alignment horizontal="center"/>
      <protection/>
    </xf>
    <xf numFmtId="174" fontId="2" fillId="23" borderId="19" xfId="0" applyNumberFormat="1" applyFont="1" applyFill="1" applyBorder="1" applyAlignment="1" applyProtection="1">
      <alignment horizontal="right"/>
      <protection/>
    </xf>
    <xf numFmtId="174" fontId="2" fillId="23" borderId="31" xfId="0" applyNumberFormat="1" applyFont="1" applyFill="1" applyBorder="1" applyAlignment="1" applyProtection="1">
      <alignment horizontal="right"/>
      <protection/>
    </xf>
    <xf numFmtId="49" fontId="5" fillId="20" borderId="32" xfId="0" applyNumberFormat="1" applyFont="1" applyFill="1" applyBorder="1" applyAlignment="1" applyProtection="1">
      <alignment horizontal="left" wrapText="1"/>
      <protection/>
    </xf>
    <xf numFmtId="49" fontId="2" fillId="20" borderId="33" xfId="0" applyNumberFormat="1" applyFont="1" applyFill="1" applyBorder="1" applyAlignment="1" applyProtection="1">
      <alignment horizontal="center"/>
      <protection/>
    </xf>
    <xf numFmtId="49" fontId="2" fillId="20" borderId="14" xfId="0" applyNumberFormat="1" applyFont="1" applyFill="1" applyBorder="1" applyAlignment="1" applyProtection="1">
      <alignment horizontal="center"/>
      <protection/>
    </xf>
    <xf numFmtId="174" fontId="2" fillId="6" borderId="14" xfId="0" applyNumberFormat="1" applyFont="1" applyFill="1" applyBorder="1" applyAlignment="1" applyProtection="1">
      <alignment horizontal="right"/>
      <protection/>
    </xf>
    <xf numFmtId="174" fontId="2" fillId="6" borderId="34" xfId="0" applyNumberFormat="1" applyFont="1" applyFill="1" applyBorder="1" applyAlignment="1" applyProtection="1">
      <alignment horizontal="right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174" fontId="2" fillId="0" borderId="14" xfId="0" applyNumberFormat="1" applyFont="1" applyBorder="1" applyAlignment="1" applyProtection="1">
      <alignment horizontal="right"/>
      <protection/>
    </xf>
    <xf numFmtId="174" fontId="2" fillId="4" borderId="34" xfId="0" applyNumberFormat="1" applyFont="1" applyFill="1" applyBorder="1" applyAlignment="1" applyProtection="1">
      <alignment horizontal="right"/>
      <protection/>
    </xf>
    <xf numFmtId="49" fontId="2" fillId="0" borderId="32" xfId="0" applyNumberFormat="1" applyFont="1" applyFill="1" applyBorder="1" applyAlignment="1" applyProtection="1">
      <alignment horizontal="left" wrapText="1" indent="1"/>
      <protection/>
    </xf>
    <xf numFmtId="174" fontId="2" fillId="0" borderId="14" xfId="0" applyNumberFormat="1" applyFont="1" applyFill="1" applyBorder="1" applyAlignment="1" applyProtection="1">
      <alignment horizontal="right"/>
      <protection/>
    </xf>
    <xf numFmtId="49" fontId="2" fillId="0" borderId="32" xfId="0" applyNumberFormat="1" applyFont="1" applyFill="1" applyBorder="1" applyAlignment="1" applyProtection="1">
      <alignment horizontal="left" wrapText="1" indent="3"/>
      <protection/>
    </xf>
    <xf numFmtId="49" fontId="2" fillId="0" borderId="35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174" fontId="2" fillId="0" borderId="15" xfId="0" applyNumberFormat="1" applyFont="1" applyFill="1" applyBorder="1" applyAlignment="1" applyProtection="1">
      <alignment horizontal="right"/>
      <protection/>
    </xf>
    <xf numFmtId="174" fontId="2" fillId="4" borderId="36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5" xfId="0" applyNumberFormat="1" applyFont="1" applyFill="1" applyBorder="1" applyAlignment="1" applyProtection="1">
      <alignment horizontal="center" vertical="center"/>
      <protection/>
    </xf>
    <xf numFmtId="49" fontId="5" fillId="20" borderId="29" xfId="0" applyNumberFormat="1" applyFont="1" applyFill="1" applyBorder="1" applyAlignment="1" applyProtection="1">
      <alignment horizontal="left" wrapText="1"/>
      <protection/>
    </xf>
    <xf numFmtId="174" fontId="2" fillId="6" borderId="19" xfId="0" applyNumberFormat="1" applyFont="1" applyFill="1" applyBorder="1" applyAlignment="1" applyProtection="1">
      <alignment horizontal="right"/>
      <protection/>
    </xf>
    <xf numFmtId="174" fontId="2" fillId="6" borderId="31" xfId="0" applyNumberFormat="1" applyFont="1" applyFill="1" applyBorder="1" applyAlignment="1" applyProtection="1">
      <alignment horizontal="right"/>
      <protection/>
    </xf>
    <xf numFmtId="49" fontId="2" fillId="0" borderId="32" xfId="0" applyNumberFormat="1" applyFont="1" applyFill="1" applyBorder="1" applyAlignment="1" applyProtection="1">
      <alignment horizontal="left" wrapText="1" indent="4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174" fontId="2" fillId="0" borderId="14" xfId="0" applyNumberFormat="1" applyFont="1" applyFill="1" applyBorder="1" applyAlignment="1" applyProtection="1">
      <alignment horizontal="right"/>
      <protection/>
    </xf>
    <xf numFmtId="174" fontId="2" fillId="4" borderId="34" xfId="0" applyNumberFormat="1" applyFont="1" applyFill="1" applyBorder="1" applyAlignment="1" applyProtection="1">
      <alignment horizontal="right"/>
      <protection/>
    </xf>
    <xf numFmtId="49" fontId="2" fillId="0" borderId="32" xfId="0" applyNumberFormat="1" applyFont="1" applyFill="1" applyBorder="1" applyAlignment="1" applyProtection="1">
      <alignment horizontal="left" wrapText="1" indent="1"/>
      <protection/>
    </xf>
    <xf numFmtId="174" fontId="2" fillId="0" borderId="14" xfId="0" applyNumberFormat="1" applyFont="1" applyBorder="1" applyAlignment="1" applyProtection="1">
      <alignment horizontal="right"/>
      <protection/>
    </xf>
    <xf numFmtId="174" fontId="2" fillId="6" borderId="14" xfId="0" applyNumberFormat="1" applyFont="1" applyFill="1" applyBorder="1" applyAlignment="1" applyProtection="1">
      <alignment horizontal="right"/>
      <protection/>
    </xf>
    <xf numFmtId="174" fontId="2" fillId="6" borderId="34" xfId="0" applyNumberFormat="1" applyFont="1" applyFill="1" applyBorder="1" applyAlignment="1" applyProtection="1">
      <alignment horizontal="right"/>
      <protection/>
    </xf>
    <xf numFmtId="49" fontId="24" fillId="20" borderId="32" xfId="0" applyNumberFormat="1" applyFont="1" applyFill="1" applyBorder="1" applyAlignment="1" applyProtection="1">
      <alignment horizontal="center" wrapText="1"/>
      <protection/>
    </xf>
    <xf numFmtId="174" fontId="2" fillId="23" borderId="14" xfId="0" applyNumberFormat="1" applyFont="1" applyFill="1" applyBorder="1" applyAlignment="1" applyProtection="1">
      <alignment horizontal="right"/>
      <protection/>
    </xf>
    <xf numFmtId="174" fontId="2" fillId="23" borderId="34" xfId="0" applyNumberFormat="1" applyFont="1" applyFill="1" applyBorder="1" applyAlignment="1" applyProtection="1">
      <alignment horizontal="right"/>
      <protection/>
    </xf>
    <xf numFmtId="49" fontId="2" fillId="0" borderId="35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174" fontId="2" fillId="0" borderId="15" xfId="0" applyNumberFormat="1" applyFont="1" applyBorder="1" applyAlignment="1" applyProtection="1">
      <alignment horizontal="right"/>
      <protection/>
    </xf>
    <xf numFmtId="174" fontId="2" fillId="4" borderId="36" xfId="0" applyNumberFormat="1" applyFont="1" applyFill="1" applyBorder="1" applyAlignment="1" applyProtection="1">
      <alignment horizontal="right"/>
      <protection/>
    </xf>
    <xf numFmtId="0" fontId="2" fillId="0" borderId="21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 applyProtection="1">
      <alignment horizontal="center" vertical="center"/>
      <protection/>
    </xf>
    <xf numFmtId="49" fontId="25" fillId="20" borderId="32" xfId="0" applyNumberFormat="1" applyFont="1" applyFill="1" applyBorder="1" applyAlignment="1" applyProtection="1">
      <alignment horizontal="center" wrapText="1"/>
      <protection/>
    </xf>
    <xf numFmtId="174" fontId="2" fillId="7" borderId="14" xfId="0" applyNumberFormat="1" applyFont="1" applyFill="1" applyBorder="1" applyAlignment="1" applyProtection="1">
      <alignment horizontal="right"/>
      <protection/>
    </xf>
    <xf numFmtId="174" fontId="2" fillId="7" borderId="34" xfId="0" applyNumberFormat="1" applyFont="1" applyFill="1" applyBorder="1" applyAlignment="1" applyProtection="1">
      <alignment horizontal="right"/>
      <protection/>
    </xf>
    <xf numFmtId="49" fontId="2" fillId="20" borderId="32" xfId="0" applyNumberFormat="1" applyFont="1" applyFill="1" applyBorder="1" applyAlignment="1" applyProtection="1">
      <alignment horizontal="left" wrapText="1" indent="4"/>
      <protection/>
    </xf>
    <xf numFmtId="49" fontId="5" fillId="20" borderId="32" xfId="0" applyNumberFormat="1" applyFont="1" applyFill="1" applyBorder="1" applyAlignment="1" applyProtection="1">
      <alignment horizontal="left" wrapText="1"/>
      <protection/>
    </xf>
    <xf numFmtId="49" fontId="2" fillId="20" borderId="35" xfId="0" applyNumberFormat="1" applyFont="1" applyFill="1" applyBorder="1" applyAlignment="1" applyProtection="1">
      <alignment horizontal="center"/>
      <protection/>
    </xf>
    <xf numFmtId="49" fontId="2" fillId="20" borderId="15" xfId="0" applyNumberFormat="1" applyFont="1" applyFill="1" applyBorder="1" applyAlignment="1" applyProtection="1">
      <alignment horizontal="center" vertical="center"/>
      <protection/>
    </xf>
    <xf numFmtId="174" fontId="2" fillId="6" borderId="15" xfId="0" applyNumberFormat="1" applyFont="1" applyFill="1" applyBorder="1" applyAlignment="1" applyProtection="1">
      <alignment horizontal="right"/>
      <protection/>
    </xf>
    <xf numFmtId="174" fontId="2" fillId="6" borderId="36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 applyProtection="1">
      <alignment horizontal="right"/>
      <protection/>
    </xf>
    <xf numFmtId="49" fontId="2" fillId="20" borderId="29" xfId="0" applyNumberFormat="1" applyFont="1" applyFill="1" applyBorder="1" applyAlignment="1" applyProtection="1">
      <alignment horizontal="left" wrapText="1" indent="4"/>
      <protection/>
    </xf>
    <xf numFmtId="49" fontId="2" fillId="20" borderId="30" xfId="0" applyNumberFormat="1" applyFont="1" applyFill="1" applyBorder="1" applyAlignment="1" applyProtection="1">
      <alignment horizontal="center"/>
      <protection/>
    </xf>
    <xf numFmtId="174" fontId="2" fillId="4" borderId="31" xfId="0" applyNumberFormat="1" applyFont="1" applyFill="1" applyBorder="1" applyAlignment="1" applyProtection="1">
      <alignment horizontal="right"/>
      <protection/>
    </xf>
    <xf numFmtId="49" fontId="2" fillId="20" borderId="32" xfId="0" applyNumberFormat="1" applyFont="1" applyFill="1" applyBorder="1" applyAlignment="1" applyProtection="1">
      <alignment horizontal="left" wrapText="1" indent="4"/>
      <protection/>
    </xf>
    <xf numFmtId="49" fontId="2" fillId="20" borderId="33" xfId="0" applyNumberFormat="1" applyFont="1" applyFill="1" applyBorder="1" applyAlignment="1" applyProtection="1">
      <alignment horizontal="center"/>
      <protection/>
    </xf>
    <xf numFmtId="49" fontId="2" fillId="20" borderId="14" xfId="0" applyNumberFormat="1" applyFont="1" applyFill="1" applyBorder="1" applyAlignment="1" applyProtection="1">
      <alignment horizontal="center"/>
      <protection/>
    </xf>
    <xf numFmtId="49" fontId="24" fillId="20" borderId="32" xfId="0" applyNumberFormat="1" applyFont="1" applyFill="1" applyBorder="1" applyAlignment="1" applyProtection="1">
      <alignment horizontal="left" wrapText="1"/>
      <protection/>
    </xf>
    <xf numFmtId="174" fontId="2" fillId="7" borderId="14" xfId="0" applyNumberFormat="1" applyFont="1" applyFill="1" applyBorder="1" applyAlignment="1" applyProtection="1">
      <alignment horizontal="right"/>
      <protection/>
    </xf>
    <xf numFmtId="174" fontId="2" fillId="7" borderId="34" xfId="0" applyNumberFormat="1" applyFont="1" applyFill="1" applyBorder="1" applyAlignment="1" applyProtection="1">
      <alignment horizontal="right"/>
      <protection/>
    </xf>
    <xf numFmtId="49" fontId="25" fillId="20" borderId="32" xfId="0" applyNumberFormat="1" applyFont="1" applyFill="1" applyBorder="1" applyAlignment="1" applyProtection="1">
      <alignment horizontal="left" wrapText="1"/>
      <protection/>
    </xf>
    <xf numFmtId="174" fontId="2" fillId="23" borderId="14" xfId="0" applyNumberFormat="1" applyFont="1" applyFill="1" applyBorder="1" applyAlignment="1" applyProtection="1">
      <alignment horizontal="right"/>
      <protection/>
    </xf>
    <xf numFmtId="174" fontId="2" fillId="23" borderId="34" xfId="0" applyNumberFormat="1" applyFont="1" applyFill="1" applyBorder="1" applyAlignment="1" applyProtection="1">
      <alignment horizontal="right"/>
      <protection/>
    </xf>
    <xf numFmtId="49" fontId="2" fillId="20" borderId="35" xfId="0" applyNumberFormat="1" applyFont="1" applyFill="1" applyBorder="1" applyAlignment="1" applyProtection="1">
      <alignment horizontal="center"/>
      <protection/>
    </xf>
    <xf numFmtId="49" fontId="2" fillId="20" borderId="15" xfId="0" applyNumberFormat="1" applyFont="1" applyFill="1" applyBorder="1" applyAlignment="1" applyProtection="1">
      <alignment horizontal="center"/>
      <protection/>
    </xf>
    <xf numFmtId="49" fontId="25" fillId="20" borderId="29" xfId="0" applyNumberFormat="1" applyFont="1" applyFill="1" applyBorder="1" applyAlignment="1" applyProtection="1">
      <alignment horizontal="center" wrapText="1"/>
      <protection/>
    </xf>
    <xf numFmtId="174" fontId="2" fillId="23" borderId="19" xfId="0" applyNumberFormat="1" applyFont="1" applyFill="1" applyBorder="1" applyAlignment="1" applyProtection="1">
      <alignment horizontal="right"/>
      <protection/>
    </xf>
    <xf numFmtId="174" fontId="2" fillId="23" borderId="31" xfId="0" applyNumberFormat="1" applyFont="1" applyFill="1" applyBorder="1" applyAlignment="1" applyProtection="1">
      <alignment horizontal="right"/>
      <protection/>
    </xf>
    <xf numFmtId="49" fontId="2" fillId="20" borderId="15" xfId="0" applyNumberFormat="1" applyFont="1" applyFill="1" applyBorder="1" applyAlignment="1" applyProtection="1">
      <alignment horizontal="center"/>
      <protection/>
    </xf>
    <xf numFmtId="49" fontId="2" fillId="0" borderId="32" xfId="0" applyNumberFormat="1" applyFont="1" applyFill="1" applyBorder="1" applyAlignment="1" applyProtection="1">
      <alignment horizontal="left" wrapText="1" indent="4"/>
      <protection/>
    </xf>
    <xf numFmtId="0" fontId="2" fillId="0" borderId="17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20" borderId="38" xfId="0" applyNumberFormat="1" applyFont="1" applyFill="1" applyBorder="1" applyAlignment="1" applyProtection="1">
      <alignment horizontal="center"/>
      <protection/>
    </xf>
    <xf numFmtId="49" fontId="2" fillId="20" borderId="21" xfId="0" applyNumberFormat="1" applyFont="1" applyFill="1" applyBorder="1" applyAlignment="1" applyProtection="1">
      <alignment horizontal="center"/>
      <protection/>
    </xf>
    <xf numFmtId="174" fontId="2" fillId="6" borderId="21" xfId="0" applyNumberFormat="1" applyFont="1" applyFill="1" applyBorder="1" applyAlignment="1" applyProtection="1">
      <alignment horizontal="right"/>
      <protection locked="0"/>
    </xf>
    <xf numFmtId="174" fontId="2" fillId="6" borderId="39" xfId="0" applyNumberFormat="1" applyFont="1" applyFill="1" applyBorder="1" applyAlignment="1" applyProtection="1">
      <alignment horizontal="right"/>
      <protection/>
    </xf>
    <xf numFmtId="49" fontId="2" fillId="8" borderId="14" xfId="0" applyNumberFormat="1" applyFont="1" applyFill="1" applyBorder="1" applyAlignment="1" applyProtection="1">
      <alignment horizontal="center"/>
      <protection locked="0"/>
    </xf>
    <xf numFmtId="49" fontId="2" fillId="8" borderId="14" xfId="0" applyNumberFormat="1" applyFont="1" applyFill="1" applyBorder="1" applyAlignment="1" applyProtection="1">
      <alignment horizontal="center"/>
      <protection locked="0"/>
    </xf>
    <xf numFmtId="49" fontId="0" fillId="0" borderId="14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 horizontal="left" wrapText="1"/>
    </xf>
    <xf numFmtId="49" fontId="0" fillId="0" borderId="40" xfId="0" applyNumberFormat="1" applyFont="1" applyBorder="1" applyAlignment="1">
      <alignment horizontal="left" wrapText="1"/>
    </xf>
    <xf numFmtId="49" fontId="0" fillId="0" borderId="40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 applyProtection="1">
      <alignment horizontal="left" wrapText="1"/>
      <protection locked="0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0" fillId="0" borderId="41" xfId="0" applyNumberForma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11" xfId="0" applyNumberFormat="1" applyBorder="1" applyAlignment="1" applyProtection="1">
      <alignment horizontal="left" wrapText="1"/>
      <protection locked="0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26" fillId="0" borderId="4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wrapText="1"/>
    </xf>
    <xf numFmtId="49" fontId="0" fillId="0" borderId="27" xfId="0" applyNumberFormat="1" applyFont="1" applyBorder="1" applyAlignment="1">
      <alignment horizontal="center" wrapText="1"/>
    </xf>
    <xf numFmtId="0" fontId="0" fillId="0" borderId="13" xfId="0" applyNumberFormat="1" applyBorder="1" applyAlignment="1" applyProtection="1">
      <alignment horizontal="left" wrapText="1"/>
      <protection locked="0"/>
    </xf>
    <xf numFmtId="49" fontId="0" fillId="0" borderId="40" xfId="0" applyNumberFormat="1" applyFont="1" applyBorder="1" applyAlignment="1">
      <alignment horizontal="left" wrapText="1"/>
    </xf>
    <xf numFmtId="49" fontId="0" fillId="0" borderId="41" xfId="0" applyNumberFormat="1" applyFont="1" applyBorder="1" applyAlignment="1">
      <alignment horizontal="left" wrapText="1"/>
    </xf>
    <xf numFmtId="49" fontId="0" fillId="0" borderId="27" xfId="0" applyNumberFormat="1" applyFont="1" applyBorder="1" applyAlignment="1">
      <alignment horizontal="left" wrapText="1"/>
    </xf>
    <xf numFmtId="49" fontId="2" fillId="20" borderId="19" xfId="0" applyNumberFormat="1" applyFont="1" applyFill="1" applyBorder="1" applyAlignment="1" applyProtection="1">
      <alignment horizontal="center" wrapText="1"/>
      <protection/>
    </xf>
    <xf numFmtId="0" fontId="27" fillId="24" borderId="45" xfId="0" applyFont="1" applyFill="1" applyBorder="1" applyAlignment="1">
      <alignment horizontal="right"/>
    </xf>
    <xf numFmtId="0" fontId="27" fillId="24" borderId="46" xfId="0" applyFont="1" applyFill="1" applyBorder="1" applyAlignment="1">
      <alignment horizontal="right"/>
    </xf>
    <xf numFmtId="49" fontId="6" fillId="24" borderId="46" xfId="0" applyNumberFormat="1" applyFont="1" applyFill="1" applyBorder="1" applyAlignment="1">
      <alignment horizontal="left" indent="1"/>
    </xf>
    <xf numFmtId="49" fontId="6" fillId="24" borderId="47" xfId="0" applyNumberFormat="1" applyFont="1" applyFill="1" applyBorder="1" applyAlignment="1">
      <alignment horizontal="left" indent="1"/>
    </xf>
    <xf numFmtId="0" fontId="27" fillId="24" borderId="48" xfId="0" applyFont="1" applyFill="1" applyBorder="1" applyAlignment="1">
      <alignment horizontal="right"/>
    </xf>
    <xf numFmtId="0" fontId="27" fillId="24" borderId="0" xfId="0" applyFont="1" applyFill="1" applyBorder="1" applyAlignment="1">
      <alignment horizontal="right"/>
    </xf>
    <xf numFmtId="14" fontId="6" fillId="24" borderId="0" xfId="0" applyNumberFormat="1" applyFont="1" applyFill="1" applyBorder="1" applyAlignment="1">
      <alignment horizontal="left" indent="1"/>
    </xf>
    <xf numFmtId="14" fontId="6" fillId="24" borderId="49" xfId="0" applyNumberFormat="1" applyFont="1" applyFill="1" applyBorder="1" applyAlignment="1">
      <alignment horizontal="left" indent="1"/>
    </xf>
    <xf numFmtId="49" fontId="6" fillId="24" borderId="0" xfId="0" applyNumberFormat="1" applyFont="1" applyFill="1" applyBorder="1" applyAlignment="1">
      <alignment horizontal="left" indent="1"/>
    </xf>
    <xf numFmtId="49" fontId="6" fillId="24" borderId="49" xfId="0" applyNumberFormat="1" applyFont="1" applyFill="1" applyBorder="1" applyAlignment="1">
      <alignment horizontal="left" indent="1"/>
    </xf>
    <xf numFmtId="0" fontId="27" fillId="24" borderId="50" xfId="0" applyFont="1" applyFill="1" applyBorder="1" applyAlignment="1">
      <alignment horizontal="right"/>
    </xf>
    <xf numFmtId="0" fontId="27" fillId="24" borderId="51" xfId="0" applyFont="1" applyFill="1" applyBorder="1" applyAlignment="1">
      <alignment horizontal="right"/>
    </xf>
    <xf numFmtId="49" fontId="6" fillId="24" borderId="51" xfId="0" applyNumberFormat="1" applyFont="1" applyFill="1" applyBorder="1" applyAlignment="1">
      <alignment horizontal="left" wrapText="1" indent="1"/>
    </xf>
    <xf numFmtId="49" fontId="6" fillId="24" borderId="52" xfId="0" applyNumberFormat="1" applyFont="1" applyFill="1" applyBorder="1" applyAlignment="1">
      <alignment horizontal="left" wrapText="1" indent="1"/>
    </xf>
    <xf numFmtId="0" fontId="0" fillId="24" borderId="46" xfId="0" applyFont="1" applyFill="1" applyBorder="1" applyAlignment="1">
      <alignment horizontal="center"/>
    </xf>
    <xf numFmtId="49" fontId="0" fillId="24" borderId="46" xfId="0" applyNumberFormat="1" applyFont="1" applyFill="1" applyBorder="1" applyAlignment="1">
      <alignment horizontal="left" indent="1"/>
    </xf>
    <xf numFmtId="49" fontId="2" fillId="24" borderId="32" xfId="0" applyNumberFormat="1" applyFont="1" applyFill="1" applyBorder="1" applyAlignment="1" applyProtection="1">
      <alignment horizontal="left" wrapText="1" indent="4"/>
      <protection/>
    </xf>
    <xf numFmtId="49" fontId="2" fillId="24" borderId="33" xfId="0" applyNumberFormat="1" applyFont="1" applyFill="1" applyBorder="1" applyAlignment="1" applyProtection="1">
      <alignment horizontal="center"/>
      <protection/>
    </xf>
    <xf numFmtId="49" fontId="2" fillId="25" borderId="14" xfId="0" applyNumberFormat="1" applyFont="1" applyFill="1" applyBorder="1" applyAlignment="1" applyProtection="1">
      <alignment horizontal="center"/>
      <protection locked="0"/>
    </xf>
    <xf numFmtId="174" fontId="2" fillId="24" borderId="14" xfId="0" applyNumberFormat="1" applyFont="1" applyFill="1" applyBorder="1" applyAlignment="1" applyProtection="1">
      <alignment horizontal="right"/>
      <protection locked="0"/>
    </xf>
    <xf numFmtId="174" fontId="2" fillId="26" borderId="34" xfId="0" applyNumberFormat="1" applyFont="1" applyFill="1" applyBorder="1" applyAlignment="1" applyProtection="1">
      <alignment horizontal="right"/>
      <protection/>
    </xf>
    <xf numFmtId="0" fontId="2" fillId="24" borderId="0" xfId="0" applyFont="1" applyFill="1" applyAlignment="1">
      <alignment/>
    </xf>
    <xf numFmtId="174" fontId="2" fillId="24" borderId="14" xfId="0" applyNumberFormat="1" applyFont="1" applyFill="1" applyBorder="1" applyAlignment="1" applyProtection="1">
      <alignment horizontal="right"/>
      <protection locked="0"/>
    </xf>
    <xf numFmtId="49" fontId="2" fillId="24" borderId="32" xfId="0" applyNumberFormat="1" applyFont="1" applyFill="1" applyBorder="1" applyAlignment="1" applyProtection="1">
      <alignment horizontal="left" wrapText="1" indent="4"/>
      <protection/>
    </xf>
    <xf numFmtId="49" fontId="2" fillId="24" borderId="33" xfId="0" applyNumberFormat="1" applyFont="1" applyFill="1" applyBorder="1" applyAlignment="1" applyProtection="1">
      <alignment horizontal="center"/>
      <protection/>
    </xf>
    <xf numFmtId="49" fontId="2" fillId="25" borderId="14" xfId="0" applyNumberFormat="1" applyFont="1" applyFill="1" applyBorder="1" applyAlignment="1" applyProtection="1">
      <alignment horizontal="center"/>
      <protection locked="0"/>
    </xf>
    <xf numFmtId="174" fontId="2" fillId="27" borderId="14" xfId="0" applyNumberFormat="1" applyFont="1" applyFill="1" applyBorder="1" applyAlignment="1" applyProtection="1">
      <alignment horizontal="right"/>
      <protection/>
    </xf>
    <xf numFmtId="174" fontId="2" fillId="26" borderId="34" xfId="0" applyNumberFormat="1" applyFont="1" applyFill="1" applyBorder="1" applyAlignment="1" applyProtection="1">
      <alignment horizontal="right"/>
      <protection/>
    </xf>
  </cellXfs>
  <cellStyles count="111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Обычный 2" xfId="106"/>
    <cellStyle name="Обычный 3" xfId="107"/>
    <cellStyle name="Обычный 4" xfId="108"/>
    <cellStyle name="Followed Hyperlink" xfId="109"/>
    <cellStyle name="Плохой" xfId="110"/>
    <cellStyle name="Плохой 2" xfId="111"/>
    <cellStyle name="Пояснение" xfId="112"/>
    <cellStyle name="Пояснение 2" xfId="113"/>
    <cellStyle name="Примечание" xfId="114"/>
    <cellStyle name="Примечание 2" xfId="115"/>
    <cellStyle name="Percent" xfId="116"/>
    <cellStyle name="Связанная ячейка" xfId="117"/>
    <cellStyle name="Связанная ячейка 2" xfId="118"/>
    <cellStyle name="Текст предупреждения" xfId="119"/>
    <cellStyle name="Текст предупреждения 2" xfId="120"/>
    <cellStyle name="Comma" xfId="121"/>
    <cellStyle name="Comma [0]" xfId="122"/>
    <cellStyle name="Хороший" xfId="123"/>
    <cellStyle name="Хороший 2" xfId="1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182</xdr:row>
      <xdr:rowOff>57150</xdr:rowOff>
    </xdr:from>
    <xdr:to>
      <xdr:col>4</xdr:col>
      <xdr:colOff>1190625</xdr:colOff>
      <xdr:row>182</xdr:row>
      <xdr:rowOff>581025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3480435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K21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0.875" style="1" customWidth="1"/>
    <col min="2" max="2" width="62.25390625" style="13" customWidth="1"/>
    <col min="3" max="3" width="4.75390625" style="13" customWidth="1"/>
    <col min="4" max="4" width="5.625" style="13" customWidth="1"/>
    <col min="5" max="6" width="17.75390625" style="13" customWidth="1"/>
    <col min="7" max="8" width="17.75390625" style="12" customWidth="1"/>
    <col min="9" max="9" width="9.125" style="1" hidden="1" customWidth="1"/>
    <col min="10" max="10" width="10.25390625" style="1" hidden="1" customWidth="1"/>
    <col min="11" max="11" width="0.875" style="1" customWidth="1"/>
    <col min="12" max="16384" width="9.125" style="1" customWidth="1"/>
  </cols>
  <sheetData>
    <row r="1" ht="4.5" customHeight="1" thickBot="1"/>
    <row r="2" spans="2:10" ht="15.75">
      <c r="B2" s="167" t="s">
        <v>0</v>
      </c>
      <c r="C2" s="168"/>
      <c r="D2" s="168"/>
      <c r="E2" s="168"/>
      <c r="F2" s="168"/>
      <c r="G2" s="169"/>
      <c r="H2" s="40" t="s">
        <v>1</v>
      </c>
      <c r="I2" s="6"/>
      <c r="J2" s="3" t="s">
        <v>134</v>
      </c>
    </row>
    <row r="3" spans="2:10" ht="15">
      <c r="B3" s="2"/>
      <c r="C3" s="2"/>
      <c r="D3" s="2"/>
      <c r="E3" s="2"/>
      <c r="F3" s="2"/>
      <c r="G3" s="7" t="s">
        <v>105</v>
      </c>
      <c r="H3" s="41" t="s">
        <v>2</v>
      </c>
      <c r="I3" s="6" t="s">
        <v>236</v>
      </c>
      <c r="J3" s="3" t="s">
        <v>133</v>
      </c>
    </row>
    <row r="4" spans="2:10" ht="15">
      <c r="B4" s="4"/>
      <c r="C4" s="3" t="s">
        <v>110</v>
      </c>
      <c r="D4" s="170" t="s">
        <v>233</v>
      </c>
      <c r="E4" s="170"/>
      <c r="F4" s="3"/>
      <c r="G4" s="7" t="s">
        <v>106</v>
      </c>
      <c r="H4" s="37">
        <v>45292</v>
      </c>
      <c r="I4" s="6" t="s">
        <v>239</v>
      </c>
      <c r="J4" s="3" t="s">
        <v>135</v>
      </c>
    </row>
    <row r="5" spans="2:10" ht="38.25" customHeight="1">
      <c r="B5" s="5" t="s">
        <v>111</v>
      </c>
      <c r="C5" s="171" t="s">
        <v>230</v>
      </c>
      <c r="D5" s="171"/>
      <c r="E5" s="171"/>
      <c r="F5" s="171"/>
      <c r="G5" s="7" t="s">
        <v>107</v>
      </c>
      <c r="H5" s="36" t="s">
        <v>229</v>
      </c>
      <c r="I5" s="6" t="s">
        <v>237</v>
      </c>
      <c r="J5" s="3" t="s">
        <v>136</v>
      </c>
    </row>
    <row r="6" spans="2:10" ht="29.25" customHeight="1">
      <c r="B6" s="5" t="s">
        <v>112</v>
      </c>
      <c r="C6" s="166"/>
      <c r="D6" s="166"/>
      <c r="E6" s="166"/>
      <c r="F6" s="166"/>
      <c r="G6" s="7" t="s">
        <v>125</v>
      </c>
      <c r="H6" s="148">
        <v>7203221745</v>
      </c>
      <c r="I6" s="6"/>
      <c r="J6" s="3" t="s">
        <v>137</v>
      </c>
    </row>
    <row r="7" spans="2:10" ht="25.5" customHeight="1">
      <c r="B7" s="5" t="s">
        <v>113</v>
      </c>
      <c r="C7" s="166" t="s">
        <v>226</v>
      </c>
      <c r="D7" s="166"/>
      <c r="E7" s="166"/>
      <c r="F7" s="166"/>
      <c r="G7" s="7" t="s">
        <v>126</v>
      </c>
      <c r="H7" s="35" t="s">
        <v>280</v>
      </c>
      <c r="I7" s="6" t="s">
        <v>238</v>
      </c>
      <c r="J7" s="3" t="s">
        <v>138</v>
      </c>
    </row>
    <row r="8" spans="3:10" ht="15" customHeight="1">
      <c r="C8" s="178" t="s">
        <v>226</v>
      </c>
      <c r="D8" s="178"/>
      <c r="E8" s="178"/>
      <c r="F8" s="178"/>
      <c r="G8" s="7" t="s">
        <v>107</v>
      </c>
      <c r="H8" s="36" t="s">
        <v>232</v>
      </c>
      <c r="I8" s="6"/>
      <c r="J8" s="3" t="s">
        <v>139</v>
      </c>
    </row>
    <row r="9" spans="2:10" ht="28.5" customHeight="1">
      <c r="B9" s="5" t="s">
        <v>114</v>
      </c>
      <c r="C9" s="171"/>
      <c r="D9" s="171"/>
      <c r="E9" s="171"/>
      <c r="F9" s="171"/>
      <c r="G9" s="7" t="s">
        <v>125</v>
      </c>
      <c r="H9" s="36"/>
      <c r="I9" s="6"/>
      <c r="J9" s="3" t="s">
        <v>140</v>
      </c>
    </row>
    <row r="10" spans="2:10" ht="15">
      <c r="B10" s="8" t="s">
        <v>3</v>
      </c>
      <c r="C10"/>
      <c r="D10" s="6"/>
      <c r="E10" s="9"/>
      <c r="F10" s="9"/>
      <c r="G10" s="7" t="s">
        <v>108</v>
      </c>
      <c r="H10" s="149" t="s">
        <v>234</v>
      </c>
      <c r="I10" s="6" t="s">
        <v>235</v>
      </c>
      <c r="J10" s="3" t="s">
        <v>141</v>
      </c>
    </row>
    <row r="11" spans="2:10" ht="15.75" thickBot="1">
      <c r="B11" s="4" t="s">
        <v>203</v>
      </c>
      <c r="C11"/>
      <c r="D11" s="6"/>
      <c r="E11" s="9"/>
      <c r="F11" s="9"/>
      <c r="G11" s="7" t="s">
        <v>109</v>
      </c>
      <c r="H11" s="10">
        <v>383</v>
      </c>
      <c r="I11" s="6"/>
      <c r="J11" s="3" t="s">
        <v>142</v>
      </c>
    </row>
    <row r="12" spans="2:10" ht="15">
      <c r="B12" s="9"/>
      <c r="C12" s="9"/>
      <c r="D12" s="9"/>
      <c r="E12" s="9"/>
      <c r="F12" s="9"/>
      <c r="G12" s="9"/>
      <c r="H12" s="9"/>
      <c r="I12" s="6"/>
      <c r="J12" s="3" t="s">
        <v>143</v>
      </c>
    </row>
    <row r="13" spans="2:10" s="3" customFormat="1" ht="12" customHeight="1">
      <c r="B13" s="52"/>
      <c r="C13" s="53" t="s">
        <v>4</v>
      </c>
      <c r="D13" s="163" t="s">
        <v>5</v>
      </c>
      <c r="E13" s="54" t="s">
        <v>6</v>
      </c>
      <c r="F13" s="54" t="s">
        <v>127</v>
      </c>
      <c r="G13" s="55" t="s">
        <v>130</v>
      </c>
      <c r="H13" s="56"/>
      <c r="I13" s="6"/>
      <c r="J13" s="3" t="s">
        <v>144</v>
      </c>
    </row>
    <row r="14" spans="2:10" s="3" customFormat="1" ht="12" customHeight="1">
      <c r="B14" s="57" t="s">
        <v>7</v>
      </c>
      <c r="C14" s="58" t="s">
        <v>8</v>
      </c>
      <c r="D14" s="164"/>
      <c r="E14" s="59" t="s">
        <v>9</v>
      </c>
      <c r="F14" s="59" t="s">
        <v>128</v>
      </c>
      <c r="G14" s="60" t="s">
        <v>131</v>
      </c>
      <c r="H14" s="61" t="s">
        <v>10</v>
      </c>
      <c r="I14" s="6" t="s">
        <v>231</v>
      </c>
      <c r="J14" s="3" t="s">
        <v>145</v>
      </c>
    </row>
    <row r="15" spans="2:10" s="3" customFormat="1" ht="12" customHeight="1">
      <c r="B15" s="62"/>
      <c r="C15" s="58" t="s">
        <v>11</v>
      </c>
      <c r="D15" s="165"/>
      <c r="E15" s="63" t="s">
        <v>12</v>
      </c>
      <c r="F15" s="59" t="s">
        <v>129</v>
      </c>
      <c r="G15" s="60" t="s">
        <v>132</v>
      </c>
      <c r="H15" s="61"/>
      <c r="I15" s="6"/>
      <c r="J15" s="3" t="s">
        <v>146</v>
      </c>
    </row>
    <row r="16" spans="2:10" s="3" customFormat="1" ht="12" customHeight="1" thickBot="1">
      <c r="B16" s="64">
        <v>1</v>
      </c>
      <c r="C16" s="65">
        <v>2</v>
      </c>
      <c r="D16" s="65">
        <v>3</v>
      </c>
      <c r="E16" s="66">
        <v>4</v>
      </c>
      <c r="F16" s="66">
        <v>5</v>
      </c>
      <c r="G16" s="55" t="s">
        <v>13</v>
      </c>
      <c r="H16" s="67" t="s">
        <v>14</v>
      </c>
      <c r="I16" s="6"/>
      <c r="J16" s="3" t="s">
        <v>147</v>
      </c>
    </row>
    <row r="17" spans="2:8" s="3" customFormat="1" ht="24">
      <c r="B17" s="68" t="s">
        <v>253</v>
      </c>
      <c r="C17" s="69" t="s">
        <v>15</v>
      </c>
      <c r="D17" s="70" t="s">
        <v>16</v>
      </c>
      <c r="E17" s="71">
        <f>E18+E21+E26+E29+E32+E35+E44+E47</f>
        <v>2418928.73</v>
      </c>
      <c r="F17" s="71">
        <f>F18+F21+F26+F29+F32+F35+F44+F47</f>
        <v>146324458.62</v>
      </c>
      <c r="G17" s="71">
        <f>G18+G21+G26+G29+G32+G35+G44+G47</f>
        <v>22372490.76</v>
      </c>
      <c r="H17" s="72">
        <f>H18+H21+H26+H29+H32+H35+H44+H47</f>
        <v>171115878.11</v>
      </c>
    </row>
    <row r="18" spans="2:8" s="3" customFormat="1" ht="24">
      <c r="B18" s="73" t="s">
        <v>247</v>
      </c>
      <c r="C18" s="74" t="s">
        <v>17</v>
      </c>
      <c r="D18" s="75" t="s">
        <v>18</v>
      </c>
      <c r="E18" s="76">
        <f>SUM(E19:E20)</f>
        <v>0</v>
      </c>
      <c r="F18" s="76">
        <f>SUM(F19:F20)</f>
        <v>0</v>
      </c>
      <c r="G18" s="76">
        <f>SUM(G19:G20)</f>
        <v>0</v>
      </c>
      <c r="H18" s="77">
        <f>SUM(H19:H20)</f>
        <v>0</v>
      </c>
    </row>
    <row r="19" spans="2:10" s="3" customFormat="1" ht="11.25">
      <c r="B19" s="206"/>
      <c r="C19" s="207"/>
      <c r="D19" s="208"/>
      <c r="E19" s="209"/>
      <c r="F19" s="209"/>
      <c r="G19" s="205"/>
      <c r="H19" s="210">
        <f>SUM(E19:G19)</f>
        <v>0</v>
      </c>
      <c r="I19" s="204"/>
      <c r="J19" s="204"/>
    </row>
    <row r="20" spans="2:8" s="3" customFormat="1" ht="11.25" hidden="1">
      <c r="B20" s="82"/>
      <c r="C20" s="78"/>
      <c r="D20" s="79"/>
      <c r="E20" s="47"/>
      <c r="F20" s="47"/>
      <c r="G20" s="80"/>
      <c r="H20" s="81"/>
    </row>
    <row r="21" spans="2:8" s="3" customFormat="1" ht="24">
      <c r="B21" s="73" t="s">
        <v>248</v>
      </c>
      <c r="C21" s="74" t="s">
        <v>19</v>
      </c>
      <c r="D21" s="75" t="s">
        <v>20</v>
      </c>
      <c r="E21" s="76">
        <f>SUM(E22:E25)</f>
        <v>0</v>
      </c>
      <c r="F21" s="76">
        <f>SUM(F22:F25)</f>
        <v>149390728.46</v>
      </c>
      <c r="G21" s="76">
        <f>SUM(G22:G25)</f>
        <v>22019215.35</v>
      </c>
      <c r="H21" s="77">
        <f>SUM(H22:H25)</f>
        <v>171409943.81</v>
      </c>
    </row>
    <row r="22" spans="2:8" s="3" customFormat="1" ht="11.25">
      <c r="B22" s="147" t="s">
        <v>343</v>
      </c>
      <c r="C22" s="78" t="s">
        <v>19</v>
      </c>
      <c r="D22" s="154" t="s">
        <v>342</v>
      </c>
      <c r="E22" s="49"/>
      <c r="F22" s="49">
        <v>149390728.46</v>
      </c>
      <c r="G22" s="49">
        <v>21953902.25</v>
      </c>
      <c r="H22" s="81">
        <f>SUM(E22:G22)</f>
        <v>171344630.71</v>
      </c>
    </row>
    <row r="23" spans="2:8" s="3" customFormat="1" ht="11.25">
      <c r="B23" s="147" t="s">
        <v>345</v>
      </c>
      <c r="C23" s="78" t="s">
        <v>19</v>
      </c>
      <c r="D23" s="154" t="s">
        <v>344</v>
      </c>
      <c r="E23" s="49"/>
      <c r="F23" s="49"/>
      <c r="G23" s="49">
        <v>40349.3</v>
      </c>
      <c r="H23" s="81">
        <f>SUM(E23:G23)</f>
        <v>40349.3</v>
      </c>
    </row>
    <row r="24" spans="2:8" s="3" customFormat="1" ht="22.5">
      <c r="B24" s="147" t="s">
        <v>347</v>
      </c>
      <c r="C24" s="78" t="s">
        <v>19</v>
      </c>
      <c r="D24" s="154" t="s">
        <v>346</v>
      </c>
      <c r="E24" s="49"/>
      <c r="F24" s="49"/>
      <c r="G24" s="49">
        <v>24963.8</v>
      </c>
      <c r="H24" s="81">
        <f>SUM(E24:G24)</f>
        <v>24963.8</v>
      </c>
    </row>
    <row r="25" spans="2:8" s="3" customFormat="1" ht="11.25" hidden="1">
      <c r="B25" s="82"/>
      <c r="C25" s="78"/>
      <c r="D25" s="79"/>
      <c r="E25" s="47"/>
      <c r="F25" s="83"/>
      <c r="G25" s="83"/>
      <c r="H25" s="81"/>
    </row>
    <row r="26" spans="2:8" s="3" customFormat="1" ht="24">
      <c r="B26" s="73" t="s">
        <v>244</v>
      </c>
      <c r="C26" s="74" t="s">
        <v>21</v>
      </c>
      <c r="D26" s="75" t="s">
        <v>22</v>
      </c>
      <c r="E26" s="76">
        <f>SUM(E27:E28)</f>
        <v>0</v>
      </c>
      <c r="F26" s="76">
        <f>SUM(F27:F28)</f>
        <v>0</v>
      </c>
      <c r="G26" s="76">
        <f>SUM(G27:G28)</f>
        <v>5134.66</v>
      </c>
      <c r="H26" s="77">
        <f>SUM(H27:H28)</f>
        <v>5134.66</v>
      </c>
    </row>
    <row r="27" spans="2:8" s="3" customFormat="1" ht="22.5">
      <c r="B27" s="147" t="s">
        <v>341</v>
      </c>
      <c r="C27" s="78" t="s">
        <v>21</v>
      </c>
      <c r="D27" s="154" t="s">
        <v>340</v>
      </c>
      <c r="E27" s="47"/>
      <c r="F27" s="47"/>
      <c r="G27" s="48">
        <v>5134.66</v>
      </c>
      <c r="H27" s="81">
        <f>SUM(E27:G27)</f>
        <v>5134.66</v>
      </c>
    </row>
    <row r="28" spans="2:8" s="3" customFormat="1" ht="11.25" hidden="1">
      <c r="B28" s="82"/>
      <c r="C28" s="78"/>
      <c r="D28" s="79"/>
      <c r="E28" s="47"/>
      <c r="F28" s="47"/>
      <c r="G28" s="80"/>
      <c r="H28" s="81"/>
    </row>
    <row r="29" spans="2:8" s="3" customFormat="1" ht="24">
      <c r="B29" s="73" t="s">
        <v>275</v>
      </c>
      <c r="C29" s="74" t="s">
        <v>23</v>
      </c>
      <c r="D29" s="75" t="s">
        <v>24</v>
      </c>
      <c r="E29" s="76">
        <f>SUM(E30:E31)</f>
        <v>0</v>
      </c>
      <c r="F29" s="76">
        <f>SUM(F30:F31)</f>
        <v>0</v>
      </c>
      <c r="G29" s="76">
        <f>SUM(G30:G31)</f>
        <v>5000</v>
      </c>
      <c r="H29" s="77">
        <f>SUM(H30:H31)</f>
        <v>5000</v>
      </c>
    </row>
    <row r="30" spans="2:8" s="3" customFormat="1" ht="22.5">
      <c r="B30" s="147" t="s">
        <v>338</v>
      </c>
      <c r="C30" s="78" t="s">
        <v>23</v>
      </c>
      <c r="D30" s="154" t="s">
        <v>339</v>
      </c>
      <c r="E30" s="49"/>
      <c r="F30" s="47"/>
      <c r="G30" s="49">
        <v>5000</v>
      </c>
      <c r="H30" s="81">
        <f>SUM(E30:G30)</f>
        <v>5000</v>
      </c>
    </row>
    <row r="31" spans="2:8" s="3" customFormat="1" ht="11.25" hidden="1">
      <c r="B31" s="82"/>
      <c r="C31" s="78"/>
      <c r="D31" s="79"/>
      <c r="E31" s="83"/>
      <c r="F31" s="47"/>
      <c r="G31" s="83"/>
      <c r="H31" s="81"/>
    </row>
    <row r="32" spans="2:8" s="3" customFormat="1" ht="24">
      <c r="B32" s="73" t="s">
        <v>291</v>
      </c>
      <c r="C32" s="74" t="s">
        <v>172</v>
      </c>
      <c r="D32" s="75" t="s">
        <v>30</v>
      </c>
      <c r="E32" s="76">
        <f>SUM(E33:E34)</f>
        <v>2418928.73</v>
      </c>
      <c r="F32" s="76">
        <f>SUM(F33:F34)</f>
        <v>0</v>
      </c>
      <c r="G32" s="76">
        <f>SUM(G33:G34)</f>
        <v>0</v>
      </c>
      <c r="H32" s="77">
        <f>SUM(H33:H34)</f>
        <v>2418928.73</v>
      </c>
    </row>
    <row r="33" spans="2:8" s="3" customFormat="1" ht="22.5">
      <c r="B33" s="147" t="s">
        <v>337</v>
      </c>
      <c r="C33" s="78" t="s">
        <v>172</v>
      </c>
      <c r="D33" s="154" t="s">
        <v>336</v>
      </c>
      <c r="E33" s="49">
        <v>2418928.73</v>
      </c>
      <c r="F33" s="49"/>
      <c r="G33" s="49"/>
      <c r="H33" s="81">
        <f>SUM(E33:G33)</f>
        <v>2418928.73</v>
      </c>
    </row>
    <row r="34" spans="2:8" s="3" customFormat="1" ht="11.25" hidden="1">
      <c r="B34" s="82"/>
      <c r="C34" s="78"/>
      <c r="D34" s="79"/>
      <c r="E34" s="83"/>
      <c r="F34" s="83"/>
      <c r="G34" s="83"/>
      <c r="H34" s="81"/>
    </row>
    <row r="35" spans="2:8" s="3" customFormat="1" ht="24">
      <c r="B35" s="73" t="s">
        <v>268</v>
      </c>
      <c r="C35" s="74" t="s">
        <v>25</v>
      </c>
      <c r="D35" s="75" t="s">
        <v>26</v>
      </c>
      <c r="E35" s="76">
        <f>SUM(E36:E38)</f>
        <v>0</v>
      </c>
      <c r="F35" s="76">
        <f>SUM(F36:F38)</f>
        <v>-23675936.93</v>
      </c>
      <c r="G35" s="76">
        <f>SUM(G36:G38)</f>
        <v>341940.75</v>
      </c>
      <c r="H35" s="77">
        <f>SUM(H36:H38)</f>
        <v>-23333996.18</v>
      </c>
    </row>
    <row r="36" spans="2:8" s="3" customFormat="1" ht="11.25">
      <c r="B36" s="147" t="s">
        <v>333</v>
      </c>
      <c r="C36" s="78" t="s">
        <v>25</v>
      </c>
      <c r="D36" s="154" t="s">
        <v>332</v>
      </c>
      <c r="E36" s="49"/>
      <c r="F36" s="48">
        <v>-23675936.93</v>
      </c>
      <c r="G36" s="48"/>
      <c r="H36" s="81">
        <f>SUM(E36:G36)</f>
        <v>-23675936.93</v>
      </c>
    </row>
    <row r="37" spans="2:8" s="3" customFormat="1" ht="11.25">
      <c r="B37" s="147" t="s">
        <v>334</v>
      </c>
      <c r="C37" s="78" t="s">
        <v>25</v>
      </c>
      <c r="D37" s="154" t="s">
        <v>335</v>
      </c>
      <c r="E37" s="49"/>
      <c r="F37" s="48"/>
      <c r="G37" s="48">
        <v>341940.75</v>
      </c>
      <c r="H37" s="81">
        <f>SUM(E37:G37)</f>
        <v>341940.75</v>
      </c>
    </row>
    <row r="38" spans="2:8" s="3" customFormat="1" ht="0.75" customHeight="1" thickBot="1">
      <c r="B38" s="84"/>
      <c r="C38" s="85"/>
      <c r="D38" s="86"/>
      <c r="E38" s="87"/>
      <c r="F38" s="87"/>
      <c r="G38" s="87"/>
      <c r="H38" s="88"/>
    </row>
    <row r="39" spans="2:10" s="3" customFormat="1" ht="12" customHeight="1">
      <c r="B39" s="89"/>
      <c r="C39" s="89"/>
      <c r="D39" s="89"/>
      <c r="E39" s="89"/>
      <c r="F39" s="89"/>
      <c r="G39" s="89"/>
      <c r="H39" s="89" t="s">
        <v>28</v>
      </c>
      <c r="J39" s="46" t="s">
        <v>168</v>
      </c>
    </row>
    <row r="40" spans="2:10" s="3" customFormat="1" ht="12" customHeight="1">
      <c r="B40" s="52"/>
      <c r="C40" s="53" t="s">
        <v>4</v>
      </c>
      <c r="D40" s="163" t="s">
        <v>5</v>
      </c>
      <c r="E40" s="54" t="s">
        <v>6</v>
      </c>
      <c r="F40" s="54" t="s">
        <v>127</v>
      </c>
      <c r="G40" s="55" t="s">
        <v>130</v>
      </c>
      <c r="H40" s="90"/>
      <c r="J40" s="46" t="s">
        <v>169</v>
      </c>
    </row>
    <row r="41" spans="2:10" s="3" customFormat="1" ht="12" customHeight="1">
      <c r="B41" s="57" t="s">
        <v>7</v>
      </c>
      <c r="C41" s="58" t="s">
        <v>8</v>
      </c>
      <c r="D41" s="164"/>
      <c r="E41" s="59" t="s">
        <v>9</v>
      </c>
      <c r="F41" s="59" t="s">
        <v>128</v>
      </c>
      <c r="G41" s="60" t="s">
        <v>131</v>
      </c>
      <c r="H41" s="91" t="s">
        <v>10</v>
      </c>
      <c r="J41" s="46" t="s">
        <v>170</v>
      </c>
    </row>
    <row r="42" spans="2:10" s="3" customFormat="1" ht="12" customHeight="1">
      <c r="B42" s="62"/>
      <c r="C42" s="58" t="s">
        <v>11</v>
      </c>
      <c r="D42" s="165"/>
      <c r="E42" s="63" t="s">
        <v>12</v>
      </c>
      <c r="F42" s="59" t="s">
        <v>129</v>
      </c>
      <c r="G42" s="60" t="s">
        <v>132</v>
      </c>
      <c r="H42" s="91"/>
      <c r="J42" s="46" t="s">
        <v>171</v>
      </c>
    </row>
    <row r="43" spans="2:8" s="3" customFormat="1" ht="12" customHeight="1" thickBot="1">
      <c r="B43" s="64">
        <v>1</v>
      </c>
      <c r="C43" s="65">
        <v>2</v>
      </c>
      <c r="D43" s="65">
        <v>3</v>
      </c>
      <c r="E43" s="66">
        <v>4</v>
      </c>
      <c r="F43" s="66">
        <v>5</v>
      </c>
      <c r="G43" s="55" t="s">
        <v>13</v>
      </c>
      <c r="H43" s="90" t="s">
        <v>14</v>
      </c>
    </row>
    <row r="44" spans="2:8" s="3" customFormat="1" ht="24">
      <c r="B44" s="92" t="s">
        <v>269</v>
      </c>
      <c r="C44" s="69" t="s">
        <v>16</v>
      </c>
      <c r="D44" s="70" t="s">
        <v>27</v>
      </c>
      <c r="E44" s="93">
        <f>SUM(E45:E46)</f>
        <v>0</v>
      </c>
      <c r="F44" s="93">
        <f>SUM(F45:F46)</f>
        <v>0</v>
      </c>
      <c r="G44" s="93">
        <f>SUM(G45:G46)</f>
        <v>0</v>
      </c>
      <c r="H44" s="94">
        <f>SUM(H45:H46)</f>
        <v>0</v>
      </c>
    </row>
    <row r="45" spans="2:10" s="3" customFormat="1" ht="11.25">
      <c r="B45" s="199"/>
      <c r="C45" s="200"/>
      <c r="D45" s="201"/>
      <c r="E45" s="202"/>
      <c r="F45" s="202"/>
      <c r="G45" s="202"/>
      <c r="H45" s="203">
        <f>SUM(E45:G45)</f>
        <v>0</v>
      </c>
      <c r="I45" s="204"/>
      <c r="J45" s="204"/>
    </row>
    <row r="46" spans="2:8" s="3" customFormat="1" ht="11.25" hidden="1">
      <c r="B46" s="100"/>
      <c r="C46" s="96"/>
      <c r="D46" s="97"/>
      <c r="E46" s="101"/>
      <c r="F46" s="98"/>
      <c r="G46" s="98"/>
      <c r="H46" s="99"/>
    </row>
    <row r="47" spans="2:8" s="3" customFormat="1" ht="36">
      <c r="B47" s="73" t="s">
        <v>257</v>
      </c>
      <c r="C47" s="74" t="s">
        <v>173</v>
      </c>
      <c r="D47" s="75" t="s">
        <v>33</v>
      </c>
      <c r="E47" s="102">
        <f>SUM(E48:E50)</f>
        <v>0</v>
      </c>
      <c r="F47" s="102">
        <f>SUM(F48:F50)</f>
        <v>20609667.09</v>
      </c>
      <c r="G47" s="102">
        <f>SUM(G48:G50)</f>
        <v>1200</v>
      </c>
      <c r="H47" s="103">
        <f>SUM(H48:H50)</f>
        <v>20610867.09</v>
      </c>
    </row>
    <row r="48" spans="2:8" s="3" customFormat="1" ht="33.75">
      <c r="B48" s="95" t="s">
        <v>329</v>
      </c>
      <c r="C48" s="96" t="s">
        <v>173</v>
      </c>
      <c r="D48" s="155" t="s">
        <v>328</v>
      </c>
      <c r="E48" s="39"/>
      <c r="F48" s="39">
        <v>20609667.09</v>
      </c>
      <c r="G48" s="39"/>
      <c r="H48" s="99">
        <f>SUM(E48:G48)</f>
        <v>20609667.09</v>
      </c>
    </row>
    <row r="49" spans="2:8" s="3" customFormat="1" ht="22.5">
      <c r="B49" s="95" t="s">
        <v>331</v>
      </c>
      <c r="C49" s="96" t="s">
        <v>173</v>
      </c>
      <c r="D49" s="155" t="s">
        <v>330</v>
      </c>
      <c r="E49" s="39"/>
      <c r="F49" s="39"/>
      <c r="G49" s="39">
        <v>1200</v>
      </c>
      <c r="H49" s="99">
        <f>SUM(E49:G49)</f>
        <v>1200</v>
      </c>
    </row>
    <row r="50" spans="2:8" s="3" customFormat="1" ht="11.25" hidden="1">
      <c r="B50" s="100"/>
      <c r="C50" s="96"/>
      <c r="D50" s="97"/>
      <c r="E50" s="101"/>
      <c r="F50" s="98"/>
      <c r="G50" s="98"/>
      <c r="H50" s="99"/>
    </row>
    <row r="51" spans="2:8" s="3" customFormat="1" ht="24">
      <c r="B51" s="104" t="s">
        <v>241</v>
      </c>
      <c r="C51" s="74" t="s">
        <v>24</v>
      </c>
      <c r="D51" s="75" t="s">
        <v>29</v>
      </c>
      <c r="E51" s="105">
        <f>E52+E57+E67+E70+E73+E76+E79+E83+E91</f>
        <v>0</v>
      </c>
      <c r="F51" s="105">
        <f>F52+F57+F67+F70+F73+F76+F79+F83+F91</f>
        <v>159732138.78</v>
      </c>
      <c r="G51" s="105">
        <f>G52+G57+G67+G70+G73+G76+G79+G83+G91</f>
        <v>25287529.63</v>
      </c>
      <c r="H51" s="106">
        <f>H52+H57+H67+H70+H73+H76+H79+H83+H91</f>
        <v>185019668.41</v>
      </c>
    </row>
    <row r="52" spans="2:8" s="3" customFormat="1" ht="24">
      <c r="B52" s="73" t="s">
        <v>273</v>
      </c>
      <c r="C52" s="74" t="s">
        <v>30</v>
      </c>
      <c r="D52" s="75" t="s">
        <v>31</v>
      </c>
      <c r="E52" s="102">
        <f>SUM(E53:E56)</f>
        <v>0</v>
      </c>
      <c r="F52" s="102">
        <f>SUM(F53:F56)</f>
        <v>142072638.26</v>
      </c>
      <c r="G52" s="102">
        <f>SUM(G53:G56)</f>
        <v>19677085.45</v>
      </c>
      <c r="H52" s="103">
        <f>SUM(H53:H56)</f>
        <v>161749723.71</v>
      </c>
    </row>
    <row r="53" spans="2:8" s="3" customFormat="1" ht="11.25">
      <c r="B53" s="95" t="s">
        <v>322</v>
      </c>
      <c r="C53" s="96" t="s">
        <v>30</v>
      </c>
      <c r="D53" s="155" t="s">
        <v>323</v>
      </c>
      <c r="E53" s="33"/>
      <c r="F53" s="33">
        <v>109282587.18</v>
      </c>
      <c r="G53" s="33">
        <v>15083610.87</v>
      </c>
      <c r="H53" s="99">
        <f>SUM(E53:G53)</f>
        <v>124366198.05</v>
      </c>
    </row>
    <row r="54" spans="2:8" s="3" customFormat="1" ht="11.25">
      <c r="B54" s="95" t="s">
        <v>324</v>
      </c>
      <c r="C54" s="96" t="s">
        <v>30</v>
      </c>
      <c r="D54" s="155" t="s">
        <v>325</v>
      </c>
      <c r="E54" s="33"/>
      <c r="F54" s="33"/>
      <c r="G54" s="33">
        <v>64200</v>
      </c>
      <c r="H54" s="99">
        <f>SUM(E54:G54)</f>
        <v>64200</v>
      </c>
    </row>
    <row r="55" spans="2:8" s="3" customFormat="1" ht="11.25">
      <c r="B55" s="95" t="s">
        <v>326</v>
      </c>
      <c r="C55" s="96" t="s">
        <v>30</v>
      </c>
      <c r="D55" s="155" t="s">
        <v>327</v>
      </c>
      <c r="E55" s="33"/>
      <c r="F55" s="33">
        <v>32790051.08</v>
      </c>
      <c r="G55" s="33">
        <v>4529274.58</v>
      </c>
      <c r="H55" s="99">
        <f>SUM(E55:G55)</f>
        <v>37319325.66</v>
      </c>
    </row>
    <row r="56" spans="2:8" s="3" customFormat="1" ht="12" customHeight="1" hidden="1">
      <c r="B56" s="100"/>
      <c r="C56" s="96"/>
      <c r="D56" s="97"/>
      <c r="E56" s="101"/>
      <c r="F56" s="101"/>
      <c r="G56" s="101"/>
      <c r="H56" s="99"/>
    </row>
    <row r="57" spans="2:8" s="3" customFormat="1" ht="24">
      <c r="B57" s="73" t="s">
        <v>246</v>
      </c>
      <c r="C57" s="74" t="s">
        <v>26</v>
      </c>
      <c r="D57" s="75" t="s">
        <v>32</v>
      </c>
      <c r="E57" s="102">
        <f>SUM(E58:E66)</f>
        <v>0</v>
      </c>
      <c r="F57" s="102">
        <f>SUM(F58:F66)</f>
        <v>12437208.1</v>
      </c>
      <c r="G57" s="102">
        <f>SUM(G58:G66)</f>
        <v>4350298.11</v>
      </c>
      <c r="H57" s="103">
        <f>SUM(H58:H66)</f>
        <v>16787506.21</v>
      </c>
    </row>
    <row r="58" spans="2:8" s="3" customFormat="1" ht="11.25">
      <c r="B58" s="95" t="s">
        <v>307</v>
      </c>
      <c r="C58" s="96" t="s">
        <v>26</v>
      </c>
      <c r="D58" s="155" t="s">
        <v>306</v>
      </c>
      <c r="E58" s="33"/>
      <c r="F58" s="33">
        <v>187819.64</v>
      </c>
      <c r="G58" s="33"/>
      <c r="H58" s="99">
        <f>SUM(E58:G58)</f>
        <v>187819.64</v>
      </c>
    </row>
    <row r="59" spans="2:8" s="3" customFormat="1" ht="11.25">
      <c r="B59" s="95" t="s">
        <v>309</v>
      </c>
      <c r="C59" s="96" t="s">
        <v>26</v>
      </c>
      <c r="D59" s="155" t="s">
        <v>308</v>
      </c>
      <c r="E59" s="33"/>
      <c r="F59" s="33">
        <v>8225</v>
      </c>
      <c r="G59" s="33">
        <v>122008</v>
      </c>
      <c r="H59" s="99">
        <f>SUM(E59:G59)</f>
        <v>130233</v>
      </c>
    </row>
    <row r="60" spans="2:8" s="3" customFormat="1" ht="11.25">
      <c r="B60" s="95" t="s">
        <v>311</v>
      </c>
      <c r="C60" s="96" t="s">
        <v>26</v>
      </c>
      <c r="D60" s="155" t="s">
        <v>310</v>
      </c>
      <c r="E60" s="33"/>
      <c r="F60" s="33">
        <v>1728006.38</v>
      </c>
      <c r="G60" s="33">
        <v>217692.54</v>
      </c>
      <c r="H60" s="99">
        <f>SUM(E60:G60)</f>
        <v>1945698.92</v>
      </c>
    </row>
    <row r="61" spans="2:8" s="3" customFormat="1" ht="22.5">
      <c r="B61" s="95" t="s">
        <v>313</v>
      </c>
      <c r="C61" s="96" t="s">
        <v>26</v>
      </c>
      <c r="D61" s="155" t="s">
        <v>312</v>
      </c>
      <c r="E61" s="33"/>
      <c r="F61" s="33">
        <v>3349140.54</v>
      </c>
      <c r="G61" s="33">
        <v>79641.06</v>
      </c>
      <c r="H61" s="99">
        <f>SUM(E61:G61)</f>
        <v>3428781.6</v>
      </c>
    </row>
    <row r="62" spans="2:8" s="3" customFormat="1" ht="11.25">
      <c r="B62" s="95" t="s">
        <v>315</v>
      </c>
      <c r="C62" s="96" t="s">
        <v>26</v>
      </c>
      <c r="D62" s="155" t="s">
        <v>314</v>
      </c>
      <c r="E62" s="33"/>
      <c r="F62" s="33">
        <v>3476429.77</v>
      </c>
      <c r="G62" s="33">
        <v>1048196.44</v>
      </c>
      <c r="H62" s="99">
        <f>SUM(E62:G62)</f>
        <v>4524626.21</v>
      </c>
    </row>
    <row r="63" spans="2:8" s="3" customFormat="1" ht="11.25">
      <c r="B63" s="95" t="s">
        <v>317</v>
      </c>
      <c r="C63" s="96" t="s">
        <v>26</v>
      </c>
      <c r="D63" s="155" t="s">
        <v>316</v>
      </c>
      <c r="E63" s="33"/>
      <c r="F63" s="33">
        <v>3685193.29</v>
      </c>
      <c r="G63" s="33">
        <v>2874460.62</v>
      </c>
      <c r="H63" s="99">
        <f>SUM(E63:G63)</f>
        <v>6559653.91</v>
      </c>
    </row>
    <row r="64" spans="2:8" s="3" customFormat="1" ht="11.25">
      <c r="B64" s="95" t="s">
        <v>319</v>
      </c>
      <c r="C64" s="96" t="s">
        <v>26</v>
      </c>
      <c r="D64" s="155" t="s">
        <v>318</v>
      </c>
      <c r="E64" s="33"/>
      <c r="F64" s="33"/>
      <c r="G64" s="33">
        <v>8299.45</v>
      </c>
      <c r="H64" s="99">
        <f>SUM(E64:G64)</f>
        <v>8299.45</v>
      </c>
    </row>
    <row r="65" spans="2:8" s="3" customFormat="1" ht="22.5">
      <c r="B65" s="95" t="s">
        <v>320</v>
      </c>
      <c r="C65" s="96" t="s">
        <v>26</v>
      </c>
      <c r="D65" s="155" t="s">
        <v>321</v>
      </c>
      <c r="E65" s="33"/>
      <c r="F65" s="33">
        <v>2393.48</v>
      </c>
      <c r="G65" s="33"/>
      <c r="H65" s="99">
        <f>SUM(E65:G65)</f>
        <v>2393.48</v>
      </c>
    </row>
    <row r="66" spans="2:8" s="3" customFormat="1" ht="12" customHeight="1" hidden="1">
      <c r="B66" s="100"/>
      <c r="C66" s="96"/>
      <c r="D66" s="97"/>
      <c r="E66" s="101"/>
      <c r="F66" s="101"/>
      <c r="G66" s="101"/>
      <c r="H66" s="99"/>
    </row>
    <row r="67" spans="2:8" s="3" customFormat="1" ht="24">
      <c r="B67" s="73" t="s">
        <v>276</v>
      </c>
      <c r="C67" s="74" t="s">
        <v>33</v>
      </c>
      <c r="D67" s="75" t="s">
        <v>34</v>
      </c>
      <c r="E67" s="102">
        <f>SUM(E68:E69)</f>
        <v>0</v>
      </c>
      <c r="F67" s="102">
        <f>SUM(F68:F69)</f>
        <v>0</v>
      </c>
      <c r="G67" s="102">
        <f>SUM(G68:G69)</f>
        <v>0</v>
      </c>
      <c r="H67" s="103">
        <f>SUM(H68:H69)</f>
        <v>0</v>
      </c>
    </row>
    <row r="68" spans="2:10" s="3" customFormat="1" ht="11.25">
      <c r="B68" s="199"/>
      <c r="C68" s="200"/>
      <c r="D68" s="201"/>
      <c r="E68" s="205"/>
      <c r="F68" s="202"/>
      <c r="G68" s="202"/>
      <c r="H68" s="203">
        <f>SUM(E68:G68)</f>
        <v>0</v>
      </c>
      <c r="I68" s="204"/>
      <c r="J68" s="204"/>
    </row>
    <row r="69" spans="2:8" s="3" customFormat="1" ht="11.25" hidden="1">
      <c r="B69" s="100"/>
      <c r="C69" s="96"/>
      <c r="D69" s="97"/>
      <c r="E69" s="98"/>
      <c r="F69" s="98"/>
      <c r="G69" s="98"/>
      <c r="H69" s="99"/>
    </row>
    <row r="70" spans="2:8" s="3" customFormat="1" ht="24">
      <c r="B70" s="73" t="s">
        <v>258</v>
      </c>
      <c r="C70" s="74" t="s">
        <v>31</v>
      </c>
      <c r="D70" s="75" t="s">
        <v>35</v>
      </c>
      <c r="E70" s="102">
        <f>SUM(E71:E72)</f>
        <v>0</v>
      </c>
      <c r="F70" s="102">
        <f>SUM(F71:F72)</f>
        <v>0</v>
      </c>
      <c r="G70" s="102">
        <f>SUM(G71:G72)</f>
        <v>0</v>
      </c>
      <c r="H70" s="103">
        <f>SUM(H71:H72)</f>
        <v>0</v>
      </c>
    </row>
    <row r="71" spans="2:10" s="3" customFormat="1" ht="11.25">
      <c r="B71" s="199"/>
      <c r="C71" s="200"/>
      <c r="D71" s="201"/>
      <c r="E71" s="202"/>
      <c r="F71" s="202"/>
      <c r="G71" s="202"/>
      <c r="H71" s="203">
        <f>SUM(E71:G71)</f>
        <v>0</v>
      </c>
      <c r="I71" s="204"/>
      <c r="J71" s="204"/>
    </row>
    <row r="72" spans="2:8" s="3" customFormat="1" ht="11.25" hidden="1">
      <c r="B72" s="100"/>
      <c r="C72" s="96"/>
      <c r="D72" s="97"/>
      <c r="E72" s="101"/>
      <c r="F72" s="101"/>
      <c r="G72" s="101"/>
      <c r="H72" s="99"/>
    </row>
    <row r="73" spans="2:8" s="3" customFormat="1" ht="24">
      <c r="B73" s="73" t="s">
        <v>259</v>
      </c>
      <c r="C73" s="74" t="s">
        <v>34</v>
      </c>
      <c r="D73" s="75" t="s">
        <v>36</v>
      </c>
      <c r="E73" s="102">
        <f>SUM(E74:E75)</f>
        <v>0</v>
      </c>
      <c r="F73" s="102">
        <f>SUM(F74:F75)</f>
        <v>0</v>
      </c>
      <c r="G73" s="102">
        <f>SUM(G74:G75)</f>
        <v>0</v>
      </c>
      <c r="H73" s="103">
        <f>SUM(H74:H75)</f>
        <v>0</v>
      </c>
    </row>
    <row r="74" spans="2:10" s="3" customFormat="1" ht="11.25">
      <c r="B74" s="199"/>
      <c r="C74" s="200"/>
      <c r="D74" s="201"/>
      <c r="E74" s="202"/>
      <c r="F74" s="202"/>
      <c r="G74" s="202"/>
      <c r="H74" s="203">
        <f>SUM(E74:G74)</f>
        <v>0</v>
      </c>
      <c r="I74" s="204"/>
      <c r="J74" s="204"/>
    </row>
    <row r="75" spans="2:8" s="3" customFormat="1" ht="11.25" hidden="1">
      <c r="B75" s="100"/>
      <c r="C75" s="96"/>
      <c r="D75" s="97"/>
      <c r="E75" s="101"/>
      <c r="F75" s="101"/>
      <c r="G75" s="101"/>
      <c r="H75" s="99"/>
    </row>
    <row r="76" spans="2:8" s="3" customFormat="1" ht="24">
      <c r="B76" s="73" t="s">
        <v>260</v>
      </c>
      <c r="C76" s="74" t="s">
        <v>35</v>
      </c>
      <c r="D76" s="75" t="s">
        <v>37</v>
      </c>
      <c r="E76" s="102">
        <f>SUM(E77:E78)</f>
        <v>0</v>
      </c>
      <c r="F76" s="102">
        <f>SUM(F77:F78)</f>
        <v>441979.35</v>
      </c>
      <c r="G76" s="102">
        <f>SUM(G77:G78)</f>
        <v>46812.28</v>
      </c>
      <c r="H76" s="102">
        <f>SUM(H77:H78)</f>
        <v>488791.63</v>
      </c>
    </row>
    <row r="77" spans="2:8" s="3" customFormat="1" ht="11.25">
      <c r="B77" s="95" t="s">
        <v>304</v>
      </c>
      <c r="C77" s="96" t="s">
        <v>35</v>
      </c>
      <c r="D77" s="155" t="s">
        <v>305</v>
      </c>
      <c r="E77" s="33"/>
      <c r="F77" s="33">
        <v>441979.35</v>
      </c>
      <c r="G77" s="33">
        <v>46812.28</v>
      </c>
      <c r="H77" s="99">
        <f>SUM(E77:G77)</f>
        <v>488791.63</v>
      </c>
    </row>
    <row r="78" spans="2:8" s="3" customFormat="1" ht="11.25" hidden="1">
      <c r="B78" s="100"/>
      <c r="C78" s="96"/>
      <c r="D78" s="97"/>
      <c r="E78" s="101"/>
      <c r="F78" s="101"/>
      <c r="G78" s="101"/>
      <c r="H78" s="99"/>
    </row>
    <row r="79" spans="2:8" s="3" customFormat="1" ht="24">
      <c r="B79" s="73" t="s">
        <v>245</v>
      </c>
      <c r="C79" s="74" t="s">
        <v>36</v>
      </c>
      <c r="D79" s="75" t="s">
        <v>40</v>
      </c>
      <c r="E79" s="102">
        <f>SUM(E80:E82)</f>
        <v>0</v>
      </c>
      <c r="F79" s="102">
        <f>SUM(F80:F82)</f>
        <v>4780313.07</v>
      </c>
      <c r="G79" s="102">
        <f>SUM(G80:G82)</f>
        <v>1210333.79</v>
      </c>
      <c r="H79" s="103">
        <f>SUM(H80:H82)</f>
        <v>5990646.86</v>
      </c>
    </row>
    <row r="80" spans="2:8" s="3" customFormat="1" ht="11.25">
      <c r="B80" s="95" t="s">
        <v>300</v>
      </c>
      <c r="C80" s="96" t="s">
        <v>36</v>
      </c>
      <c r="D80" s="155" t="s">
        <v>301</v>
      </c>
      <c r="E80" s="33"/>
      <c r="F80" s="33">
        <v>4522964.92</v>
      </c>
      <c r="G80" s="33">
        <v>763832.97</v>
      </c>
      <c r="H80" s="99">
        <f>SUM(E80:G80)</f>
        <v>5286797.89</v>
      </c>
    </row>
    <row r="81" spans="2:8" s="3" customFormat="1" ht="11.25">
      <c r="B81" s="95" t="s">
        <v>302</v>
      </c>
      <c r="C81" s="96" t="s">
        <v>36</v>
      </c>
      <c r="D81" s="155" t="s">
        <v>303</v>
      </c>
      <c r="E81" s="33"/>
      <c r="F81" s="33">
        <v>257348.15</v>
      </c>
      <c r="G81" s="33">
        <v>446500.82</v>
      </c>
      <c r="H81" s="99">
        <f>SUM(E81:G81)</f>
        <v>703848.97</v>
      </c>
    </row>
    <row r="82" spans="2:8" s="3" customFormat="1" ht="12" customHeight="1" hidden="1">
      <c r="B82" s="100"/>
      <c r="C82" s="96"/>
      <c r="D82" s="97"/>
      <c r="E82" s="101"/>
      <c r="F82" s="101"/>
      <c r="G82" s="101"/>
      <c r="H82" s="99"/>
    </row>
    <row r="83" spans="2:8" s="3" customFormat="1" ht="36">
      <c r="B83" s="73" t="s">
        <v>261</v>
      </c>
      <c r="C83" s="74" t="s">
        <v>37</v>
      </c>
      <c r="D83" s="75" t="s">
        <v>174</v>
      </c>
      <c r="E83" s="102">
        <f>SUM(E84:E85)</f>
        <v>0</v>
      </c>
      <c r="F83" s="102">
        <f>SUM(F84:F85)</f>
        <v>0</v>
      </c>
      <c r="G83" s="102">
        <f>SUM(G84:G85)</f>
        <v>0</v>
      </c>
      <c r="H83" s="103">
        <f>SUM(H84:H85)</f>
        <v>0</v>
      </c>
    </row>
    <row r="84" spans="2:10" s="3" customFormat="1" ht="11.25">
      <c r="B84" s="199"/>
      <c r="C84" s="200"/>
      <c r="D84" s="201"/>
      <c r="E84" s="202"/>
      <c r="F84" s="202"/>
      <c r="G84" s="202"/>
      <c r="H84" s="203">
        <f>SUM(E84:G84)</f>
        <v>0</v>
      </c>
      <c r="I84" s="204"/>
      <c r="J84" s="204"/>
    </row>
    <row r="85" spans="2:8" s="3" customFormat="1" ht="0.75" customHeight="1" thickBot="1">
      <c r="B85" s="100"/>
      <c r="C85" s="107"/>
      <c r="D85" s="108"/>
      <c r="E85" s="109"/>
      <c r="F85" s="109"/>
      <c r="G85" s="109"/>
      <c r="H85" s="110"/>
    </row>
    <row r="86" spans="2:8" s="3" customFormat="1" ht="12" customHeight="1">
      <c r="B86" s="89"/>
      <c r="C86" s="89"/>
      <c r="D86" s="89"/>
      <c r="E86" s="89"/>
      <c r="F86" s="89"/>
      <c r="G86" s="89"/>
      <c r="H86" s="89" t="s">
        <v>39</v>
      </c>
    </row>
    <row r="87" spans="2:8" s="3" customFormat="1" ht="12" customHeight="1">
      <c r="B87" s="111"/>
      <c r="C87" s="53" t="s">
        <v>4</v>
      </c>
      <c r="D87" s="163" t="s">
        <v>5</v>
      </c>
      <c r="E87" s="54" t="s">
        <v>6</v>
      </c>
      <c r="F87" s="54" t="s">
        <v>127</v>
      </c>
      <c r="G87" s="55" t="s">
        <v>130</v>
      </c>
      <c r="H87" s="90"/>
    </row>
    <row r="88" spans="2:8" s="3" customFormat="1" ht="12" customHeight="1">
      <c r="B88" s="58" t="s">
        <v>7</v>
      </c>
      <c r="C88" s="58" t="s">
        <v>8</v>
      </c>
      <c r="D88" s="164"/>
      <c r="E88" s="59" t="s">
        <v>9</v>
      </c>
      <c r="F88" s="59" t="s">
        <v>128</v>
      </c>
      <c r="G88" s="60" t="s">
        <v>131</v>
      </c>
      <c r="H88" s="91" t="s">
        <v>10</v>
      </c>
    </row>
    <row r="89" spans="2:8" s="3" customFormat="1" ht="12" customHeight="1">
      <c r="B89" s="112"/>
      <c r="C89" s="113" t="s">
        <v>11</v>
      </c>
      <c r="D89" s="165"/>
      <c r="E89" s="63" t="s">
        <v>12</v>
      </c>
      <c r="F89" s="63" t="s">
        <v>129</v>
      </c>
      <c r="G89" s="114" t="s">
        <v>132</v>
      </c>
      <c r="H89" s="91"/>
    </row>
    <row r="90" spans="2:8" s="3" customFormat="1" ht="12" customHeight="1" thickBot="1">
      <c r="B90" s="64">
        <v>1</v>
      </c>
      <c r="C90" s="115">
        <v>2</v>
      </c>
      <c r="D90" s="115">
        <v>3</v>
      </c>
      <c r="E90" s="116">
        <v>4</v>
      </c>
      <c r="F90" s="116">
        <v>5</v>
      </c>
      <c r="G90" s="117" t="s">
        <v>13</v>
      </c>
      <c r="H90" s="118" t="s">
        <v>14</v>
      </c>
    </row>
    <row r="91" spans="2:8" s="3" customFormat="1" ht="24">
      <c r="B91" s="92" t="s">
        <v>290</v>
      </c>
      <c r="C91" s="69" t="s">
        <v>40</v>
      </c>
      <c r="D91" s="70" t="s">
        <v>38</v>
      </c>
      <c r="E91" s="93">
        <f>SUM(E92:E93)</f>
        <v>0</v>
      </c>
      <c r="F91" s="93">
        <f>SUM(F92:F93)</f>
        <v>0</v>
      </c>
      <c r="G91" s="93">
        <f>SUM(G92:G93)</f>
        <v>3000</v>
      </c>
      <c r="H91" s="94">
        <f>SUM(H92:H93)</f>
        <v>3000</v>
      </c>
    </row>
    <row r="92" spans="2:8" s="3" customFormat="1" ht="11.25">
      <c r="B92" s="95" t="s">
        <v>298</v>
      </c>
      <c r="C92" s="96" t="s">
        <v>40</v>
      </c>
      <c r="D92" s="155" t="s">
        <v>299</v>
      </c>
      <c r="E92" s="33"/>
      <c r="F92" s="33"/>
      <c r="G92" s="33">
        <v>3000</v>
      </c>
      <c r="H92" s="99">
        <f>SUM(E92:G92)</f>
        <v>3000</v>
      </c>
    </row>
    <row r="93" spans="2:8" s="3" customFormat="1" ht="12" customHeight="1" hidden="1">
      <c r="B93" s="95"/>
      <c r="C93" s="96"/>
      <c r="D93" s="97"/>
      <c r="E93" s="101"/>
      <c r="F93" s="101"/>
      <c r="G93" s="101"/>
      <c r="H93" s="99"/>
    </row>
    <row r="94" spans="2:8" s="3" customFormat="1" ht="11.25">
      <c r="B94" s="119" t="s">
        <v>262</v>
      </c>
      <c r="C94" s="74" t="s">
        <v>41</v>
      </c>
      <c r="D94" s="75"/>
      <c r="E94" s="102">
        <f>E97+E132</f>
        <v>2418928.73</v>
      </c>
      <c r="F94" s="102">
        <f>F97+F132</f>
        <v>-13407680.16</v>
      </c>
      <c r="G94" s="102">
        <f>G97+G132</f>
        <v>-2915038.87</v>
      </c>
      <c r="H94" s="103">
        <f>H97+H132</f>
        <v>-13903790.3</v>
      </c>
    </row>
    <row r="95" spans="2:8" s="3" customFormat="1" ht="12">
      <c r="B95" s="73" t="s">
        <v>240</v>
      </c>
      <c r="C95" s="74" t="s">
        <v>42</v>
      </c>
      <c r="D95" s="75"/>
      <c r="E95" s="120">
        <f>E17-E51</f>
        <v>2418928.73</v>
      </c>
      <c r="F95" s="120">
        <f>F17-F51</f>
        <v>-13407680.16</v>
      </c>
      <c r="G95" s="120">
        <f>G17-G51</f>
        <v>-2915038.87</v>
      </c>
      <c r="H95" s="121">
        <f>H17-H51</f>
        <v>-13903790.3</v>
      </c>
    </row>
    <row r="96" spans="2:8" s="3" customFormat="1" ht="12">
      <c r="B96" s="73" t="s">
        <v>270</v>
      </c>
      <c r="C96" s="74" t="s">
        <v>43</v>
      </c>
      <c r="D96" s="75"/>
      <c r="E96" s="39"/>
      <c r="F96" s="33"/>
      <c r="G96" s="33"/>
      <c r="H96" s="99">
        <f>SUM(E96:G96)</f>
        <v>0</v>
      </c>
    </row>
    <row r="97" spans="2:8" s="3" customFormat="1" ht="22.5">
      <c r="B97" s="119" t="s">
        <v>277</v>
      </c>
      <c r="C97" s="74" t="s">
        <v>44</v>
      </c>
      <c r="D97" s="75"/>
      <c r="E97" s="105">
        <f>E98+E101+E104+E107+E114+E117+E120+E131+E128</f>
        <v>0</v>
      </c>
      <c r="F97" s="105">
        <f>F98+F101+F104+F107+F114+F117+F120+F131+F128</f>
        <v>19169198.62</v>
      </c>
      <c r="G97" s="105">
        <f>G98+G101+G104+G107+G114+G117+G120+G131+G128</f>
        <v>236115.16</v>
      </c>
      <c r="H97" s="106">
        <f>H98+H101+H104+H107+H114+H117+H120+H131+H128</f>
        <v>19405313.78</v>
      </c>
    </row>
    <row r="98" spans="2:8" s="3" customFormat="1" ht="12">
      <c r="B98" s="73" t="s">
        <v>249</v>
      </c>
      <c r="C98" s="74" t="s">
        <v>45</v>
      </c>
      <c r="D98" s="75"/>
      <c r="E98" s="102">
        <f>E99-E100</f>
        <v>0</v>
      </c>
      <c r="F98" s="102">
        <f>F99-F100</f>
        <v>19076137.64</v>
      </c>
      <c r="G98" s="102">
        <f>G99-G100</f>
        <v>-130294.01</v>
      </c>
      <c r="H98" s="103">
        <f>H99-H100</f>
        <v>18945843.63</v>
      </c>
    </row>
    <row r="99" spans="2:8" s="3" customFormat="1" ht="22.5">
      <c r="B99" s="122" t="s">
        <v>254</v>
      </c>
      <c r="C99" s="74" t="s">
        <v>46</v>
      </c>
      <c r="D99" s="75" t="s">
        <v>44</v>
      </c>
      <c r="E99" s="33">
        <v>2537928.73</v>
      </c>
      <c r="F99" s="33">
        <v>27445792.59</v>
      </c>
      <c r="G99" s="33">
        <v>1057763.96</v>
      </c>
      <c r="H99" s="99">
        <f>SUM(E99:G99)</f>
        <v>31041485.28</v>
      </c>
    </row>
    <row r="100" spans="2:8" s="3" customFormat="1" ht="11.25">
      <c r="B100" s="122" t="s">
        <v>181</v>
      </c>
      <c r="C100" s="74" t="s">
        <v>47</v>
      </c>
      <c r="D100" s="75" t="s">
        <v>154</v>
      </c>
      <c r="E100" s="33">
        <v>2537928.73</v>
      </c>
      <c r="F100" s="33">
        <v>8369654.95</v>
      </c>
      <c r="G100" s="33">
        <v>1188057.97</v>
      </c>
      <c r="H100" s="99">
        <f>SUM(E100:G100)</f>
        <v>12095641.65</v>
      </c>
    </row>
    <row r="101" spans="2:8" s="3" customFormat="1" ht="12">
      <c r="B101" s="73" t="s">
        <v>179</v>
      </c>
      <c r="C101" s="74" t="s">
        <v>49</v>
      </c>
      <c r="D101" s="75"/>
      <c r="E101" s="102">
        <f>E102-E103</f>
        <v>0</v>
      </c>
      <c r="F101" s="102">
        <f>F102-F103</f>
        <v>0</v>
      </c>
      <c r="G101" s="102">
        <f>G102-G103</f>
        <v>0</v>
      </c>
      <c r="H101" s="103">
        <f>H102-H103</f>
        <v>0</v>
      </c>
    </row>
    <row r="102" spans="2:8" s="3" customFormat="1" ht="22.5">
      <c r="B102" s="122" t="s">
        <v>278</v>
      </c>
      <c r="C102" s="74" t="s">
        <v>50</v>
      </c>
      <c r="D102" s="75" t="s">
        <v>45</v>
      </c>
      <c r="E102" s="33"/>
      <c r="F102" s="33"/>
      <c r="G102" s="33"/>
      <c r="H102" s="99">
        <f>SUM(E102:G102)</f>
        <v>0</v>
      </c>
    </row>
    <row r="103" spans="2:8" s="3" customFormat="1" ht="11.25">
      <c r="B103" s="122" t="s">
        <v>182</v>
      </c>
      <c r="C103" s="74" t="s">
        <v>51</v>
      </c>
      <c r="D103" s="75" t="s">
        <v>155</v>
      </c>
      <c r="E103" s="33"/>
      <c r="F103" s="33"/>
      <c r="G103" s="33"/>
      <c r="H103" s="99">
        <f>SUM(E103:G103)</f>
        <v>0</v>
      </c>
    </row>
    <row r="104" spans="2:8" s="3" customFormat="1" ht="12">
      <c r="B104" s="73" t="s">
        <v>180</v>
      </c>
      <c r="C104" s="74" t="s">
        <v>53</v>
      </c>
      <c r="D104" s="75"/>
      <c r="E104" s="102">
        <f>E105-E106</f>
        <v>0</v>
      </c>
      <c r="F104" s="102">
        <f>F105-F106</f>
        <v>0</v>
      </c>
      <c r="G104" s="102">
        <f>G105-G106</f>
        <v>0</v>
      </c>
      <c r="H104" s="103">
        <f>H105-H106</f>
        <v>0</v>
      </c>
    </row>
    <row r="105" spans="2:8" s="3" customFormat="1" ht="22.5">
      <c r="B105" s="122" t="s">
        <v>271</v>
      </c>
      <c r="C105" s="74" t="s">
        <v>54</v>
      </c>
      <c r="D105" s="75" t="s">
        <v>49</v>
      </c>
      <c r="E105" s="33"/>
      <c r="F105" s="33"/>
      <c r="G105" s="33"/>
      <c r="H105" s="99">
        <f>SUM(E105:G105)</f>
        <v>0</v>
      </c>
    </row>
    <row r="106" spans="2:8" s="3" customFormat="1" ht="11.25">
      <c r="B106" s="122" t="s">
        <v>183</v>
      </c>
      <c r="C106" s="74" t="s">
        <v>55</v>
      </c>
      <c r="D106" s="75" t="s">
        <v>156</v>
      </c>
      <c r="E106" s="33"/>
      <c r="F106" s="33"/>
      <c r="G106" s="33"/>
      <c r="H106" s="99">
        <f>SUM(E106:G106)</f>
        <v>0</v>
      </c>
    </row>
    <row r="107" spans="2:8" s="3" customFormat="1" ht="12">
      <c r="B107" s="73" t="s">
        <v>184</v>
      </c>
      <c r="C107" s="74" t="s">
        <v>57</v>
      </c>
      <c r="D107" s="75"/>
      <c r="E107" s="102">
        <f>E108-E111</f>
        <v>0</v>
      </c>
      <c r="F107" s="102">
        <f>F108-F111</f>
        <v>0</v>
      </c>
      <c r="G107" s="102">
        <f>G108-G111</f>
        <v>19506.87</v>
      </c>
      <c r="H107" s="103">
        <f>H108-H111</f>
        <v>19506.87</v>
      </c>
    </row>
    <row r="108" spans="2:8" s="3" customFormat="1" ht="33.75">
      <c r="B108" s="122" t="s">
        <v>255</v>
      </c>
      <c r="C108" s="74" t="s">
        <v>58</v>
      </c>
      <c r="D108" s="75" t="s">
        <v>59</v>
      </c>
      <c r="E108" s="39"/>
      <c r="F108" s="39">
        <v>257348.15</v>
      </c>
      <c r="G108" s="39">
        <v>477707.69</v>
      </c>
      <c r="H108" s="99">
        <f>SUM(E108:G108)</f>
        <v>735055.84</v>
      </c>
    </row>
    <row r="109" spans="2:8" s="3" customFormat="1" ht="22.5">
      <c r="B109" s="95" t="s">
        <v>297</v>
      </c>
      <c r="C109" s="96" t="s">
        <v>58</v>
      </c>
      <c r="D109" s="155" t="s">
        <v>296</v>
      </c>
      <c r="E109" s="33"/>
      <c r="F109" s="33"/>
      <c r="G109" s="33">
        <v>11700</v>
      </c>
      <c r="H109" s="99">
        <f>SUM(E109:G109)</f>
        <v>11700</v>
      </c>
    </row>
    <row r="110" spans="2:8" s="3" customFormat="1" ht="11.25" hidden="1">
      <c r="B110" s="95"/>
      <c r="C110" s="96"/>
      <c r="D110" s="97"/>
      <c r="E110" s="101"/>
      <c r="F110" s="101"/>
      <c r="G110" s="101"/>
      <c r="H110" s="99"/>
    </row>
    <row r="111" spans="2:8" s="3" customFormat="1" ht="22.5">
      <c r="B111" s="122" t="s">
        <v>208</v>
      </c>
      <c r="C111" s="74" t="s">
        <v>60</v>
      </c>
      <c r="D111" s="75" t="s">
        <v>61</v>
      </c>
      <c r="E111" s="39"/>
      <c r="F111" s="39">
        <v>257348.15</v>
      </c>
      <c r="G111" s="39">
        <v>458200.82</v>
      </c>
      <c r="H111" s="99">
        <f>SUM(E111:G111)</f>
        <v>715548.97</v>
      </c>
    </row>
    <row r="112" spans="2:8" s="3" customFormat="1" ht="22.5">
      <c r="B112" s="95" t="s">
        <v>295</v>
      </c>
      <c r="C112" s="96" t="s">
        <v>60</v>
      </c>
      <c r="D112" s="155" t="s">
        <v>294</v>
      </c>
      <c r="E112" s="33"/>
      <c r="F112" s="33"/>
      <c r="G112" s="33">
        <v>11700</v>
      </c>
      <c r="H112" s="99">
        <f>SUM(E112:G112)</f>
        <v>11700</v>
      </c>
    </row>
    <row r="113" spans="2:8" s="3" customFormat="1" ht="11.25" hidden="1">
      <c r="B113" s="95"/>
      <c r="C113" s="96"/>
      <c r="D113" s="97"/>
      <c r="E113" s="101"/>
      <c r="F113" s="101"/>
      <c r="G113" s="101"/>
      <c r="H113" s="99"/>
    </row>
    <row r="114" spans="2:8" s="3" customFormat="1" ht="12">
      <c r="B114" s="73" t="s">
        <v>206</v>
      </c>
      <c r="C114" s="74" t="s">
        <v>62</v>
      </c>
      <c r="D114" s="75"/>
      <c r="E114" s="102">
        <f>E115-E116</f>
        <v>0</v>
      </c>
      <c r="F114" s="102">
        <f>F115-F116</f>
        <v>-2393.48</v>
      </c>
      <c r="G114" s="102">
        <f>G115-G116</f>
        <v>344500</v>
      </c>
      <c r="H114" s="103">
        <f>H115-H116</f>
        <v>342106.52</v>
      </c>
    </row>
    <row r="115" spans="2:8" s="3" customFormat="1" ht="22.5">
      <c r="B115" s="122" t="s">
        <v>250</v>
      </c>
      <c r="C115" s="74" t="s">
        <v>63</v>
      </c>
      <c r="D115" s="75" t="s">
        <v>209</v>
      </c>
      <c r="E115" s="33"/>
      <c r="F115" s="33">
        <v>3164257.68</v>
      </c>
      <c r="G115" s="33">
        <v>714340</v>
      </c>
      <c r="H115" s="99">
        <f>SUM(E115:G115)</f>
        <v>3878597.68</v>
      </c>
    </row>
    <row r="116" spans="2:8" s="3" customFormat="1" ht="11.25">
      <c r="B116" s="122" t="s">
        <v>207</v>
      </c>
      <c r="C116" s="74" t="s">
        <v>65</v>
      </c>
      <c r="D116" s="75" t="s">
        <v>210</v>
      </c>
      <c r="E116" s="33"/>
      <c r="F116" s="33">
        <v>3166651.16</v>
      </c>
      <c r="G116" s="33">
        <v>369840</v>
      </c>
      <c r="H116" s="99">
        <f>SUM(E116:G116)</f>
        <v>3536491.16</v>
      </c>
    </row>
    <row r="117" spans="2:8" s="3" customFormat="1" ht="12">
      <c r="B117" s="73" t="s">
        <v>212</v>
      </c>
      <c r="C117" s="150" t="s">
        <v>211</v>
      </c>
      <c r="D117" s="151"/>
      <c r="E117" s="152">
        <f>E118-E119</f>
        <v>0</v>
      </c>
      <c r="F117" s="152">
        <f>F118-F119</f>
        <v>0</v>
      </c>
      <c r="G117" s="152">
        <f>G118-G119</f>
        <v>0</v>
      </c>
      <c r="H117" s="153">
        <f>H118-H119</f>
        <v>0</v>
      </c>
    </row>
    <row r="118" spans="2:8" s="3" customFormat="1" ht="22.5">
      <c r="B118" s="122" t="s">
        <v>289</v>
      </c>
      <c r="C118" s="74" t="s">
        <v>213</v>
      </c>
      <c r="D118" s="75" t="s">
        <v>57</v>
      </c>
      <c r="E118" s="39"/>
      <c r="F118" s="33"/>
      <c r="G118" s="33"/>
      <c r="H118" s="99">
        <f>SUM(E118:G118)</f>
        <v>0</v>
      </c>
    </row>
    <row r="119" spans="2:8" s="3" customFormat="1" ht="11.25">
      <c r="B119" s="122" t="s">
        <v>215</v>
      </c>
      <c r="C119" s="74" t="s">
        <v>214</v>
      </c>
      <c r="D119" s="75" t="s">
        <v>220</v>
      </c>
      <c r="E119" s="39"/>
      <c r="F119" s="33"/>
      <c r="G119" s="33"/>
      <c r="H119" s="99">
        <f>SUM(E119:G119)</f>
        <v>0</v>
      </c>
    </row>
    <row r="120" spans="2:8" s="3" customFormat="1" ht="24.75" thickBot="1">
      <c r="B120" s="123" t="s">
        <v>185</v>
      </c>
      <c r="C120" s="124" t="s">
        <v>67</v>
      </c>
      <c r="D120" s="125"/>
      <c r="E120" s="126">
        <f>E126-E127</f>
        <v>0</v>
      </c>
      <c r="F120" s="126">
        <f>F126-F127</f>
        <v>0</v>
      </c>
      <c r="G120" s="126">
        <f>G126-G127</f>
        <v>0</v>
      </c>
      <c r="H120" s="127">
        <f>H126-H127</f>
        <v>0</v>
      </c>
    </row>
    <row r="121" spans="2:8" s="3" customFormat="1" ht="11.25">
      <c r="B121" s="89"/>
      <c r="C121" s="89"/>
      <c r="D121" s="89"/>
      <c r="E121" s="89"/>
      <c r="F121" s="89"/>
      <c r="G121" s="89"/>
      <c r="H121" s="128" t="s">
        <v>66</v>
      </c>
    </row>
    <row r="122" spans="2:8" s="3" customFormat="1" ht="12" customHeight="1">
      <c r="B122" s="111"/>
      <c r="C122" s="53" t="s">
        <v>4</v>
      </c>
      <c r="D122" s="163" t="s">
        <v>5</v>
      </c>
      <c r="E122" s="54" t="s">
        <v>6</v>
      </c>
      <c r="F122" s="54" t="s">
        <v>127</v>
      </c>
      <c r="G122" s="55" t="s">
        <v>130</v>
      </c>
      <c r="H122" s="90"/>
    </row>
    <row r="123" spans="2:8" s="3" customFormat="1" ht="12" customHeight="1">
      <c r="B123" s="58" t="s">
        <v>7</v>
      </c>
      <c r="C123" s="58" t="s">
        <v>8</v>
      </c>
      <c r="D123" s="164"/>
      <c r="E123" s="59" t="s">
        <v>9</v>
      </c>
      <c r="F123" s="59" t="s">
        <v>128</v>
      </c>
      <c r="G123" s="60" t="s">
        <v>131</v>
      </c>
      <c r="H123" s="91" t="s">
        <v>10</v>
      </c>
    </row>
    <row r="124" spans="2:8" s="3" customFormat="1" ht="12" customHeight="1">
      <c r="B124" s="112"/>
      <c r="C124" s="113" t="s">
        <v>11</v>
      </c>
      <c r="D124" s="165"/>
      <c r="E124" s="63" t="s">
        <v>12</v>
      </c>
      <c r="F124" s="63" t="s">
        <v>129</v>
      </c>
      <c r="G124" s="114" t="s">
        <v>132</v>
      </c>
      <c r="H124" s="91"/>
    </row>
    <row r="125" spans="2:8" s="3" customFormat="1" ht="12" thickBot="1">
      <c r="B125" s="64">
        <v>1</v>
      </c>
      <c r="C125" s="115">
        <v>2</v>
      </c>
      <c r="D125" s="115">
        <v>3</v>
      </c>
      <c r="E125" s="66">
        <v>4</v>
      </c>
      <c r="F125" s="66">
        <v>5</v>
      </c>
      <c r="G125" s="55" t="s">
        <v>13</v>
      </c>
      <c r="H125" s="90" t="s">
        <v>14</v>
      </c>
    </row>
    <row r="126" spans="2:8" s="3" customFormat="1" ht="22.5">
      <c r="B126" s="129" t="s">
        <v>292</v>
      </c>
      <c r="C126" s="130" t="s">
        <v>175</v>
      </c>
      <c r="D126" s="182" t="s">
        <v>186</v>
      </c>
      <c r="E126" s="50"/>
      <c r="F126" s="50">
        <v>159732138.78</v>
      </c>
      <c r="G126" s="50">
        <v>25284529.63</v>
      </c>
      <c r="H126" s="131">
        <f>SUM(E126:G126)</f>
        <v>185016668.41</v>
      </c>
    </row>
    <row r="127" spans="2:8" s="3" customFormat="1" ht="11.25">
      <c r="B127" s="132" t="s">
        <v>157</v>
      </c>
      <c r="C127" s="133" t="s">
        <v>176</v>
      </c>
      <c r="D127" s="134" t="s">
        <v>64</v>
      </c>
      <c r="E127" s="48"/>
      <c r="F127" s="48">
        <v>159732138.78</v>
      </c>
      <c r="G127" s="48">
        <v>25284529.63</v>
      </c>
      <c r="H127" s="81">
        <f>SUM(E127:G127)</f>
        <v>185016668.41</v>
      </c>
    </row>
    <row r="128" spans="2:8" s="3" customFormat="1" ht="12">
      <c r="B128" s="73" t="s">
        <v>219</v>
      </c>
      <c r="C128" s="150" t="s">
        <v>218</v>
      </c>
      <c r="D128" s="151"/>
      <c r="E128" s="152">
        <f>E129-E130</f>
        <v>0</v>
      </c>
      <c r="F128" s="152">
        <f>F129-F130</f>
        <v>0</v>
      </c>
      <c r="G128" s="152">
        <f>G129-G130</f>
        <v>0</v>
      </c>
      <c r="H128" s="153">
        <f>H129-H130</f>
        <v>0</v>
      </c>
    </row>
    <row r="129" spans="2:8" s="3" customFormat="1" ht="22.5">
      <c r="B129" s="122" t="s">
        <v>292</v>
      </c>
      <c r="C129" s="74" t="s">
        <v>216</v>
      </c>
      <c r="D129" s="75" t="s">
        <v>64</v>
      </c>
      <c r="E129" s="39"/>
      <c r="F129" s="33"/>
      <c r="G129" s="33"/>
      <c r="H129" s="99">
        <f>SUM(E129:G129)</f>
        <v>0</v>
      </c>
    </row>
    <row r="130" spans="2:8" s="3" customFormat="1" ht="11.25">
      <c r="B130" s="122" t="s">
        <v>157</v>
      </c>
      <c r="C130" s="74" t="s">
        <v>217</v>
      </c>
      <c r="D130" s="75" t="s">
        <v>64</v>
      </c>
      <c r="E130" s="39"/>
      <c r="F130" s="33"/>
      <c r="G130" s="33"/>
      <c r="H130" s="99">
        <f>SUM(E130:G130)</f>
        <v>0</v>
      </c>
    </row>
    <row r="131" spans="2:8" s="3" customFormat="1" ht="12">
      <c r="B131" s="123" t="s">
        <v>187</v>
      </c>
      <c r="C131" s="133" t="s">
        <v>149</v>
      </c>
      <c r="D131" s="134" t="s">
        <v>64</v>
      </c>
      <c r="E131" s="48"/>
      <c r="F131" s="48">
        <v>95454.46</v>
      </c>
      <c r="G131" s="48">
        <v>2402.3</v>
      </c>
      <c r="H131" s="81">
        <f>SUM(E131:G131)</f>
        <v>97856.76</v>
      </c>
    </row>
    <row r="132" spans="2:8" s="3" customFormat="1" ht="24">
      <c r="B132" s="135" t="s">
        <v>251</v>
      </c>
      <c r="C132" s="133" t="s">
        <v>48</v>
      </c>
      <c r="D132" s="134"/>
      <c r="E132" s="136">
        <f>E133-E157</f>
        <v>2418928.73</v>
      </c>
      <c r="F132" s="136">
        <f>F133-F157</f>
        <v>-32576878.78</v>
      </c>
      <c r="G132" s="136">
        <f>G133-G157</f>
        <v>-3151154.03</v>
      </c>
      <c r="H132" s="137">
        <f>H133-H157</f>
        <v>-33309104.08</v>
      </c>
    </row>
    <row r="133" spans="2:8" s="3" customFormat="1" ht="22.5">
      <c r="B133" s="138" t="s">
        <v>279</v>
      </c>
      <c r="C133" s="133" t="s">
        <v>52</v>
      </c>
      <c r="D133" s="134"/>
      <c r="E133" s="139">
        <f>E134+E137+E140+E143+E146+E149</f>
        <v>-1767180.71</v>
      </c>
      <c r="F133" s="139">
        <f>F134+F137+F140+F143+F146+F149</f>
        <v>-19399289</v>
      </c>
      <c r="G133" s="139">
        <f>G134+G137+G140+G143+G146+G149</f>
        <v>-2446163.21</v>
      </c>
      <c r="H133" s="140">
        <f>H134+H137+H140+H143+H146+H149</f>
        <v>-23612632.92</v>
      </c>
    </row>
    <row r="134" spans="2:8" s="3" customFormat="1" ht="12">
      <c r="B134" s="73" t="s">
        <v>188</v>
      </c>
      <c r="C134" s="133" t="s">
        <v>56</v>
      </c>
      <c r="D134" s="134"/>
      <c r="E134" s="76">
        <f>E135-E136</f>
        <v>119000</v>
      </c>
      <c r="F134" s="76">
        <f>F135-F136</f>
        <v>-3193927.87</v>
      </c>
      <c r="G134" s="76">
        <f>G135-G136</f>
        <v>-1905612.48</v>
      </c>
      <c r="H134" s="77">
        <f>H135-H136</f>
        <v>-4980540.35</v>
      </c>
    </row>
    <row r="135" spans="2:8" s="3" customFormat="1" ht="22.5">
      <c r="B135" s="132" t="s">
        <v>288</v>
      </c>
      <c r="C135" s="133" t="s">
        <v>150</v>
      </c>
      <c r="D135" s="134" t="s">
        <v>68</v>
      </c>
      <c r="E135" s="48">
        <v>3273970.4</v>
      </c>
      <c r="F135" s="48">
        <v>149592728.46</v>
      </c>
      <c r="G135" s="48">
        <v>23482494.79</v>
      </c>
      <c r="H135" s="81">
        <f>SUM(E135:G135)</f>
        <v>176349193.65</v>
      </c>
    </row>
    <row r="136" spans="2:8" s="3" customFormat="1" ht="11.25">
      <c r="B136" s="132" t="s">
        <v>189</v>
      </c>
      <c r="C136" s="133" t="s">
        <v>151</v>
      </c>
      <c r="D136" s="134" t="s">
        <v>69</v>
      </c>
      <c r="E136" s="49">
        <v>3154970.4</v>
      </c>
      <c r="F136" s="49">
        <v>152786656.33</v>
      </c>
      <c r="G136" s="49">
        <v>25388107.27</v>
      </c>
      <c r="H136" s="81">
        <f>SUM(E136:G136)</f>
        <v>181329734</v>
      </c>
    </row>
    <row r="137" spans="2:8" s="3" customFormat="1" ht="12">
      <c r="B137" s="123" t="s">
        <v>190</v>
      </c>
      <c r="C137" s="133" t="s">
        <v>61</v>
      </c>
      <c r="D137" s="134"/>
      <c r="E137" s="76">
        <f>E138-E139</f>
        <v>0</v>
      </c>
      <c r="F137" s="76">
        <f>F138-F139</f>
        <v>0</v>
      </c>
      <c r="G137" s="76">
        <f>G138-G139</f>
        <v>0</v>
      </c>
      <c r="H137" s="77">
        <f>H138-H139</f>
        <v>0</v>
      </c>
    </row>
    <row r="138" spans="2:8" s="3" customFormat="1" ht="33.75">
      <c r="B138" s="132" t="s">
        <v>263</v>
      </c>
      <c r="C138" s="133" t="s">
        <v>72</v>
      </c>
      <c r="D138" s="134" t="s">
        <v>70</v>
      </c>
      <c r="E138" s="48"/>
      <c r="F138" s="48"/>
      <c r="G138" s="48"/>
      <c r="H138" s="81">
        <f>SUM(E138:G138)</f>
        <v>0</v>
      </c>
    </row>
    <row r="139" spans="2:8" s="3" customFormat="1" ht="22.5">
      <c r="B139" s="132" t="s">
        <v>191</v>
      </c>
      <c r="C139" s="133" t="s">
        <v>74</v>
      </c>
      <c r="D139" s="134" t="s">
        <v>71</v>
      </c>
      <c r="E139" s="49"/>
      <c r="F139" s="49"/>
      <c r="G139" s="49"/>
      <c r="H139" s="81">
        <f>SUM(E139:G139)</f>
        <v>0</v>
      </c>
    </row>
    <row r="140" spans="2:8" s="3" customFormat="1" ht="12">
      <c r="B140" s="73" t="s">
        <v>192</v>
      </c>
      <c r="C140" s="133" t="s">
        <v>148</v>
      </c>
      <c r="D140" s="134"/>
      <c r="E140" s="76">
        <f>E141-E142</f>
        <v>0</v>
      </c>
      <c r="F140" s="76">
        <f>F141-F142</f>
        <v>0</v>
      </c>
      <c r="G140" s="76">
        <f>G141-G142</f>
        <v>0</v>
      </c>
      <c r="H140" s="77">
        <f>H141-H142</f>
        <v>0</v>
      </c>
    </row>
    <row r="141" spans="2:8" s="3" customFormat="1" ht="22.5">
      <c r="B141" s="132" t="s">
        <v>293</v>
      </c>
      <c r="C141" s="133" t="s">
        <v>177</v>
      </c>
      <c r="D141" s="134" t="s">
        <v>73</v>
      </c>
      <c r="E141" s="49"/>
      <c r="F141" s="49"/>
      <c r="G141" s="49"/>
      <c r="H141" s="81">
        <f>SUM(E141:G141)</f>
        <v>0</v>
      </c>
    </row>
    <row r="142" spans="2:8" s="3" customFormat="1" ht="11.25">
      <c r="B142" s="132" t="s">
        <v>193</v>
      </c>
      <c r="C142" s="133" t="s">
        <v>178</v>
      </c>
      <c r="D142" s="134" t="s">
        <v>75</v>
      </c>
      <c r="E142" s="49"/>
      <c r="F142" s="49"/>
      <c r="G142" s="49"/>
      <c r="H142" s="81">
        <f>SUM(E142:G142)</f>
        <v>0</v>
      </c>
    </row>
    <row r="143" spans="2:8" s="3" customFormat="1" ht="12">
      <c r="B143" s="73" t="s">
        <v>194</v>
      </c>
      <c r="C143" s="133" t="s">
        <v>76</v>
      </c>
      <c r="D143" s="134"/>
      <c r="E143" s="76">
        <f>E144-E145</f>
        <v>0</v>
      </c>
      <c r="F143" s="76">
        <f>F144-F145</f>
        <v>0</v>
      </c>
      <c r="G143" s="76">
        <f>G144-G145</f>
        <v>0</v>
      </c>
      <c r="H143" s="77">
        <f>H144-H145</f>
        <v>0</v>
      </c>
    </row>
    <row r="144" spans="2:8" s="3" customFormat="1" ht="22.5">
      <c r="B144" s="132" t="s">
        <v>243</v>
      </c>
      <c r="C144" s="133" t="s">
        <v>77</v>
      </c>
      <c r="D144" s="134" t="s">
        <v>78</v>
      </c>
      <c r="E144" s="48"/>
      <c r="F144" s="48"/>
      <c r="G144" s="48"/>
      <c r="H144" s="81">
        <f>SUM(E144:G144)</f>
        <v>0</v>
      </c>
    </row>
    <row r="145" spans="2:8" s="3" customFormat="1" ht="11.25">
      <c r="B145" s="132" t="s">
        <v>195</v>
      </c>
      <c r="C145" s="133" t="s">
        <v>79</v>
      </c>
      <c r="D145" s="134" t="s">
        <v>80</v>
      </c>
      <c r="E145" s="48"/>
      <c r="F145" s="48"/>
      <c r="G145" s="48"/>
      <c r="H145" s="81">
        <f>SUM(E145:G145)</f>
        <v>0</v>
      </c>
    </row>
    <row r="146" spans="2:8" s="3" customFormat="1" ht="12">
      <c r="B146" s="73" t="s">
        <v>242</v>
      </c>
      <c r="C146" s="133" t="s">
        <v>81</v>
      </c>
      <c r="D146" s="134"/>
      <c r="E146" s="76">
        <f>E147-E148</f>
        <v>0</v>
      </c>
      <c r="F146" s="76">
        <f>F147-F148</f>
        <v>0</v>
      </c>
      <c r="G146" s="76">
        <f>G147-G148</f>
        <v>0</v>
      </c>
      <c r="H146" s="77">
        <f>H147-H148</f>
        <v>0</v>
      </c>
    </row>
    <row r="147" spans="2:8" s="3" customFormat="1" ht="22.5">
      <c r="B147" s="132" t="s">
        <v>264</v>
      </c>
      <c r="C147" s="133" t="s">
        <v>82</v>
      </c>
      <c r="D147" s="134" t="s">
        <v>83</v>
      </c>
      <c r="E147" s="48"/>
      <c r="F147" s="48"/>
      <c r="G147" s="48"/>
      <c r="H147" s="81">
        <f>SUM(E147:G147)</f>
        <v>0</v>
      </c>
    </row>
    <row r="148" spans="2:8" s="3" customFormat="1" ht="11.25">
      <c r="B148" s="132" t="s">
        <v>196</v>
      </c>
      <c r="C148" s="133" t="s">
        <v>84</v>
      </c>
      <c r="D148" s="134" t="s">
        <v>85</v>
      </c>
      <c r="E148" s="48"/>
      <c r="F148" s="48"/>
      <c r="G148" s="48"/>
      <c r="H148" s="81">
        <f>SUM(E148:G148)</f>
        <v>0</v>
      </c>
    </row>
    <row r="149" spans="2:8" s="3" customFormat="1" ht="12">
      <c r="B149" s="73" t="s">
        <v>274</v>
      </c>
      <c r="C149" s="133" t="s">
        <v>86</v>
      </c>
      <c r="D149" s="134"/>
      <c r="E149" s="76">
        <f>E150-E151</f>
        <v>-1886180.71</v>
      </c>
      <c r="F149" s="76">
        <f>F150-F151</f>
        <v>-16205361.13</v>
      </c>
      <c r="G149" s="76">
        <f>G150-G151</f>
        <v>-540550.73</v>
      </c>
      <c r="H149" s="77">
        <f>H150-H151</f>
        <v>-18632092.57</v>
      </c>
    </row>
    <row r="150" spans="2:8" s="3" customFormat="1" ht="22.5">
      <c r="B150" s="132" t="s">
        <v>256</v>
      </c>
      <c r="C150" s="133" t="s">
        <v>87</v>
      </c>
      <c r="D150" s="134" t="s">
        <v>88</v>
      </c>
      <c r="E150" s="48">
        <v>4225559.67</v>
      </c>
      <c r="F150" s="48">
        <v>178638557.65</v>
      </c>
      <c r="G150" s="48">
        <v>23480976.55</v>
      </c>
      <c r="H150" s="81">
        <f>SUM(E150:G150)</f>
        <v>206345093.87</v>
      </c>
    </row>
    <row r="151" spans="2:8" s="3" customFormat="1" ht="12" thickBot="1">
      <c r="B151" s="132" t="s">
        <v>197</v>
      </c>
      <c r="C151" s="141" t="s">
        <v>89</v>
      </c>
      <c r="D151" s="142" t="s">
        <v>90</v>
      </c>
      <c r="E151" s="51">
        <v>6111740.38</v>
      </c>
      <c r="F151" s="51">
        <v>194843918.78</v>
      </c>
      <c r="G151" s="51">
        <v>24021527.28</v>
      </c>
      <c r="H151" s="88">
        <f>SUM(E151:G151)</f>
        <v>224977186.44</v>
      </c>
    </row>
    <row r="152" spans="2:8" s="3" customFormat="1" ht="11.25">
      <c r="B152" s="89"/>
      <c r="C152" s="89"/>
      <c r="D152" s="89"/>
      <c r="E152" s="89"/>
      <c r="F152" s="89"/>
      <c r="G152" s="89"/>
      <c r="H152" s="89" t="s">
        <v>91</v>
      </c>
    </row>
    <row r="153" spans="2:8" s="3" customFormat="1" ht="9.75" customHeight="1">
      <c r="B153" s="52"/>
      <c r="C153" s="53" t="s">
        <v>4</v>
      </c>
      <c r="D153" s="163" t="s">
        <v>5</v>
      </c>
      <c r="E153" s="54" t="s">
        <v>6</v>
      </c>
      <c r="F153" s="54" t="s">
        <v>127</v>
      </c>
      <c r="G153" s="55" t="s">
        <v>130</v>
      </c>
      <c r="H153" s="90"/>
    </row>
    <row r="154" spans="2:8" s="3" customFormat="1" ht="12" customHeight="1">
      <c r="B154" s="57" t="s">
        <v>7</v>
      </c>
      <c r="C154" s="58" t="s">
        <v>8</v>
      </c>
      <c r="D154" s="164"/>
      <c r="E154" s="59" t="s">
        <v>9</v>
      </c>
      <c r="F154" s="59" t="s">
        <v>128</v>
      </c>
      <c r="G154" s="60" t="s">
        <v>131</v>
      </c>
      <c r="H154" s="91" t="s">
        <v>10</v>
      </c>
    </row>
    <row r="155" spans="2:8" s="3" customFormat="1" ht="11.25">
      <c r="B155" s="62"/>
      <c r="C155" s="58" t="s">
        <v>11</v>
      </c>
      <c r="D155" s="165"/>
      <c r="E155" s="63" t="s">
        <v>12</v>
      </c>
      <c r="F155" s="59" t="s">
        <v>129</v>
      </c>
      <c r="G155" s="60" t="s">
        <v>132</v>
      </c>
      <c r="H155" s="91"/>
    </row>
    <row r="156" spans="2:8" s="3" customFormat="1" ht="12" thickBot="1">
      <c r="B156" s="64">
        <v>1</v>
      </c>
      <c r="C156" s="65">
        <v>2</v>
      </c>
      <c r="D156" s="65">
        <v>3</v>
      </c>
      <c r="E156" s="66">
        <v>4</v>
      </c>
      <c r="F156" s="66">
        <v>5</v>
      </c>
      <c r="G156" s="55" t="s">
        <v>13</v>
      </c>
      <c r="H156" s="90" t="s">
        <v>14</v>
      </c>
    </row>
    <row r="157" spans="2:8" s="3" customFormat="1" ht="11.25">
      <c r="B157" s="143" t="s">
        <v>252</v>
      </c>
      <c r="C157" s="69" t="s">
        <v>68</v>
      </c>
      <c r="D157" s="70"/>
      <c r="E157" s="144">
        <f>E158+E161+E164+E167+E168</f>
        <v>-4186109.44</v>
      </c>
      <c r="F157" s="144">
        <f>F158+F161+F164+F167+F168</f>
        <v>13177589.78</v>
      </c>
      <c r="G157" s="144">
        <f>G158+G161+G164+G167+G168</f>
        <v>704990.82</v>
      </c>
      <c r="H157" s="145">
        <f>H158+H161+H164+H167+H168</f>
        <v>9696471.16</v>
      </c>
    </row>
    <row r="158" spans="2:8" s="3" customFormat="1" ht="24">
      <c r="B158" s="73" t="s">
        <v>198</v>
      </c>
      <c r="C158" s="74" t="s">
        <v>70</v>
      </c>
      <c r="D158" s="75"/>
      <c r="E158" s="102">
        <f>E159-E160</f>
        <v>0</v>
      </c>
      <c r="F158" s="102">
        <f>F159-F160</f>
        <v>0</v>
      </c>
      <c r="G158" s="102">
        <f>G159-G160</f>
        <v>0</v>
      </c>
      <c r="H158" s="103">
        <f>H159-H160</f>
        <v>0</v>
      </c>
    </row>
    <row r="159" spans="2:8" s="3" customFormat="1" ht="33.75">
      <c r="B159" s="122" t="s">
        <v>272</v>
      </c>
      <c r="C159" s="74" t="s">
        <v>92</v>
      </c>
      <c r="D159" s="75" t="s">
        <v>93</v>
      </c>
      <c r="E159" s="33"/>
      <c r="F159" s="33"/>
      <c r="G159" s="33"/>
      <c r="H159" s="99">
        <f>SUM(E159:G159)</f>
        <v>0</v>
      </c>
    </row>
    <row r="160" spans="2:8" s="3" customFormat="1" ht="22.5">
      <c r="B160" s="122" t="s">
        <v>199</v>
      </c>
      <c r="C160" s="74" t="s">
        <v>94</v>
      </c>
      <c r="D160" s="75" t="s">
        <v>95</v>
      </c>
      <c r="E160" s="33"/>
      <c r="F160" s="33"/>
      <c r="G160" s="33"/>
      <c r="H160" s="99">
        <f>SUM(E160:G160)</f>
        <v>0</v>
      </c>
    </row>
    <row r="161" spans="2:8" s="3" customFormat="1" ht="24">
      <c r="B161" s="73" t="s">
        <v>200</v>
      </c>
      <c r="C161" s="74" t="s">
        <v>73</v>
      </c>
      <c r="D161" s="75"/>
      <c r="E161" s="102">
        <f>E162-E163</f>
        <v>0</v>
      </c>
      <c r="F161" s="102">
        <f>F162-F163</f>
        <v>0</v>
      </c>
      <c r="G161" s="102">
        <f>G162-G163</f>
        <v>0</v>
      </c>
      <c r="H161" s="103">
        <f>H162-H163</f>
        <v>0</v>
      </c>
    </row>
    <row r="162" spans="2:11" s="3" customFormat="1" ht="33.75">
      <c r="B162" s="122" t="s">
        <v>266</v>
      </c>
      <c r="C162" s="74" t="s">
        <v>96</v>
      </c>
      <c r="D162" s="75" t="s">
        <v>97</v>
      </c>
      <c r="E162" s="33"/>
      <c r="F162" s="33"/>
      <c r="G162" s="33"/>
      <c r="H162" s="99">
        <f>SUM(E162:G162)</f>
        <v>0</v>
      </c>
      <c r="I162" s="11"/>
      <c r="J162" s="11"/>
      <c r="K162" s="11"/>
    </row>
    <row r="163" spans="2:11" s="3" customFormat="1" ht="22.5">
      <c r="B163" s="122" t="s">
        <v>201</v>
      </c>
      <c r="C163" s="74" t="s">
        <v>98</v>
      </c>
      <c r="D163" s="75" t="s">
        <v>99</v>
      </c>
      <c r="E163" s="33"/>
      <c r="F163" s="33"/>
      <c r="G163" s="33"/>
      <c r="H163" s="99">
        <f>SUM(E163:G163)</f>
        <v>0</v>
      </c>
      <c r="I163" s="11"/>
      <c r="J163" s="11"/>
      <c r="K163" s="11"/>
    </row>
    <row r="164" spans="2:11" s="3" customFormat="1" ht="12">
      <c r="B164" s="73" t="s">
        <v>265</v>
      </c>
      <c r="C164" s="74" t="s">
        <v>78</v>
      </c>
      <c r="D164" s="75"/>
      <c r="E164" s="102">
        <f>E165-E166</f>
        <v>-2299928.73</v>
      </c>
      <c r="F164" s="102">
        <f>F165-F166</f>
        <v>3002861.24</v>
      </c>
      <c r="G164" s="102">
        <f>G165-G166</f>
        <v>316335</v>
      </c>
      <c r="H164" s="103">
        <f>H165-H166</f>
        <v>1019267.51</v>
      </c>
      <c r="I164" s="45"/>
      <c r="J164" s="11"/>
      <c r="K164" s="11"/>
    </row>
    <row r="165" spans="2:8" s="15" customFormat="1" ht="22.5">
      <c r="B165" s="122" t="s">
        <v>267</v>
      </c>
      <c r="C165" s="74" t="s">
        <v>100</v>
      </c>
      <c r="D165" s="75" t="s">
        <v>101</v>
      </c>
      <c r="E165" s="33">
        <v>2656928.73</v>
      </c>
      <c r="F165" s="33">
        <v>215770971.38</v>
      </c>
      <c r="G165" s="33">
        <v>33814815.65</v>
      </c>
      <c r="H165" s="99">
        <f>SUM(E165:G165)</f>
        <v>252242715.76</v>
      </c>
    </row>
    <row r="166" spans="2:8" s="15" customFormat="1" ht="11.25">
      <c r="B166" s="122" t="s">
        <v>202</v>
      </c>
      <c r="C166" s="74" t="s">
        <v>102</v>
      </c>
      <c r="D166" s="75" t="s">
        <v>103</v>
      </c>
      <c r="E166" s="33">
        <v>4956857.46</v>
      </c>
      <c r="F166" s="33">
        <v>212768110.14</v>
      </c>
      <c r="G166" s="33">
        <v>33498480.65</v>
      </c>
      <c r="H166" s="99">
        <f>SUM(E166:G166)</f>
        <v>251223448.25</v>
      </c>
    </row>
    <row r="167" spans="2:8" s="15" customFormat="1" ht="12">
      <c r="B167" s="123" t="s">
        <v>152</v>
      </c>
      <c r="C167" s="74" t="s">
        <v>83</v>
      </c>
      <c r="D167" s="75" t="s">
        <v>64</v>
      </c>
      <c r="E167" s="33">
        <v>-1886180.71</v>
      </c>
      <c r="F167" s="33">
        <v>7435384.33</v>
      </c>
      <c r="G167" s="33">
        <v>2737.8</v>
      </c>
      <c r="H167" s="99">
        <f>SUM(E167:G167)</f>
        <v>5551941.42</v>
      </c>
    </row>
    <row r="168" spans="2:11" s="15" customFormat="1" ht="12.75" thickBot="1">
      <c r="B168" s="123" t="s">
        <v>153</v>
      </c>
      <c r="C168" s="124" t="s">
        <v>88</v>
      </c>
      <c r="D168" s="146" t="s">
        <v>64</v>
      </c>
      <c r="E168" s="34"/>
      <c r="F168" s="34">
        <v>2739344.21</v>
      </c>
      <c r="G168" s="34">
        <v>385918.02</v>
      </c>
      <c r="H168" s="110">
        <f>SUM(E168:G168)</f>
        <v>3125262.23</v>
      </c>
      <c r="I168" s="19"/>
      <c r="J168" s="19"/>
      <c r="K168" s="19"/>
    </row>
    <row r="169" spans="2:11" s="15" customFormat="1" ht="11.25">
      <c r="B169" s="28"/>
      <c r="C169" s="30"/>
      <c r="D169" s="42"/>
      <c r="E169" s="43"/>
      <c r="F169" s="43"/>
      <c r="G169" s="43"/>
      <c r="H169" s="44"/>
      <c r="I169" s="19"/>
      <c r="K169" s="19"/>
    </row>
    <row r="170" spans="2:11" s="15" customFormat="1" ht="11.25">
      <c r="B170" s="14" t="s">
        <v>204</v>
      </c>
      <c r="C170" s="162" t="s">
        <v>228</v>
      </c>
      <c r="D170" s="162"/>
      <c r="E170" s="162"/>
      <c r="F170" s="29" t="s">
        <v>117</v>
      </c>
      <c r="G170" s="27"/>
      <c r="H170" s="32" t="s">
        <v>231</v>
      </c>
      <c r="J170" s="19"/>
      <c r="K170" s="19"/>
    </row>
    <row r="171" spans="2:11" s="15" customFormat="1" ht="10.5" customHeight="1">
      <c r="B171" s="16" t="s">
        <v>120</v>
      </c>
      <c r="C171" s="160" t="s">
        <v>119</v>
      </c>
      <c r="D171" s="160"/>
      <c r="E171" s="160"/>
      <c r="G171" s="16" t="s">
        <v>118</v>
      </c>
      <c r="H171" s="31" t="s">
        <v>119</v>
      </c>
      <c r="J171" s="19"/>
      <c r="K171" s="19"/>
    </row>
    <row r="172" spans="2:7" s="15" customFormat="1" ht="30" customHeight="1">
      <c r="B172" s="17"/>
      <c r="C172" s="17"/>
      <c r="D172" s="17"/>
      <c r="G172" s="17"/>
    </row>
    <row r="173" spans="2:8" s="15" customFormat="1" ht="10.5" customHeight="1">
      <c r="B173" s="18" t="s">
        <v>115</v>
      </c>
      <c r="C173" s="161"/>
      <c r="D173" s="161"/>
      <c r="E173" s="161"/>
      <c r="F173" s="161"/>
      <c r="G173" s="161"/>
      <c r="H173" s="161"/>
    </row>
    <row r="174" spans="2:8" s="15" customFormat="1" ht="9.75" customHeight="1">
      <c r="B174" s="19"/>
      <c r="C174" s="160" t="s">
        <v>116</v>
      </c>
      <c r="D174" s="160"/>
      <c r="E174" s="160"/>
      <c r="F174" s="160"/>
      <c r="G174" s="160"/>
      <c r="H174" s="160"/>
    </row>
    <row r="175" spans="2:10" s="15" customFormat="1" ht="18.75" customHeight="1">
      <c r="B175" s="20" t="s">
        <v>121</v>
      </c>
      <c r="C175" s="162"/>
      <c r="D175" s="162"/>
      <c r="E175" s="162"/>
      <c r="F175" s="21"/>
      <c r="G175" s="162"/>
      <c r="H175" s="162"/>
      <c r="I175" s="24"/>
      <c r="J175" s="24"/>
    </row>
    <row r="176" spans="2:8" s="26" customFormat="1" ht="15">
      <c r="B176" s="20" t="s">
        <v>122</v>
      </c>
      <c r="C176" s="160" t="s">
        <v>123</v>
      </c>
      <c r="D176" s="160"/>
      <c r="E176" s="160"/>
      <c r="F176" s="22" t="s">
        <v>118</v>
      </c>
      <c r="G176" s="160" t="s">
        <v>119</v>
      </c>
      <c r="H176" s="160"/>
    </row>
    <row r="177" spans="2:8" ht="15">
      <c r="B177" s="14" t="s">
        <v>205</v>
      </c>
      <c r="C177" s="162"/>
      <c r="D177" s="162"/>
      <c r="E177" s="162"/>
      <c r="F177" s="162" t="s">
        <v>227</v>
      </c>
      <c r="G177" s="162"/>
      <c r="H177" s="32"/>
    </row>
    <row r="178" spans="2:8" ht="15">
      <c r="B178" s="16" t="s">
        <v>120</v>
      </c>
      <c r="C178" s="160" t="s">
        <v>123</v>
      </c>
      <c r="D178" s="160"/>
      <c r="E178" s="160"/>
      <c r="F178" s="160" t="s">
        <v>119</v>
      </c>
      <c r="G178" s="160"/>
      <c r="H178" s="16" t="s">
        <v>124</v>
      </c>
    </row>
    <row r="179" spans="2:8" ht="15">
      <c r="B179" s="17"/>
      <c r="C179" s="17"/>
      <c r="D179" s="17"/>
      <c r="E179" s="15"/>
      <c r="F179" s="15"/>
      <c r="G179" s="17"/>
      <c r="H179" s="17"/>
    </row>
    <row r="180" spans="2:8" ht="14.25" customHeight="1">
      <c r="B180" s="38" t="s">
        <v>104</v>
      </c>
      <c r="C180" s="17"/>
      <c r="D180" s="17"/>
      <c r="E180" s="14"/>
      <c r="F180" s="23"/>
      <c r="G180" s="23"/>
      <c r="H180" s="23"/>
    </row>
    <row r="181" spans="2:8" ht="14.25" customHeight="1">
      <c r="B181" s="38"/>
      <c r="C181" s="17"/>
      <c r="D181" s="17"/>
      <c r="E181" s="14"/>
      <c r="F181" s="23"/>
      <c r="G181" s="23"/>
      <c r="H181" s="23"/>
    </row>
    <row r="182" spans="2:8" ht="13.5" customHeight="1" hidden="1" thickBot="1">
      <c r="B182" s="25"/>
      <c r="C182" s="25"/>
      <c r="D182" s="25"/>
      <c r="E182" s="25"/>
      <c r="F182" s="25"/>
      <c r="G182" s="26"/>
      <c r="H182" s="26"/>
    </row>
    <row r="183" spans="3:8" ht="48.75" customHeight="1" hidden="1" thickBot="1" thickTop="1">
      <c r="C183" s="172"/>
      <c r="D183" s="173"/>
      <c r="E183" s="173"/>
      <c r="F183" s="174" t="s">
        <v>159</v>
      </c>
      <c r="G183" s="174"/>
      <c r="H183" s="175"/>
    </row>
    <row r="184" ht="13.5" customHeight="1" hidden="1" thickBot="1" thickTop="1"/>
    <row r="185" spans="3:8" ht="15.75" hidden="1" thickTop="1">
      <c r="C185" s="183" t="s">
        <v>160</v>
      </c>
      <c r="D185" s="184"/>
      <c r="E185" s="184"/>
      <c r="F185" s="185"/>
      <c r="G185" s="185"/>
      <c r="H185" s="186"/>
    </row>
    <row r="186" spans="3:8" ht="15" hidden="1">
      <c r="C186" s="187" t="s">
        <v>161</v>
      </c>
      <c r="D186" s="188"/>
      <c r="E186" s="188"/>
      <c r="F186" s="189"/>
      <c r="G186" s="189"/>
      <c r="H186" s="190"/>
    </row>
    <row r="187" spans="3:8" ht="15" hidden="1">
      <c r="C187" s="187" t="s">
        <v>158</v>
      </c>
      <c r="D187" s="188"/>
      <c r="E187" s="188"/>
      <c r="F187" s="191"/>
      <c r="G187" s="191"/>
      <c r="H187" s="192"/>
    </row>
    <row r="188" spans="3:8" ht="15" hidden="1">
      <c r="C188" s="187" t="s">
        <v>162</v>
      </c>
      <c r="D188" s="188"/>
      <c r="E188" s="188"/>
      <c r="F188" s="191"/>
      <c r="G188" s="191"/>
      <c r="H188" s="192"/>
    </row>
    <row r="189" spans="3:8" ht="15" hidden="1">
      <c r="C189" s="187" t="s">
        <v>163</v>
      </c>
      <c r="D189" s="188"/>
      <c r="E189" s="188"/>
      <c r="F189" s="191"/>
      <c r="G189" s="191"/>
      <c r="H189" s="192"/>
    </row>
    <row r="190" spans="3:8" ht="15" hidden="1">
      <c r="C190" s="187" t="s">
        <v>164</v>
      </c>
      <c r="D190" s="188"/>
      <c r="E190" s="188"/>
      <c r="F190" s="189"/>
      <c r="G190" s="189"/>
      <c r="H190" s="190"/>
    </row>
    <row r="191" spans="3:8" ht="15" hidden="1">
      <c r="C191" s="187" t="s">
        <v>165</v>
      </c>
      <c r="D191" s="188"/>
      <c r="E191" s="188"/>
      <c r="F191" s="189"/>
      <c r="G191" s="189"/>
      <c r="H191" s="190"/>
    </row>
    <row r="192" spans="3:8" ht="15" hidden="1">
      <c r="C192" s="187" t="s">
        <v>166</v>
      </c>
      <c r="D192" s="188"/>
      <c r="E192" s="188"/>
      <c r="F192" s="191"/>
      <c r="G192" s="191"/>
      <c r="H192" s="192"/>
    </row>
    <row r="193" spans="3:8" ht="15.75" hidden="1" thickBot="1">
      <c r="C193" s="193" t="s">
        <v>167</v>
      </c>
      <c r="D193" s="194"/>
      <c r="E193" s="194"/>
      <c r="F193" s="195"/>
      <c r="G193" s="195"/>
      <c r="H193" s="196"/>
    </row>
    <row r="194" spans="3:8" ht="4.5" customHeight="1" hidden="1" thickTop="1">
      <c r="C194" s="197"/>
      <c r="D194" s="197"/>
      <c r="E194" s="197"/>
      <c r="F194" s="198"/>
      <c r="G194" s="198"/>
      <c r="H194" s="198"/>
    </row>
    <row r="195" ht="15" hidden="1"/>
    <row r="199" spans="2:6" ht="15">
      <c r="B199" s="156" t="s">
        <v>221</v>
      </c>
      <c r="C199" s="179" t="s">
        <v>117</v>
      </c>
      <c r="D199" s="180"/>
      <c r="E199" s="180"/>
      <c r="F199" s="181"/>
    </row>
    <row r="200" spans="2:6" ht="15">
      <c r="B200" s="156" t="s">
        <v>222</v>
      </c>
      <c r="C200" s="179" t="s">
        <v>281</v>
      </c>
      <c r="D200" s="180"/>
      <c r="E200" s="180"/>
      <c r="F200" s="181"/>
    </row>
    <row r="201" spans="2:6" ht="15" hidden="1">
      <c r="B201" s="156" t="s">
        <v>223</v>
      </c>
      <c r="C201" s="159"/>
      <c r="D201" s="176"/>
      <c r="E201" s="176"/>
      <c r="F201" s="177"/>
    </row>
    <row r="202" spans="2:6" ht="51" customHeight="1">
      <c r="B202" s="156" t="s">
        <v>224</v>
      </c>
      <c r="C202" s="179" t="s">
        <v>282</v>
      </c>
      <c r="D202" s="180"/>
      <c r="E202" s="180"/>
      <c r="F202" s="181"/>
    </row>
    <row r="203" spans="2:6" ht="15">
      <c r="B203" s="156" t="s">
        <v>158</v>
      </c>
      <c r="C203" s="179" t="s">
        <v>283</v>
      </c>
      <c r="D203" s="180"/>
      <c r="E203" s="180"/>
      <c r="F203" s="181"/>
    </row>
    <row r="204" spans="2:6" ht="15">
      <c r="B204" s="156" t="s">
        <v>225</v>
      </c>
      <c r="C204" s="179" t="s">
        <v>284</v>
      </c>
      <c r="D204" s="180"/>
      <c r="E204" s="180"/>
      <c r="F204" s="181"/>
    </row>
    <row r="205" spans="2:6" ht="15">
      <c r="B205" s="157"/>
      <c r="C205" s="157"/>
      <c r="D205" s="157"/>
      <c r="E205" s="157"/>
      <c r="F205" s="157"/>
    </row>
    <row r="206" spans="2:6" ht="15">
      <c r="B206" s="157"/>
      <c r="C206" s="157"/>
      <c r="D206" s="157"/>
      <c r="E206" s="157"/>
      <c r="F206" s="157"/>
    </row>
    <row r="207" spans="2:6" ht="15">
      <c r="B207" s="158" t="s">
        <v>221</v>
      </c>
      <c r="C207" s="179" t="s">
        <v>121</v>
      </c>
      <c r="D207" s="180"/>
      <c r="E207" s="180"/>
      <c r="F207" s="181"/>
    </row>
    <row r="208" spans="2:6" ht="15">
      <c r="B208" s="158" t="s">
        <v>222</v>
      </c>
      <c r="C208" s="179" t="s">
        <v>285</v>
      </c>
      <c r="D208" s="180"/>
      <c r="E208" s="180"/>
      <c r="F208" s="181"/>
    </row>
    <row r="209" spans="2:6" ht="15" hidden="1">
      <c r="B209" s="156" t="s">
        <v>223</v>
      </c>
      <c r="C209" s="159"/>
      <c r="D209" s="176"/>
      <c r="E209" s="176"/>
      <c r="F209" s="177"/>
    </row>
    <row r="210" spans="2:6" ht="51" customHeight="1">
      <c r="B210" s="158" t="s">
        <v>224</v>
      </c>
      <c r="C210" s="179" t="s">
        <v>282</v>
      </c>
      <c r="D210" s="180"/>
      <c r="E210" s="180"/>
      <c r="F210" s="181"/>
    </row>
    <row r="211" spans="2:6" ht="15">
      <c r="B211" s="158" t="s">
        <v>158</v>
      </c>
      <c r="C211" s="179" t="s">
        <v>286</v>
      </c>
      <c r="D211" s="180"/>
      <c r="E211" s="180"/>
      <c r="F211" s="181"/>
    </row>
    <row r="212" spans="2:6" ht="15">
      <c r="B212" s="158" t="s">
        <v>225</v>
      </c>
      <c r="C212" s="179" t="s">
        <v>287</v>
      </c>
      <c r="D212" s="180"/>
      <c r="E212" s="180"/>
      <c r="F212" s="181"/>
    </row>
  </sheetData>
  <sheetProtection/>
  <mergeCells count="57">
    <mergeCell ref="C211:F211"/>
    <mergeCell ref="C199:F199"/>
    <mergeCell ref="C200:F200"/>
    <mergeCell ref="C212:F212"/>
    <mergeCell ref="C204:F204"/>
    <mergeCell ref="C207:F207"/>
    <mergeCell ref="C208:F208"/>
    <mergeCell ref="C210:F210"/>
    <mergeCell ref="C209:F209"/>
    <mergeCell ref="F191:H191"/>
    <mergeCell ref="F193:H193"/>
    <mergeCell ref="C202:F202"/>
    <mergeCell ref="C203:F203"/>
    <mergeCell ref="C201:F201"/>
    <mergeCell ref="F187:H187"/>
    <mergeCell ref="C194:E194"/>
    <mergeCell ref="F194:H194"/>
    <mergeCell ref="C189:E189"/>
    <mergeCell ref="C190:E190"/>
    <mergeCell ref="C191:E191"/>
    <mergeCell ref="C193:E193"/>
    <mergeCell ref="C192:E192"/>
    <mergeCell ref="F192:H192"/>
    <mergeCell ref="F190:H190"/>
    <mergeCell ref="F188:H188"/>
    <mergeCell ref="F189:H189"/>
    <mergeCell ref="C183:E183"/>
    <mergeCell ref="F183:H183"/>
    <mergeCell ref="C185:E185"/>
    <mergeCell ref="C187:E187"/>
    <mergeCell ref="C188:E188"/>
    <mergeCell ref="C186:E186"/>
    <mergeCell ref="F185:H185"/>
    <mergeCell ref="F186:H186"/>
    <mergeCell ref="B2:G2"/>
    <mergeCell ref="D13:D15"/>
    <mergeCell ref="D40:D42"/>
    <mergeCell ref="D4:E4"/>
    <mergeCell ref="C8:F9"/>
    <mergeCell ref="C5:F5"/>
    <mergeCell ref="C6:F6"/>
    <mergeCell ref="D122:D124"/>
    <mergeCell ref="C7:F7"/>
    <mergeCell ref="C170:E170"/>
    <mergeCell ref="C171:E171"/>
    <mergeCell ref="D87:D89"/>
    <mergeCell ref="D153:D155"/>
    <mergeCell ref="C178:E178"/>
    <mergeCell ref="C173:H173"/>
    <mergeCell ref="C176:E176"/>
    <mergeCell ref="G175:H175"/>
    <mergeCell ref="G176:H176"/>
    <mergeCell ref="C177:E177"/>
    <mergeCell ref="F177:G177"/>
    <mergeCell ref="C174:H174"/>
    <mergeCell ref="F178:G178"/>
    <mergeCell ref="C175:E175"/>
  </mergeCells>
  <printOptions/>
  <pageMargins left="0.3937007874015748" right="0.31496062992125984" top="0.7874015748031497" bottom="0.3937007874015748" header="0.1968503937007874" footer="0.1968503937007874"/>
  <pageSetup blackAndWhite="1" horizontalDpi="600" verticalDpi="600" orientation="landscape" paperSize="9" scale="98" r:id="rId2"/>
  <rowBreaks count="5" manualBreakCount="5">
    <brk id="38" max="255" man="1"/>
    <brk id="85" max="255" man="1"/>
    <brk id="120" max="255" man="1"/>
    <brk id="151" max="255" man="1"/>
    <brk id="181" max="255" man="1"/>
  </rowBreaks>
  <ignoredErrors>
    <ignoredError sqref="H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система</cp:lastModifiedBy>
  <dcterms:created xsi:type="dcterms:W3CDTF">2011-06-24T08:15:11Z</dcterms:created>
  <dcterms:modified xsi:type="dcterms:W3CDTF">2024-04-18T12:09:17Z</dcterms:modified>
  <cp:category/>
  <cp:version/>
  <cp:contentType/>
  <cp:contentStatus/>
</cp:coreProperties>
</file>