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исходящие_21\май_22\"/>
    </mc:Choice>
  </mc:AlternateContent>
  <bookViews>
    <workbookView xWindow="0" yWindow="0" windowWidth="21570" windowHeight="6225" activeTab="4"/>
  </bookViews>
  <sheets>
    <sheet name="03.22" sheetId="1" r:id="rId1"/>
    <sheet name="I кв." sheetId="2" r:id="rId2"/>
    <sheet name="04.22" sheetId="3" r:id="rId3"/>
    <sheet name="05.22" sheetId="4" r:id="rId4"/>
    <sheet name="II кв." sheetId="5" r:id="rId5"/>
    <sheet name="09.22" sheetId="6" r:id="rId6"/>
    <sheet name="III кв." sheetId="7" r:id="rId7"/>
    <sheet name="10.22" sheetId="8" r:id="rId8"/>
    <sheet name="11.22" sheetId="9" r:id="rId9"/>
    <sheet name="12.22" sheetId="10" r:id="rId10"/>
    <sheet name="IV кв." sheetId="11" r:id="rId11"/>
    <sheet name="Итог" sheetId="12" r:id="rId12"/>
    <sheet name="Контингент - ОО" sheetId="13" state="hidden" r:id="rId13"/>
  </sheets>
  <calcPr calcId="162913"/>
</workbook>
</file>

<file path=xl/calcChain.xml><?xml version="1.0" encoding="utf-8"?>
<calcChain xmlns="http://schemas.openxmlformats.org/spreadsheetml/2006/main">
  <c r="E23" i="11" l="1"/>
  <c r="E23" i="12" s="1"/>
  <c r="E20" i="10"/>
  <c r="E19" i="10"/>
  <c r="E21" i="10" s="1"/>
  <c r="E20" i="9"/>
  <c r="E19" i="9"/>
  <c r="E21" i="9" s="1"/>
  <c r="E20" i="8"/>
  <c r="E19" i="8"/>
  <c r="E21" i="8" s="1"/>
  <c r="E23" i="7"/>
  <c r="E20" i="6"/>
  <c r="E19" i="6"/>
  <c r="E23" i="5"/>
  <c r="E12" i="5"/>
  <c r="E12" i="7" s="1"/>
  <c r="E12" i="11" s="1"/>
  <c r="E12" i="12" s="1"/>
  <c r="E20" i="4"/>
  <c r="E19" i="4"/>
  <c r="E28" i="3"/>
  <c r="E28" i="4" s="1"/>
  <c r="E25" i="5" s="1"/>
  <c r="E28" i="6" s="1"/>
  <c r="E25" i="7" s="1"/>
  <c r="E28" i="8" s="1"/>
  <c r="E28" i="9" s="1"/>
  <c r="E28" i="10" s="1"/>
  <c r="E25" i="11" s="1"/>
  <c r="E25" i="12" s="1"/>
  <c r="E20" i="3"/>
  <c r="E19" i="3"/>
  <c r="E25" i="2"/>
  <c r="C16" i="2"/>
  <c r="C16" i="5" s="1"/>
  <c r="C16" i="7" s="1"/>
  <c r="C16" i="11" s="1"/>
  <c r="C16" i="12" s="1"/>
  <c r="B16" i="2"/>
  <c r="B16" i="5" s="1"/>
  <c r="B16" i="7" s="1"/>
  <c r="B16" i="11" s="1"/>
  <c r="B16" i="12" s="1"/>
  <c r="A16" i="2"/>
  <c r="A16" i="5" s="1"/>
  <c r="A16" i="7" s="1"/>
  <c r="A16" i="11" s="1"/>
  <c r="A16" i="12" s="1"/>
  <c r="E12" i="2"/>
  <c r="D12" i="2"/>
  <c r="D12" i="5" s="1"/>
  <c r="D12" i="7" s="1"/>
  <c r="D12" i="11" s="1"/>
  <c r="D12" i="12" s="1"/>
  <c r="C12" i="2"/>
  <c r="C12" i="5" s="1"/>
  <c r="C12" i="7" s="1"/>
  <c r="C12" i="11" s="1"/>
  <c r="C12" i="12" s="1"/>
  <c r="B12" i="2"/>
  <c r="B12" i="5" s="1"/>
  <c r="B12" i="7" s="1"/>
  <c r="B12" i="11" s="1"/>
  <c r="B12" i="12" s="1"/>
  <c r="A12" i="2"/>
  <c r="A12" i="5" s="1"/>
  <c r="D8" i="2"/>
  <c r="D8" i="5" s="1"/>
  <c r="D8" i="7" s="1"/>
  <c r="D8" i="11" s="1"/>
  <c r="D8" i="12" s="1"/>
  <c r="C8" i="2"/>
  <c r="C8" i="5" s="1"/>
  <c r="C8" i="7" s="1"/>
  <c r="C8" i="11" s="1"/>
  <c r="C8" i="12" s="1"/>
  <c r="B8" i="2"/>
  <c r="B8" i="5" s="1"/>
  <c r="B8" i="7" s="1"/>
  <c r="B8" i="11" s="1"/>
  <c r="B8" i="12" s="1"/>
  <c r="A8" i="2"/>
  <c r="E28" i="1"/>
  <c r="E20" i="1"/>
  <c r="E26" i="1" s="1"/>
  <c r="E23" i="2" s="1"/>
  <c r="E19" i="1"/>
  <c r="E21" i="3" l="1"/>
  <c r="E21" i="1"/>
  <c r="E27" i="1" s="1"/>
  <c r="E20" i="5"/>
  <c r="E19" i="2"/>
  <c r="E21" i="4"/>
  <c r="E21" i="6"/>
  <c r="A8" i="5"/>
  <c r="A8" i="7" s="1"/>
  <c r="A8" i="11" s="1"/>
  <c r="E20" i="2"/>
  <c r="E21" i="2" s="1"/>
  <c r="E27" i="3" s="1"/>
  <c r="A12" i="7"/>
  <c r="E27" i="4" l="1"/>
  <c r="E19" i="5"/>
  <c r="E21" i="5" s="1"/>
  <c r="E27" i="6" s="1"/>
  <c r="E19" i="7"/>
  <c r="E20" i="7"/>
  <c r="A12" i="11"/>
  <c r="A8" i="12"/>
  <c r="E19" i="12" s="1"/>
  <c r="E19" i="11"/>
  <c r="E21" i="7" l="1"/>
  <c r="E27" i="8" s="1"/>
  <c r="E27" i="9" s="1"/>
  <c r="E27" i="10" s="1"/>
  <c r="A12" i="12"/>
  <c r="E20" i="12" s="1"/>
  <c r="E21" i="12" s="1"/>
  <c r="E20" i="11"/>
  <c r="E21" i="11" s="1"/>
</calcChain>
</file>

<file path=xl/sharedStrings.xml><?xml version="1.0" encoding="utf-8"?>
<sst xmlns="http://schemas.openxmlformats.org/spreadsheetml/2006/main" count="460" uniqueCount="158">
  <si>
    <r>
      <rPr>
        <b/>
        <sz val="10"/>
        <color theme="1"/>
        <rFont val="Open Sans"/>
      </rPr>
      <t xml:space="preserve">ОТЧЕТ 
</t>
    </r>
    <r>
      <rPr>
        <sz val="10"/>
        <color theme="1"/>
        <rFont val="Open Sans"/>
      </rPr>
      <t>о достижении регионального результата 
по проведению открытых онлайн-уроков</t>
    </r>
  </si>
  <si>
    <t>Краснодарского края</t>
  </si>
  <si>
    <t>за март 2022 г.</t>
  </si>
  <si>
    <t>Обеспечено проведение открытых онлайн-уроков, направленных на раннюю профориентацию 
и реализуемых с учетом опыта цикла открытых уроков «Проектория», в которых приняли участие дети, обучающиеся по образовательным программам:</t>
  </si>
  <si>
    <t xml:space="preserve">начального общего образования, по классам обучения, чел. </t>
  </si>
  <si>
    <t>1-й класс</t>
  </si>
  <si>
    <t>2-й класс</t>
  </si>
  <si>
    <t>3-й класс</t>
  </si>
  <si>
    <t>4-й класс</t>
  </si>
  <si>
    <t>основного общего образования, по классам обучения, чел.</t>
  </si>
  <si>
    <t>5-й класс</t>
  </si>
  <si>
    <t>6-й класс</t>
  </si>
  <si>
    <t>7-й класс</t>
  </si>
  <si>
    <t>8-й класс</t>
  </si>
  <si>
    <t>9-й класс</t>
  </si>
  <si>
    <t>среднего общего образования, по классам обучения, чел.</t>
  </si>
  <si>
    <t>10-й класс</t>
  </si>
  <si>
    <t>11-й класс</t>
  </si>
  <si>
    <t>12-й класс</t>
  </si>
  <si>
    <t>Обеспечено проведение открытых онлайн-уроков, направленных на раннюю профориентацию и реализуемых с учетом опыта цикла открытых уроков «Проектория», в которых приняли участие дети, обучающиеся по уровням общего образования, чел.</t>
  </si>
  <si>
    <t>обучающиеся начального общего образования</t>
  </si>
  <si>
    <t>обучающиеся основного и среднего общего образования</t>
  </si>
  <si>
    <t>обучающиеся начального, основного и среднего общего образования</t>
  </si>
  <si>
    <t>Численность общеобразовательных организаций, обеспечивающих проведение открытых онлайн-уроков, направленных на раннюю профориентацию и реализуемых с учетом опыта цикла открытых уроков «Проектория», в которых приняли участие дети, шт.</t>
  </si>
  <si>
    <t>Нарастающий итог:</t>
  </si>
  <si>
    <t xml:space="preserve">Доля обучающихся по образовательных программам основного и среднего общего образования, принявших участие в открытых онлайн-уроках, направленных на раннюю профориентацию и реализуемых с учетом опыта цикла открытых уроков «Проектория» </t>
  </si>
  <si>
    <t>Должность ответственного за выполнение регионального показателя по федеральному проекту: «Успех каждого ребенка»</t>
  </si>
  <si>
    <t>______________</t>
  </si>
  <si>
    <t>Фамилия И.О.</t>
  </si>
  <si>
    <r>
      <rPr>
        <b/>
        <sz val="10"/>
        <color theme="1"/>
        <rFont val="Open Sans"/>
      </rPr>
      <t xml:space="preserve">ОТЧЕТ 
</t>
    </r>
    <r>
      <rPr>
        <sz val="10"/>
        <color theme="1"/>
        <rFont val="Open Sans"/>
      </rPr>
      <t>о достижении регионального результата 
по проведению открытых онлайн-уроков</t>
    </r>
  </si>
  <si>
    <t>за I квартал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</si>
  <si>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</si>
  <si>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апрель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</si>
  <si>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</si>
  <si>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май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</si>
  <si>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</si>
  <si>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II квартал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</si>
  <si>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</si>
  <si>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сентябрь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</si>
  <si>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</si>
  <si>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III квартал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</si>
  <si>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</si>
  <si>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октябрь 2022 г.</t>
  </si>
  <si>
    <t>Обеспечено проведение открытых онлайн-уроков, направленных на раннюю профориентацию 
и реализуемых с учетом опыта цикла открытых уроков «Проектория», в которых приняли участие дети, обучающиеся по образовательным программам:</t>
  </si>
  <si>
    <t xml:space="preserve"> среднего общего образования, по классам обучения, чел.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</si>
  <si>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</si>
  <si>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ноябрь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</si>
  <si>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</si>
  <si>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декабрь 2022 г.</t>
  </si>
  <si>
    <r>
      <rPr>
        <b/>
        <sz val="10"/>
        <color theme="1"/>
        <rFont val="Open Sans"/>
      </rPr>
      <t xml:space="preserve">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</si>
  <si>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IV квартал 2022 г.</t>
  </si>
  <si>
    <t xml:space="preserve">Обеспечено проведение открытых онлайн-уроков, направленных на раннюю профориентацию 
и реализуемых с учетом опыта цикла открытых уроков «Проектория», в которых приняли участие дети, обучающиеся по образовательным программам:                              </t>
  </si>
  <si>
    <r>
      <rPr>
        <b/>
        <sz val="10"/>
        <color theme="1"/>
        <rFont val="Open Sans"/>
      </rPr>
      <t xml:space="preserve">ИТОГОВЫЙ ОТЧЕТ </t>
    </r>
    <r>
      <rPr>
        <sz val="10"/>
        <color theme="1"/>
        <rFont val="Open Sans"/>
      </rPr>
      <t xml:space="preserve">
о достижении регионального результата 
по проведению открытых онлайн-уроков</t>
    </r>
  </si>
  <si>
    <t>за 2022 г.</t>
  </si>
  <si>
    <t>Численность обучающихся по образовательным программам общего образования - всего, чел.</t>
  </si>
  <si>
    <t>в том числе по образовательным программам:</t>
  </si>
  <si>
    <t>СПО</t>
  </si>
  <si>
    <t>начального общего образования</t>
  </si>
  <si>
    <t>основного общего образования</t>
  </si>
  <si>
    <t>среднего общего образования</t>
  </si>
  <si>
    <t>обучающихся с умственной отсталостью (интеллектуальными нарушениями)</t>
  </si>
  <si>
    <t>2021-2022</t>
  </si>
  <si>
    <t>Российская Федерация</t>
  </si>
  <si>
    <r>
      <rPr>
        <b/>
        <sz val="11"/>
        <color rgb="FF000000"/>
        <rFont val="Open Sans"/>
      </rPr>
      <t>  Центральный федеральный округ</t>
    </r>
  </si>
  <si>
    <r>
      <rPr>
        <sz val="11"/>
        <color rgb="FF000000"/>
        <rFont val="Open Sans"/>
      </rPr>
      <t>    Белгородская область</t>
    </r>
  </si>
  <si>
    <r>
      <rPr>
        <sz val="11"/>
        <color rgb="FF000000"/>
        <rFont val="Open Sans"/>
      </rPr>
      <t>    Брянская область</t>
    </r>
  </si>
  <si>
    <r>
      <rPr>
        <sz val="11"/>
        <color rgb="FF000000"/>
        <rFont val="Open Sans"/>
      </rPr>
      <t>    Владимирская область</t>
    </r>
  </si>
  <si>
    <r>
      <rPr>
        <sz val="11"/>
        <color rgb="FF000000"/>
        <rFont val="Open Sans"/>
      </rPr>
      <t>    Воронежская область</t>
    </r>
  </si>
  <si>
    <r>
      <rPr>
        <sz val="11"/>
        <color rgb="FF000000"/>
        <rFont val="Open Sans"/>
      </rPr>
      <t>    Ивановская область</t>
    </r>
  </si>
  <si>
    <r>
      <rPr>
        <sz val="11"/>
        <color rgb="FF000000"/>
        <rFont val="Open Sans"/>
      </rPr>
      <t>    Калужская область</t>
    </r>
  </si>
  <si>
    <r>
      <rPr>
        <sz val="11"/>
        <color rgb="FF000000"/>
        <rFont val="Open Sans"/>
      </rPr>
      <t>    Костромская область</t>
    </r>
  </si>
  <si>
    <r>
      <rPr>
        <sz val="11"/>
        <color rgb="FF000000"/>
        <rFont val="Open Sans"/>
      </rPr>
      <t>    Курская область</t>
    </r>
  </si>
  <si>
    <r>
      <rPr>
        <sz val="11"/>
        <color rgb="FF000000"/>
        <rFont val="Open Sans"/>
      </rPr>
      <t>    Липецкая область</t>
    </r>
  </si>
  <si>
    <r>
      <rPr>
        <sz val="11"/>
        <color rgb="FF000000"/>
        <rFont val="Open Sans"/>
      </rPr>
      <t>    Москва</t>
    </r>
  </si>
  <si>
    <r>
      <rPr>
        <sz val="11"/>
        <color rgb="FF000000"/>
        <rFont val="Open Sans"/>
      </rPr>
      <t>    Московская область</t>
    </r>
  </si>
  <si>
    <r>
      <rPr>
        <sz val="11"/>
        <color rgb="FF000000"/>
        <rFont val="Open Sans"/>
      </rPr>
      <t>    Орловская область</t>
    </r>
  </si>
  <si>
    <r>
      <rPr>
        <sz val="11"/>
        <color rgb="FF000000"/>
        <rFont val="Open Sans"/>
      </rPr>
      <t>    Рязанская область</t>
    </r>
  </si>
  <si>
    <r>
      <rPr>
        <sz val="11"/>
        <color rgb="FF000000"/>
        <rFont val="Open Sans"/>
      </rPr>
      <t>    Смоленская область</t>
    </r>
  </si>
  <si>
    <r>
      <rPr>
        <sz val="11"/>
        <color rgb="FF000000"/>
        <rFont val="Open Sans"/>
      </rPr>
      <t>    Тамбовская область</t>
    </r>
  </si>
  <si>
    <r>
      <rPr>
        <sz val="11"/>
        <color rgb="FF000000"/>
        <rFont val="Open Sans"/>
      </rPr>
      <t>    Тверская область</t>
    </r>
  </si>
  <si>
    <r>
      <rPr>
        <sz val="11"/>
        <color rgb="FF000000"/>
        <rFont val="Open Sans"/>
      </rPr>
      <t>    Тульская область</t>
    </r>
  </si>
  <si>
    <r>
      <rPr>
        <sz val="11"/>
        <color rgb="FF000000"/>
        <rFont val="Open Sans"/>
      </rPr>
      <t>    Ярославская область</t>
    </r>
  </si>
  <si>
    <r>
      <rPr>
        <b/>
        <sz val="11"/>
        <color rgb="FF000000"/>
        <rFont val="Open Sans"/>
      </rPr>
      <t>  Северо-Западный федеральный округ</t>
    </r>
  </si>
  <si>
    <r>
      <rPr>
        <sz val="11"/>
        <color rgb="FF000000"/>
        <rFont val="Open Sans"/>
      </rPr>
      <t>    Архангельская область</t>
    </r>
  </si>
  <si>
    <r>
      <rPr>
        <sz val="11"/>
        <color rgb="FF000000"/>
        <rFont val="Open Sans"/>
      </rPr>
      <t>    Вологодская область</t>
    </r>
  </si>
  <si>
    <r>
      <rPr>
        <sz val="11"/>
        <color rgb="FF000000"/>
        <rFont val="Open Sans"/>
      </rPr>
      <t>    Калининградская область</t>
    </r>
  </si>
  <si>
    <r>
      <rPr>
        <sz val="11"/>
        <color rgb="FF000000"/>
        <rFont val="Open Sans"/>
      </rPr>
      <t>    Ленинградская область</t>
    </r>
  </si>
  <si>
    <r>
      <rPr>
        <sz val="11"/>
        <color rgb="FF000000"/>
        <rFont val="Open Sans"/>
      </rPr>
      <t>    Мурманская область</t>
    </r>
  </si>
  <si>
    <r>
      <rPr>
        <sz val="11"/>
        <color rgb="FF000000"/>
        <rFont val="Open Sans"/>
      </rPr>
      <t>    Ненецкий автономный округ</t>
    </r>
  </si>
  <si>
    <r>
      <rPr>
        <sz val="11"/>
        <color rgb="FF000000"/>
        <rFont val="Open Sans"/>
      </rPr>
      <t>    Новгородская область</t>
    </r>
  </si>
  <si>
    <r>
      <rPr>
        <sz val="11"/>
        <color rgb="FF000000"/>
        <rFont val="Open Sans"/>
      </rPr>
      <t>    Псковская область</t>
    </r>
  </si>
  <si>
    <r>
      <rPr>
        <sz val="11"/>
        <color rgb="FF000000"/>
        <rFont val="Open Sans"/>
      </rPr>
      <t>    Республика Карелия</t>
    </r>
  </si>
  <si>
    <r>
      <rPr>
        <sz val="11"/>
        <color rgb="FF000000"/>
        <rFont val="Open Sans"/>
      </rPr>
      <t>    Республика Коми</t>
    </r>
  </si>
  <si>
    <r>
      <rPr>
        <sz val="11"/>
        <color rgb="FF000000"/>
        <rFont val="Open Sans"/>
      </rPr>
      <t>    Санкт-Петербург</t>
    </r>
  </si>
  <si>
    <r>
      <rPr>
        <b/>
        <sz val="11"/>
        <color rgb="FF000000"/>
        <rFont val="Open Sans"/>
      </rPr>
      <t>  Южный федеральный округ</t>
    </r>
  </si>
  <si>
    <r>
      <rPr>
        <sz val="11"/>
        <color rgb="FF000000"/>
        <rFont val="Open Sans"/>
      </rPr>
      <t>    Астраханская область</t>
    </r>
  </si>
  <si>
    <r>
      <rPr>
        <sz val="11"/>
        <color rgb="FF000000"/>
        <rFont val="Open Sans"/>
      </rPr>
      <t>    Волгоградская область</t>
    </r>
  </si>
  <si>
    <r>
      <rPr>
        <sz val="11"/>
        <color rgb="FF000000"/>
        <rFont val="Open Sans"/>
      </rPr>
      <t>    Краснодарский край</t>
    </r>
  </si>
  <si>
    <r>
      <rPr>
        <sz val="11"/>
        <color rgb="FF000000"/>
        <rFont val="Open Sans"/>
      </rPr>
      <t>    Республика Адыгея</t>
    </r>
  </si>
  <si>
    <r>
      <rPr>
        <sz val="11"/>
        <color rgb="FF000000"/>
        <rFont val="Open Sans"/>
      </rPr>
      <t>    Республика Калмыкия</t>
    </r>
  </si>
  <si>
    <r>
      <rPr>
        <sz val="11"/>
        <color rgb="FF000000"/>
        <rFont val="Open Sans"/>
      </rPr>
      <t>    Республика Крым</t>
    </r>
  </si>
  <si>
    <r>
      <rPr>
        <sz val="11"/>
        <color rgb="FF000000"/>
        <rFont val="Open Sans"/>
      </rPr>
      <t>    Ростовская область</t>
    </r>
  </si>
  <si>
    <r>
      <rPr>
        <sz val="11"/>
        <color rgb="FF000000"/>
        <rFont val="Open Sans"/>
      </rPr>
      <t>    Севастополь</t>
    </r>
  </si>
  <si>
    <r>
      <rPr>
        <b/>
        <sz val="11"/>
        <color rgb="FF000000"/>
        <rFont val="Open Sans"/>
      </rPr>
      <t>  Приволжский федеральный округ</t>
    </r>
  </si>
  <si>
    <r>
      <rPr>
        <sz val="11"/>
        <color rgb="FF000000"/>
        <rFont val="Open Sans"/>
      </rPr>
      <t>    Кировская область</t>
    </r>
  </si>
  <si>
    <r>
      <rPr>
        <sz val="11"/>
        <color rgb="FF000000"/>
        <rFont val="Open Sans"/>
      </rPr>
      <t>    Нижегородская область</t>
    </r>
  </si>
  <si>
    <r>
      <rPr>
        <sz val="11"/>
        <color rgb="FF000000"/>
        <rFont val="Open Sans"/>
      </rPr>
      <t>    Оренбургская область</t>
    </r>
  </si>
  <si>
    <r>
      <rPr>
        <sz val="11"/>
        <color rgb="FF000000"/>
        <rFont val="Open Sans"/>
      </rPr>
      <t>    Пензенская область</t>
    </r>
  </si>
  <si>
    <r>
      <rPr>
        <sz val="11"/>
        <color rgb="FF000000"/>
        <rFont val="Open Sans"/>
      </rPr>
      <t>    Пермский край</t>
    </r>
  </si>
  <si>
    <r>
      <rPr>
        <sz val="11"/>
        <color rgb="FF000000"/>
        <rFont val="Open Sans"/>
      </rPr>
      <t>    Республика Башкортостан</t>
    </r>
  </si>
  <si>
    <r>
      <rPr>
        <sz val="11"/>
        <color rgb="FF000000"/>
        <rFont val="Open Sans"/>
      </rPr>
      <t>    Республика Марий Эл</t>
    </r>
  </si>
  <si>
    <r>
      <rPr>
        <sz val="11"/>
        <color rgb="FF000000"/>
        <rFont val="Open Sans"/>
      </rPr>
      <t>    Республика Мордовия</t>
    </r>
  </si>
  <si>
    <r>
      <rPr>
        <sz val="11"/>
        <color rgb="FF000000"/>
        <rFont val="Open Sans"/>
      </rPr>
      <t>    Республика Татарстан</t>
    </r>
  </si>
  <si>
    <r>
      <rPr>
        <sz val="11"/>
        <color rgb="FF000000"/>
        <rFont val="Open Sans"/>
      </rPr>
      <t>    Самарская область</t>
    </r>
  </si>
  <si>
    <r>
      <rPr>
        <sz val="11"/>
        <color rgb="FF000000"/>
        <rFont val="Open Sans"/>
      </rPr>
      <t>    Саратовская область</t>
    </r>
  </si>
  <si>
    <r>
      <rPr>
        <sz val="11"/>
        <color rgb="FF000000"/>
        <rFont val="Open Sans"/>
      </rPr>
      <t>    Удмуртская Республика</t>
    </r>
  </si>
  <si>
    <r>
      <rPr>
        <sz val="11"/>
        <color rgb="FF000000"/>
        <rFont val="Open Sans"/>
      </rPr>
      <t>    Ульяновская область</t>
    </r>
  </si>
  <si>
    <r>
      <rPr>
        <sz val="11"/>
        <color rgb="FF000000"/>
        <rFont val="Open Sans"/>
      </rPr>
      <t>    Чувашская Республика — Чувашия</t>
    </r>
  </si>
  <si>
    <r>
      <rPr>
        <b/>
        <sz val="11"/>
        <color rgb="FF000000"/>
        <rFont val="Open Sans"/>
      </rPr>
      <t>  Уральский федеральный округ</t>
    </r>
  </si>
  <si>
    <r>
      <rPr>
        <sz val="11"/>
        <color rgb="FF000000"/>
        <rFont val="Open Sans"/>
      </rPr>
      <t>    Курганская область</t>
    </r>
  </si>
  <si>
    <r>
      <rPr>
        <sz val="11"/>
        <color rgb="FF000000"/>
        <rFont val="Open Sans"/>
      </rPr>
      <t>    Свердловская область</t>
    </r>
  </si>
  <si>
    <r>
      <rPr>
        <sz val="11"/>
        <color rgb="FF000000"/>
        <rFont val="Open Sans"/>
      </rPr>
      <t>    Тюменская область</t>
    </r>
  </si>
  <si>
    <r>
      <rPr>
        <sz val="11"/>
        <color rgb="FF000000"/>
        <rFont val="Open Sans"/>
      </rPr>
      <t>    Ханты-Мансийский автономный округ — Югра</t>
    </r>
  </si>
  <si>
    <r>
      <rPr>
        <sz val="11"/>
        <color rgb="FF000000"/>
        <rFont val="Open Sans"/>
      </rPr>
      <t>    Челябинская область</t>
    </r>
  </si>
  <si>
    <r>
      <rPr>
        <sz val="11"/>
        <color rgb="FF000000"/>
        <rFont val="Open Sans"/>
      </rPr>
      <t>    Ямало-Ненецкий автономный округ</t>
    </r>
  </si>
  <si>
    <r>
      <rPr>
        <b/>
        <sz val="11"/>
        <color rgb="FF000000"/>
        <rFont val="Open Sans"/>
      </rPr>
      <t>  Сибирский федеральный округ</t>
    </r>
  </si>
  <si>
    <r>
      <rPr>
        <sz val="11"/>
        <color rgb="FF000000"/>
        <rFont val="Open Sans"/>
      </rPr>
      <t>    Алтайский край</t>
    </r>
  </si>
  <si>
    <r>
      <rPr>
        <sz val="11"/>
        <color rgb="FF000000"/>
        <rFont val="Open Sans"/>
      </rPr>
      <t>    Иркутская область</t>
    </r>
  </si>
  <si>
    <r>
      <rPr>
        <sz val="11"/>
        <color rgb="FF000000"/>
        <rFont val="Open Sans"/>
      </rPr>
      <t>    Кемеровская область</t>
    </r>
  </si>
  <si>
    <r>
      <rPr>
        <sz val="11"/>
        <color rgb="FF000000"/>
        <rFont val="Open Sans"/>
      </rPr>
      <t>    Красноярский край</t>
    </r>
  </si>
  <si>
    <r>
      <rPr>
        <sz val="11"/>
        <color rgb="FF000000"/>
        <rFont val="Open Sans"/>
      </rPr>
      <t>    Новосибирская область</t>
    </r>
  </si>
  <si>
    <r>
      <rPr>
        <sz val="11"/>
        <color rgb="FF000000"/>
        <rFont val="Open Sans"/>
      </rPr>
      <t>    Омская область</t>
    </r>
  </si>
  <si>
    <r>
      <rPr>
        <sz val="11"/>
        <color rgb="FF000000"/>
        <rFont val="Open Sans"/>
      </rPr>
      <t>    Республика Алтай</t>
    </r>
  </si>
  <si>
    <r>
      <rPr>
        <sz val="11"/>
        <color rgb="FF000000"/>
        <rFont val="Open Sans"/>
      </rPr>
      <t>    Республика Тыва</t>
    </r>
  </si>
  <si>
    <r>
      <rPr>
        <sz val="11"/>
        <color rgb="FF000000"/>
        <rFont val="Open Sans"/>
      </rPr>
      <t>    Республика Хакасия</t>
    </r>
  </si>
  <si>
    <r>
      <rPr>
        <sz val="11"/>
        <color rgb="FF000000"/>
        <rFont val="Open Sans"/>
      </rPr>
      <t>    Томская область</t>
    </r>
  </si>
  <si>
    <r>
      <rPr>
        <b/>
        <sz val="11"/>
        <color rgb="FF000000"/>
        <rFont val="Open Sans"/>
      </rPr>
      <t>  Дальневосточный федеральный округ</t>
    </r>
  </si>
  <si>
    <r>
      <rPr>
        <sz val="11"/>
        <color rgb="FF000000"/>
        <rFont val="Open Sans"/>
      </rPr>
      <t>    Амурская область</t>
    </r>
  </si>
  <si>
    <r>
      <rPr>
        <sz val="11"/>
        <color rgb="FF000000"/>
        <rFont val="Open Sans"/>
      </rPr>
      <t>    Еврейская автономная область</t>
    </r>
  </si>
  <si>
    <r>
      <rPr>
        <sz val="11"/>
        <color rgb="FF000000"/>
        <rFont val="Open Sans"/>
      </rPr>
      <t>    Забайкальский край</t>
    </r>
  </si>
  <si>
    <r>
      <rPr>
        <sz val="11"/>
        <color rgb="FF000000"/>
        <rFont val="Open Sans"/>
      </rPr>
      <t>    Камчатский край</t>
    </r>
  </si>
  <si>
    <r>
      <rPr>
        <sz val="11"/>
        <color rgb="FF000000"/>
        <rFont val="Open Sans"/>
      </rPr>
      <t>    Магаданская область</t>
    </r>
  </si>
  <si>
    <r>
      <rPr>
        <sz val="11"/>
        <color rgb="FF000000"/>
        <rFont val="Open Sans"/>
      </rPr>
      <t>    Приморский край</t>
    </r>
  </si>
  <si>
    <r>
      <rPr>
        <sz val="11"/>
        <color rgb="FF000000"/>
        <rFont val="Open Sans"/>
      </rPr>
      <t>    Республика Бурятия</t>
    </r>
  </si>
  <si>
    <r>
      <rPr>
        <sz val="11"/>
        <color rgb="FF000000"/>
        <rFont val="Open Sans"/>
      </rPr>
      <t>    Республика Саха (Якутия)</t>
    </r>
  </si>
  <si>
    <r>
      <rPr>
        <sz val="11"/>
        <color rgb="FF000000"/>
        <rFont val="Open Sans"/>
      </rPr>
      <t>    Сахалинская область</t>
    </r>
  </si>
  <si>
    <r>
      <rPr>
        <sz val="11"/>
        <color rgb="FF000000"/>
        <rFont val="Open Sans"/>
      </rPr>
      <t>    Хабаровский край</t>
    </r>
  </si>
  <si>
    <r>
      <rPr>
        <sz val="11"/>
        <color rgb="FF000000"/>
        <rFont val="Open Sans"/>
      </rPr>
      <t>    Чукотский автономный округ</t>
    </r>
  </si>
  <si>
    <r>
      <rPr>
        <b/>
        <sz val="11"/>
        <color rgb="FF000000"/>
        <rFont val="Open Sans"/>
      </rPr>
      <t>  Северо-Кавказский федеральный округ</t>
    </r>
  </si>
  <si>
    <r>
      <rPr>
        <sz val="11"/>
        <color rgb="FF000000"/>
        <rFont val="Open Sans"/>
      </rPr>
      <t>    Кабардино-Балкарская Республика</t>
    </r>
  </si>
  <si>
    <r>
      <rPr>
        <sz val="11"/>
        <color rgb="FF000000"/>
        <rFont val="Open Sans"/>
      </rPr>
      <t>    Карачаево-Черкесская Республика</t>
    </r>
  </si>
  <si>
    <r>
      <rPr>
        <sz val="11"/>
        <color rgb="FF000000"/>
        <rFont val="Open Sans"/>
      </rPr>
      <t>    Республика Дагестан</t>
    </r>
  </si>
  <si>
    <r>
      <rPr>
        <sz val="11"/>
        <color rgb="FF000000"/>
        <rFont val="Open Sans"/>
      </rPr>
      <t>    Республика Ингушетия</t>
    </r>
  </si>
  <si>
    <r>
      <rPr>
        <sz val="11"/>
        <color rgb="FF000000"/>
        <rFont val="Open Sans"/>
      </rPr>
      <t>    Республика Северная Осетия — Алания</t>
    </r>
  </si>
  <si>
    <r>
      <rPr>
        <sz val="11"/>
        <color rgb="FF000000"/>
        <rFont val="Open Sans"/>
      </rPr>
      <t>    Ставропольский край</t>
    </r>
  </si>
  <si>
    <r>
      <rPr>
        <sz val="11"/>
        <color rgb="FF000000"/>
        <rFont val="Open Sans"/>
      </rPr>
      <t>    Чеченская Республика</t>
    </r>
  </si>
  <si>
    <t>Зам. директора по ВР</t>
  </si>
  <si>
    <t>Размыслова Л.И.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</si>
</sst>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#\ ##0"/>
  </numFmts>
  <fonts count="11">
    <font>
      <sz val="10"/>
      <color rgb="FF000000"/>
      <name val="Arial"/>
      <scheme val="minor"/>
    </font>
    <font>
      <sz val="10"/>
      <color theme="1"/>
      <name val="Open Sans"/>
    </font>
    <font>
      <b/>
      <sz val="10"/>
      <color theme="1"/>
      <name val="Open Sans"/>
    </font>
    <font>
      <sz val="10"/>
      <name val="Arial"/>
    </font>
    <font>
      <sz val="10"/>
      <color theme="1"/>
      <name val="Arial"/>
      <scheme val="minor"/>
    </font>
    <font>
      <sz val="10"/>
      <color rgb="FF000000"/>
      <name val="Open Sans"/>
    </font>
    <font>
      <sz val="10"/>
      <color theme="1"/>
      <name val="&quot;Open Sans&quot;"/>
    </font>
    <font>
      <sz val="11"/>
      <color theme="1"/>
      <name val="Open Sans"/>
    </font>
    <font>
      <b/>
      <sz val="11"/>
      <color theme="1"/>
      <name val="Open Sans"/>
    </font>
    <font>
      <sz val="11"/>
      <color rgb="FF000000"/>
      <name val="Open Sans"/>
    </font>
    <font>
      <b/>
      <sz val="11"/>
      <color rgb="FF000000"/>
      <name val="Open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EAF1DD"/>
        <bgColor rgb="FFEAF1DD"/>
      </patternFill>
    </fill>
    <fill>
      <patternFill patternType="solid">
        <fgColor rgb="FFDAEEF3"/>
        <bgColor rgb="FFDAEEF3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A4C2F4"/>
      </left>
      <right/>
      <top style="thin">
        <color rgb="FFA4C2F4"/>
      </top>
      <bottom style="thin">
        <color rgb="FFA4C2F4"/>
      </bottom>
      <diagonal/>
    </border>
    <border>
      <left/>
      <right/>
      <top style="thin">
        <color rgb="FFA4C2F4"/>
      </top>
      <bottom style="thin">
        <color rgb="FFA4C2F4"/>
      </bottom>
      <diagonal/>
    </border>
    <border>
      <left/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FC5E8"/>
      </left>
      <right style="thin">
        <color rgb="FFA4C2F4"/>
      </right>
      <top style="thin">
        <color rgb="FFA4C2F4"/>
      </top>
      <bottom style="thin">
        <color rgb="FFA4C2F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A4C2F4"/>
      </left>
      <right style="thin">
        <color rgb="FFA4C2F4"/>
      </right>
      <top/>
      <bottom style="thin">
        <color rgb="FFA4C2F4"/>
      </bottom>
      <diagonal/>
    </border>
    <border>
      <left style="thin">
        <color rgb="FFA4C2F4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A4C2F4"/>
      </left>
      <right/>
      <top/>
      <bottom style="thin">
        <color rgb="FFA4C2F4"/>
      </bottom>
      <diagonal/>
    </border>
    <border>
      <left/>
      <right/>
      <top/>
      <bottom style="thin">
        <color rgb="FFA4C2F4"/>
      </bottom>
      <diagonal/>
    </border>
    <border>
      <left/>
      <right style="thin">
        <color rgb="FFA4C2F4"/>
      </right>
      <top/>
      <bottom style="thin">
        <color rgb="FFA4C2F4"/>
      </bottom>
      <diagonal/>
    </border>
    <border>
      <left style="thin">
        <color rgb="FFA4C2F4"/>
      </left>
      <right style="thin">
        <color rgb="FFA4C2F4"/>
      </right>
      <top style="thin">
        <color rgb="FFA4C2F4"/>
      </top>
      <bottom/>
      <diagonal/>
    </border>
    <border>
      <left style="thin">
        <color rgb="FFA4C2F4"/>
      </left>
      <right style="thin">
        <color rgb="FFA4C2F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0" fontId="6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 readingOrder="1"/>
    </xf>
    <xf numFmtId="0" fontId="7" fillId="0" borderId="0" xfId="0" applyFont="1"/>
    <xf numFmtId="0" fontId="9" fillId="3" borderId="12" xfId="0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left" vertical="top" wrapText="1" readingOrder="1"/>
    </xf>
    <xf numFmtId="165" fontId="10" fillId="3" borderId="12" xfId="0" applyNumberFormat="1" applyFont="1" applyFill="1" applyBorder="1" applyAlignment="1">
      <alignment horizontal="left" vertical="top" wrapText="1" readingOrder="1"/>
    </xf>
    <xf numFmtId="165" fontId="10" fillId="0" borderId="12" xfId="0" applyNumberFormat="1" applyFont="1" applyBorder="1" applyAlignment="1">
      <alignment horizontal="left" vertical="top" wrapText="1" readingOrder="1"/>
    </xf>
    <xf numFmtId="0" fontId="9" fillId="3" borderId="12" xfId="0" applyFont="1" applyFill="1" applyBorder="1" applyAlignment="1">
      <alignment horizontal="left" vertical="top" wrapText="1" readingOrder="1"/>
    </xf>
    <xf numFmtId="165" fontId="9" fillId="0" borderId="12" xfId="0" applyNumberFormat="1" applyFont="1" applyBorder="1" applyAlignment="1">
      <alignment horizontal="left" vertical="top" wrapText="1" readingOrder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5" fillId="2" borderId="9" xfId="0" applyFont="1" applyFill="1" applyBorder="1" applyAlignment="1">
      <alignment horizontal="left" vertical="center" wrapText="1"/>
    </xf>
    <xf numFmtId="0" fontId="3" fillId="0" borderId="10" xfId="0" applyFont="1" applyBorder="1"/>
    <xf numFmtId="0" fontId="3" fillId="0" borderId="11" xfId="0" applyFont="1" applyBorder="1"/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/>
    <xf numFmtId="0" fontId="2" fillId="0" borderId="0" xfId="0" applyFont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9" fillId="3" borderId="24" xfId="0" applyFont="1" applyFill="1" applyBorder="1" applyAlignment="1">
      <alignment horizontal="center" vertical="top" wrapText="1" readingOrder="1"/>
    </xf>
    <xf numFmtId="0" fontId="3" fillId="0" borderId="25" xfId="0" applyFont="1" applyBorder="1"/>
    <xf numFmtId="0" fontId="3" fillId="0" borderId="18" xfId="0" applyFont="1" applyBorder="1"/>
    <xf numFmtId="0" fontId="10" fillId="4" borderId="9" xfId="0" applyFont="1" applyFill="1" applyBorder="1" applyAlignment="1">
      <alignment horizontal="center" vertical="top" wrapText="1" readingOrder="1"/>
    </xf>
    <xf numFmtId="0" fontId="9" fillId="3" borderId="24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top" wrapText="1" readingOrder="1"/>
    </xf>
    <xf numFmtId="0" fontId="10" fillId="3" borderId="9" xfId="0" applyFont="1" applyFill="1" applyBorder="1" applyAlignment="1">
      <alignment horizontal="center" vertical="center" wrapText="1" readingOrder="1"/>
    </xf>
  </cellXfs>
  <cellStyles count="1">
    <cellStyle name="Обычный" xfId="0" builtinId="0"/>
  </cellStyles>
  <dxfs count="38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000000"/>
      </font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workbookViewId="0">
      <selection activeCell="A28" sqref="A28:D28"/>
    </sheetView>
  </sheetViews>
  <sheetFormatPr defaultColWidth="14.42578125" defaultRowHeight="15.75" customHeight="1"/>
  <cols>
    <col min="1" max="5" width="20.42578125" customWidth="1"/>
  </cols>
  <sheetData>
    <row r="1" spans="1:5" ht="40.5" customHeight="1">
      <c r="A1" s="1"/>
      <c r="B1" s="62" t="s">
        <v>0</v>
      </c>
      <c r="C1" s="63"/>
      <c r="D1" s="64"/>
      <c r="E1" s="1"/>
    </row>
    <row r="2" spans="1:5" ht="15.75" customHeight="1">
      <c r="A2" s="1"/>
      <c r="B2" s="65" t="s">
        <v>1</v>
      </c>
      <c r="C2" s="63"/>
      <c r="D2" s="64"/>
      <c r="E2" s="2"/>
    </row>
    <row r="3" spans="1:5" ht="15.75" customHeight="1">
      <c r="A3" s="1"/>
      <c r="B3" s="65" t="s">
        <v>2</v>
      </c>
      <c r="C3" s="63"/>
      <c r="D3" s="64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66" t="s">
        <v>3</v>
      </c>
      <c r="B5" s="67"/>
      <c r="C5" s="67"/>
      <c r="D5" s="67"/>
      <c r="E5" s="68"/>
    </row>
    <row r="6" spans="1:5" ht="12.75">
      <c r="A6" s="69" t="s">
        <v>4</v>
      </c>
      <c r="B6" s="70"/>
      <c r="C6" s="70"/>
      <c r="D6" s="71"/>
      <c r="E6" s="4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>
        <v>0</v>
      </c>
      <c r="B8" s="6">
        <v>0</v>
      </c>
      <c r="C8" s="6">
        <v>0</v>
      </c>
      <c r="D8" s="6"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>
        <v>16</v>
      </c>
      <c r="B12" s="6">
        <v>13</v>
      </c>
      <c r="C12" s="6">
        <v>10</v>
      </c>
      <c r="D12" s="6">
        <v>10</v>
      </c>
      <c r="E12" s="6">
        <v>12</v>
      </c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15</v>
      </c>
      <c r="B14" s="70"/>
      <c r="C14" s="71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v>3</v>
      </c>
      <c r="B16" s="6">
        <v>3</v>
      </c>
      <c r="C16" s="6"/>
      <c r="D16" s="9"/>
      <c r="E16" s="1"/>
    </row>
    <row r="17" spans="1:5" ht="5.25" customHeight="1">
      <c r="A17" s="7"/>
      <c r="B17" s="7"/>
      <c r="C17" s="7"/>
      <c r="D17" s="7"/>
      <c r="E17" s="7"/>
    </row>
    <row r="18" spans="1:5" ht="12.75">
      <c r="A18" s="73" t="s">
        <v>19</v>
      </c>
      <c r="B18" s="70"/>
      <c r="C18" s="70"/>
      <c r="D18" s="70"/>
      <c r="E18" s="71"/>
    </row>
    <row r="19" spans="1:5" ht="12.75">
      <c r="A19" s="72" t="s">
        <v>20</v>
      </c>
      <c r="B19" s="70"/>
      <c r="C19" s="70"/>
      <c r="D19" s="71"/>
      <c r="E19" s="11">
        <f>SUM(A8:D8)</f>
        <v>0</v>
      </c>
    </row>
    <row r="20" spans="1:5" ht="12.75">
      <c r="A20" s="72" t="s">
        <v>21</v>
      </c>
      <c r="B20" s="70"/>
      <c r="C20" s="70"/>
      <c r="D20" s="71"/>
      <c r="E20" s="11">
        <f>SUM(A12:E12,A16:C16)</f>
        <v>67</v>
      </c>
    </row>
    <row r="21" spans="1:5" ht="12.75">
      <c r="A21" s="72" t="s">
        <v>22</v>
      </c>
      <c r="B21" s="70"/>
      <c r="C21" s="70"/>
      <c r="D21" s="71"/>
      <c r="E21" s="11">
        <f>E19+E20</f>
        <v>67</v>
      </c>
    </row>
    <row r="22" spans="1:5" ht="6" customHeight="1">
      <c r="A22" s="10"/>
      <c r="B22" s="10"/>
      <c r="C22" s="10"/>
      <c r="D22" s="7"/>
      <c r="E22" s="7"/>
    </row>
    <row r="23" spans="1:5" ht="12.75">
      <c r="A23" s="72" t="s">
        <v>23</v>
      </c>
      <c r="B23" s="70"/>
      <c r="C23" s="70"/>
      <c r="D23" s="71"/>
      <c r="E23" s="6"/>
    </row>
    <row r="24" spans="1:5" ht="6" customHeight="1">
      <c r="A24" s="10"/>
      <c r="B24" s="10"/>
      <c r="C24" s="10"/>
      <c r="D24" s="7"/>
      <c r="E24" s="7"/>
    </row>
    <row r="25" spans="1:5" ht="12.75">
      <c r="A25" s="76" t="s">
        <v>24</v>
      </c>
      <c r="B25" s="68"/>
      <c r="C25" s="12"/>
      <c r="D25" s="12"/>
      <c r="E25" s="13"/>
    </row>
    <row r="26" spans="1:5" ht="12.75">
      <c r="A26" s="73" t="s">
        <v>25</v>
      </c>
      <c r="B26" s="70"/>
      <c r="C26" s="70"/>
      <c r="D26" s="71"/>
      <c r="E26" s="14">
        <f>E20/(SUM('Контингент - ОО'!D40:E40))</f>
        <v>1.6215967645514108E-4</v>
      </c>
    </row>
    <row r="27" spans="1:5" ht="12.75">
      <c r="A27" s="73" t="s">
        <v>19</v>
      </c>
      <c r="B27" s="70"/>
      <c r="C27" s="70"/>
      <c r="D27" s="71"/>
      <c r="E27" s="15">
        <f>E21</f>
        <v>67</v>
      </c>
    </row>
    <row r="28" spans="1:5" ht="12.75">
      <c r="A28" s="72" t="s">
        <v>23</v>
      </c>
      <c r="B28" s="70"/>
      <c r="C28" s="70"/>
      <c r="D28" s="71"/>
      <c r="E28" s="6">
        <f>SUM(E23)</f>
        <v>0</v>
      </c>
    </row>
    <row r="29" spans="1:5" ht="6" customHeight="1">
      <c r="A29" s="16"/>
      <c r="B29" s="16"/>
      <c r="C29" s="16"/>
      <c r="D29" s="16"/>
      <c r="E29" s="17"/>
    </row>
    <row r="30" spans="1:5" ht="6" customHeight="1">
      <c r="A30" s="18"/>
      <c r="B30" s="18"/>
      <c r="C30" s="18"/>
      <c r="D30" s="18"/>
      <c r="E30" s="19"/>
    </row>
    <row r="31" spans="1:5" ht="6" customHeight="1">
      <c r="A31" s="18"/>
      <c r="B31" s="18"/>
      <c r="C31" s="18"/>
      <c r="D31" s="18"/>
      <c r="E31" s="19"/>
    </row>
    <row r="32" spans="1:5" ht="6" customHeight="1">
      <c r="A32" s="12"/>
      <c r="B32" s="12"/>
      <c r="C32" s="12"/>
      <c r="D32" s="12"/>
      <c r="E32" s="13"/>
    </row>
    <row r="33" spans="1:5" ht="12.75">
      <c r="A33" s="74" t="s">
        <v>26</v>
      </c>
      <c r="B33" s="63"/>
      <c r="C33" s="20" t="s">
        <v>156</v>
      </c>
      <c r="D33" s="75" t="s">
        <v>157</v>
      </c>
      <c r="E33" s="64"/>
    </row>
  </sheetData>
  <mergeCells count="18">
    <mergeCell ref="A10:E10"/>
    <mergeCell ref="A14:C14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5:B25"/>
    <mergeCell ref="A26:D26"/>
    <mergeCell ref="B1:D1"/>
    <mergeCell ref="B2:D2"/>
    <mergeCell ref="B3:D3"/>
    <mergeCell ref="A5:E5"/>
    <mergeCell ref="A6:D6"/>
  </mergeCells>
  <conditionalFormatting sqref="A33:B33">
    <cfRule type="expression" dxfId="37" priority="1">
      <formula>NOT(ISERROR(SEARCH(("Должность"),(A33))))</formula>
    </cfRule>
  </conditionalFormatting>
  <conditionalFormatting sqref="D33:E33">
    <cfRule type="expression" dxfId="36" priority="2">
      <formula>NOT(ISERROR(SEARCH(("Фамилия И.О."),(D33))))</formula>
    </cfRule>
  </conditionalFormatting>
  <conditionalFormatting sqref="E23">
    <cfRule type="containsBlanks" dxfId="35" priority="3">
      <formula>LEN(TRIM(E23))=0</formula>
    </cfRule>
  </conditionalFormatting>
  <conditionalFormatting sqref="A8:D8">
    <cfRule type="containsBlanks" dxfId="34" priority="4">
      <formula>LEN(TRIM(A8))=0</formula>
    </cfRule>
  </conditionalFormatting>
  <conditionalFormatting sqref="A12:E12">
    <cfRule type="containsBlanks" dxfId="33" priority="5">
      <formula>LEN(TRIM(A12))=0</formula>
    </cfRule>
  </conditionalFormatting>
  <conditionalFormatting sqref="A16:C16">
    <cfRule type="containsBlanks" dxfId="32" priority="6">
      <formula>LEN(TRIM(A16))=0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:E32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42.75" customHeight="1">
      <c r="A1" s="1"/>
      <c r="B1" s="65" t="s">
        <v>47</v>
      </c>
      <c r="C1" s="63"/>
      <c r="D1" s="64"/>
      <c r="E1" s="1"/>
    </row>
    <row r="2" spans="1:5" ht="15" customHeight="1">
      <c r="A2" s="1"/>
      <c r="B2" s="65" t="s">
        <v>1</v>
      </c>
      <c r="C2" s="63"/>
      <c r="D2" s="64"/>
      <c r="E2" s="21"/>
    </row>
    <row r="3" spans="1:5" ht="14.25" customHeight="1">
      <c r="A3" s="1"/>
      <c r="B3" s="65" t="s">
        <v>48</v>
      </c>
      <c r="C3" s="63"/>
      <c r="D3" s="64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83" t="s">
        <v>43</v>
      </c>
      <c r="B5" s="63"/>
      <c r="C5" s="63"/>
      <c r="D5" s="63"/>
      <c r="E5" s="64"/>
    </row>
    <row r="6" spans="1:5" ht="12.75">
      <c r="A6" s="69" t="s">
        <v>4</v>
      </c>
      <c r="B6" s="70"/>
      <c r="C6" s="70"/>
      <c r="D6" s="71"/>
      <c r="E6" s="36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/>
      <c r="B8" s="6"/>
      <c r="C8" s="6"/>
      <c r="D8" s="6"/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/>
      <c r="B12" s="6"/>
      <c r="C12" s="6"/>
      <c r="D12" s="6"/>
      <c r="E12" s="6"/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15</v>
      </c>
      <c r="B14" s="70"/>
      <c r="C14" s="71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/>
      <c r="B16" s="6"/>
      <c r="C16" s="6"/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73" t="s">
        <v>19</v>
      </c>
      <c r="B18" s="70"/>
      <c r="C18" s="70"/>
      <c r="D18" s="70"/>
      <c r="E18" s="71"/>
    </row>
    <row r="19" spans="1:5" ht="12.75">
      <c r="A19" s="72" t="s">
        <v>20</v>
      </c>
      <c r="B19" s="70"/>
      <c r="C19" s="70"/>
      <c r="D19" s="71"/>
      <c r="E19" s="11">
        <f>SUM(A8:D8)</f>
        <v>0</v>
      </c>
    </row>
    <row r="20" spans="1:5" ht="12.75">
      <c r="A20" s="73" t="s">
        <v>21</v>
      </c>
      <c r="B20" s="70"/>
      <c r="C20" s="70"/>
      <c r="D20" s="71"/>
      <c r="E20" s="37">
        <f>SUM(A12:E12,A16:C16)</f>
        <v>0</v>
      </c>
    </row>
    <row r="21" spans="1:5" ht="12.75">
      <c r="A21" s="84" t="s">
        <v>22</v>
      </c>
      <c r="B21" s="85"/>
      <c r="C21" s="85"/>
      <c r="D21" s="86"/>
      <c r="E21" s="38">
        <f>E19+E20</f>
        <v>0</v>
      </c>
    </row>
    <row r="22" spans="1:5" ht="6" customHeight="1">
      <c r="A22" s="10"/>
      <c r="B22" s="10"/>
      <c r="C22" s="10"/>
      <c r="D22" s="7"/>
      <c r="E22" s="7"/>
    </row>
    <row r="23" spans="1:5" ht="12.75">
      <c r="A23" s="72" t="s">
        <v>23</v>
      </c>
      <c r="B23" s="70"/>
      <c r="C23" s="70"/>
      <c r="D23" s="71"/>
      <c r="E23" s="6"/>
    </row>
    <row r="24" spans="1:5" ht="7.5" customHeight="1">
      <c r="A24" s="87"/>
      <c r="B24" s="81"/>
      <c r="C24" s="81"/>
      <c r="D24" s="81"/>
      <c r="E24" s="81"/>
    </row>
    <row r="25" spans="1:5" ht="12.75">
      <c r="A25" s="78" t="s">
        <v>24</v>
      </c>
      <c r="B25" s="68"/>
      <c r="C25" s="12"/>
      <c r="D25" s="12"/>
      <c r="E25" s="32"/>
    </row>
    <row r="26" spans="1:5" ht="12.75">
      <c r="A26" s="79" t="s">
        <v>25</v>
      </c>
      <c r="B26" s="70"/>
      <c r="C26" s="70"/>
      <c r="D26" s="71"/>
      <c r="E26" s="34">
        <v>0</v>
      </c>
    </row>
    <row r="27" spans="1:5" ht="12.75">
      <c r="A27" s="73" t="s">
        <v>19</v>
      </c>
      <c r="B27" s="70"/>
      <c r="C27" s="70"/>
      <c r="D27" s="71"/>
      <c r="E27" s="15">
        <f>SUM(E21,'11.22'!E27)</f>
        <v>131</v>
      </c>
    </row>
    <row r="28" spans="1:5" ht="12.75">
      <c r="A28" s="72" t="s">
        <v>23</v>
      </c>
      <c r="B28" s="70"/>
      <c r="C28" s="70"/>
      <c r="D28" s="71"/>
      <c r="E28" s="6">
        <f>SUM(E23,'11.22'!E28)</f>
        <v>0</v>
      </c>
    </row>
    <row r="29" spans="1:5" ht="6" customHeight="1">
      <c r="A29" s="1"/>
      <c r="B29" s="1"/>
      <c r="C29" s="1"/>
      <c r="D29" s="1"/>
      <c r="E29" s="1"/>
    </row>
    <row r="30" spans="1:5" ht="6" customHeight="1">
      <c r="A30" s="26"/>
      <c r="B30" s="26"/>
      <c r="C30" s="1"/>
      <c r="D30" s="1"/>
      <c r="E30" s="1"/>
    </row>
    <row r="31" spans="1:5" ht="6" customHeight="1">
      <c r="A31" s="26"/>
      <c r="B31" s="26"/>
      <c r="C31" s="1"/>
      <c r="D31" s="1"/>
      <c r="E31" s="1"/>
    </row>
    <row r="32" spans="1:5" ht="6" customHeight="1">
      <c r="A32" s="26"/>
      <c r="B32" s="26"/>
      <c r="C32" s="1"/>
      <c r="D32" s="1"/>
      <c r="E32" s="1"/>
    </row>
    <row r="33" spans="1:5" ht="12.75">
      <c r="A33" s="74" t="s">
        <v>26</v>
      </c>
      <c r="B33" s="63"/>
      <c r="C33" s="20" t="s">
        <v>27</v>
      </c>
      <c r="D33" s="75" t="s">
        <v>28</v>
      </c>
      <c r="E33" s="64"/>
    </row>
  </sheetData>
  <mergeCells count="19">
    <mergeCell ref="A33:B33"/>
    <mergeCell ref="D33:E33"/>
    <mergeCell ref="A18:E18"/>
    <mergeCell ref="A19:D19"/>
    <mergeCell ref="A20:D20"/>
    <mergeCell ref="A21:D21"/>
    <mergeCell ref="A23:D23"/>
    <mergeCell ref="A24:E24"/>
    <mergeCell ref="A25:B25"/>
    <mergeCell ref="A10:E10"/>
    <mergeCell ref="A14:C14"/>
    <mergeCell ref="A26:D26"/>
    <mergeCell ref="A27:D27"/>
    <mergeCell ref="A28:D28"/>
    <mergeCell ref="B1:D1"/>
    <mergeCell ref="B2:D2"/>
    <mergeCell ref="B3:D3"/>
    <mergeCell ref="A5:E5"/>
    <mergeCell ref="A6:D6"/>
  </mergeCells>
  <conditionalFormatting sqref="A8:D8 A12:E12 A16:C16 E23">
    <cfRule type="containsBlanks" dxfId="9" priority="1">
      <formula>LEN(TRIM(A8))=0</formula>
    </cfRule>
  </conditionalFormatting>
  <conditionalFormatting sqref="A33:B33">
    <cfRule type="expression" dxfId="8" priority="2">
      <formula>NOT(ISERROR(SEARCH(("Должность"),(A33))))</formula>
    </cfRule>
  </conditionalFormatting>
  <conditionalFormatting sqref="D33:E33">
    <cfRule type="expression" dxfId="7" priority="3">
      <formula>NOT(ISERROR(SEARCH(("Фамилия И.О."),(D33))))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9EEB"/>
    <outlinePr summaryBelow="0" summaryRight="0"/>
  </sheetPr>
  <dimension ref="A1:E30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12.75">
      <c r="A1" s="1"/>
      <c r="B1" s="65" t="s">
        <v>49</v>
      </c>
      <c r="C1" s="63"/>
      <c r="D1" s="64"/>
      <c r="E1" s="1"/>
    </row>
    <row r="2" spans="1:5" ht="15" customHeight="1">
      <c r="A2" s="1"/>
      <c r="B2" s="65" t="s">
        <v>1</v>
      </c>
      <c r="C2" s="63"/>
      <c r="D2" s="64"/>
      <c r="E2" s="21"/>
    </row>
    <row r="3" spans="1:5" ht="15.75" customHeight="1">
      <c r="A3" s="1"/>
      <c r="B3" s="65" t="s">
        <v>50</v>
      </c>
      <c r="C3" s="63"/>
      <c r="D3" s="64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83" t="s">
        <v>51</v>
      </c>
      <c r="B5" s="63"/>
      <c r="C5" s="63"/>
      <c r="D5" s="63"/>
      <c r="E5" s="64"/>
    </row>
    <row r="6" spans="1:5" ht="12.75">
      <c r="A6" s="69" t="s">
        <v>4</v>
      </c>
      <c r="B6" s="70"/>
      <c r="C6" s="70"/>
      <c r="D6" s="71"/>
      <c r="E6" s="36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>
        <f>SUM('III кв.'!A$8,'10.22'!A$8,'11.22'!A$8,'12.22'!A$8)</f>
        <v>0</v>
      </c>
      <c r="B8" s="6">
        <f>SUM('III кв.'!B$8,'10.22'!B$8,'11.22'!B$8,'12.22'!B$8)</f>
        <v>0</v>
      </c>
      <c r="C8" s="6">
        <f>SUM('III кв.'!C$8,'10.22'!C$8,'11.22'!C$8,'12.22'!C$8)</f>
        <v>0</v>
      </c>
      <c r="D8" s="6">
        <f>SUM('III кв.'!D$8,'10.22'!D$8,'11.22'!D$8,'12.22'!D$8)</f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>
        <f>SUM('III кв.'!A$12,'10.22'!A$12,'11.22'!A$12,'12.22'!A$12)</f>
        <v>30</v>
      </c>
      <c r="B12" s="6">
        <f>SUM('III кв.'!B$12,'10.22'!B$12,'11.22'!B$12,'12.22'!B$12)</f>
        <v>26</v>
      </c>
      <c r="C12" s="6">
        <f>SUM('III кв.'!C$12,'10.22'!C$12,'11.22'!C$12,'12.22'!C$12)</f>
        <v>19</v>
      </c>
      <c r="D12" s="6">
        <f>SUM('III кв.'!D$12,'10.22'!D$12,'11.22'!D$12,'12.22'!D$12)</f>
        <v>20</v>
      </c>
      <c r="E12" s="6">
        <f>SUM('III кв.'!E$12,'10.22'!E$12,'11.22'!E$12,'12.22'!E$12)</f>
        <v>24</v>
      </c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15</v>
      </c>
      <c r="B14" s="70"/>
      <c r="C14" s="71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f>SUM('III кв.'!A$16,'10.22'!A$16,'11.22'!A$16,'12.22'!A$16)</f>
        <v>6</v>
      </c>
      <c r="B16" s="6">
        <f>SUM('III кв.'!B$16,'10.22'!B$16,'11.22'!B$16,'12.22'!B$16)</f>
        <v>6</v>
      </c>
      <c r="C16" s="6">
        <f>SUM('III кв.'!C$16,'10.22'!C$16,'11.22'!C$16,'12.22'!C$16)</f>
        <v>0</v>
      </c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73" t="s">
        <v>19</v>
      </c>
      <c r="B18" s="70"/>
      <c r="C18" s="70"/>
      <c r="D18" s="70"/>
      <c r="E18" s="71"/>
    </row>
    <row r="19" spans="1:5" ht="12.75">
      <c r="A19" s="72" t="s">
        <v>20</v>
      </c>
      <c r="B19" s="70"/>
      <c r="C19" s="70"/>
      <c r="D19" s="71"/>
      <c r="E19" s="11">
        <f>SUM(A8:D8)</f>
        <v>0</v>
      </c>
    </row>
    <row r="20" spans="1:5" ht="12.75">
      <c r="A20" s="73" t="s">
        <v>21</v>
      </c>
      <c r="B20" s="70"/>
      <c r="C20" s="70"/>
      <c r="D20" s="71"/>
      <c r="E20" s="37">
        <f>SUM(A12:E12,A16:C16)</f>
        <v>131</v>
      </c>
    </row>
    <row r="21" spans="1:5" ht="12.75">
      <c r="A21" s="84" t="s">
        <v>22</v>
      </c>
      <c r="B21" s="85"/>
      <c r="C21" s="85"/>
      <c r="D21" s="86"/>
      <c r="E21" s="38">
        <f>E19+E20</f>
        <v>131</v>
      </c>
    </row>
    <row r="22" spans="1:5" ht="8.25" customHeight="1">
      <c r="A22" s="95"/>
      <c r="B22" s="81"/>
      <c r="C22" s="81"/>
      <c r="D22" s="81"/>
      <c r="E22" s="81"/>
    </row>
    <row r="23" spans="1:5" ht="12.75">
      <c r="A23" s="79" t="s">
        <v>25</v>
      </c>
      <c r="B23" s="70"/>
      <c r="C23" s="70"/>
      <c r="D23" s="71"/>
      <c r="E23" s="34">
        <f>'12.22'!E26</f>
        <v>0</v>
      </c>
    </row>
    <row r="24" spans="1:5" ht="6" customHeight="1">
      <c r="A24" s="10"/>
      <c r="B24" s="10"/>
      <c r="C24" s="10"/>
      <c r="D24" s="7"/>
      <c r="E24" s="7"/>
    </row>
    <row r="25" spans="1:5" ht="12.75">
      <c r="A25" s="72" t="s">
        <v>23</v>
      </c>
      <c r="B25" s="70"/>
      <c r="C25" s="70"/>
      <c r="D25" s="71"/>
      <c r="E25" s="6">
        <f>'12.22'!E28</f>
        <v>0</v>
      </c>
    </row>
    <row r="26" spans="1:5" ht="6" customHeight="1">
      <c r="A26" s="1"/>
      <c r="B26" s="1"/>
      <c r="C26" s="1"/>
      <c r="D26" s="1"/>
      <c r="E26" s="1"/>
    </row>
    <row r="27" spans="1:5" ht="6" customHeight="1">
      <c r="A27" s="26"/>
      <c r="B27" s="26"/>
      <c r="C27" s="1"/>
      <c r="D27" s="1"/>
      <c r="E27" s="1"/>
    </row>
    <row r="28" spans="1:5" ht="6" customHeight="1">
      <c r="A28" s="26"/>
      <c r="B28" s="26"/>
      <c r="C28" s="1"/>
      <c r="D28" s="1"/>
      <c r="E28" s="1"/>
    </row>
    <row r="29" spans="1:5" ht="6" customHeight="1">
      <c r="A29" s="26"/>
      <c r="B29" s="26"/>
      <c r="C29" s="1"/>
      <c r="D29" s="1"/>
      <c r="E29" s="1"/>
    </row>
    <row r="30" spans="1:5" ht="12.75">
      <c r="A30" s="74" t="s">
        <v>26</v>
      </c>
      <c r="B30" s="63"/>
      <c r="C30" s="20" t="s">
        <v>27</v>
      </c>
      <c r="D30" s="75" t="s">
        <v>28</v>
      </c>
      <c r="E30" s="64"/>
    </row>
  </sheetData>
  <mergeCells count="16">
    <mergeCell ref="A10:E10"/>
    <mergeCell ref="A14:C14"/>
    <mergeCell ref="A30:B30"/>
    <mergeCell ref="D30:E30"/>
    <mergeCell ref="A18:E18"/>
    <mergeCell ref="A19:D19"/>
    <mergeCell ref="A20:D20"/>
    <mergeCell ref="A21:D21"/>
    <mergeCell ref="A22:E22"/>
    <mergeCell ref="A23:D23"/>
    <mergeCell ref="A25:D25"/>
    <mergeCell ref="B1:D1"/>
    <mergeCell ref="B2:D2"/>
    <mergeCell ref="B3:D3"/>
    <mergeCell ref="A5:E5"/>
    <mergeCell ref="A6:D6"/>
  </mergeCells>
  <conditionalFormatting sqref="A30:B30">
    <cfRule type="expression" dxfId="6" priority="1">
      <formula>NOT(ISERROR(SEARCH(("Должность"),(A30))))</formula>
    </cfRule>
  </conditionalFormatting>
  <conditionalFormatting sqref="D30:E30">
    <cfRule type="expression" dxfId="5" priority="2">
      <formula>NOT(ISERROR(SEARCH(("Фамилия И.О."),(D30))))</formula>
    </cfRule>
  </conditionalFormatting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3C47D"/>
    <outlinePr summaryBelow="0" summaryRight="0"/>
  </sheetPr>
  <dimension ref="A1:E30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39" customHeight="1">
      <c r="A1" s="1"/>
      <c r="B1" s="65" t="s">
        <v>52</v>
      </c>
      <c r="C1" s="63"/>
      <c r="D1" s="64"/>
      <c r="E1" s="1"/>
    </row>
    <row r="2" spans="1:5" ht="14.25" customHeight="1">
      <c r="A2" s="1"/>
      <c r="B2" s="65" t="s">
        <v>1</v>
      </c>
      <c r="C2" s="63"/>
      <c r="D2" s="64"/>
      <c r="E2" s="21"/>
    </row>
    <row r="3" spans="1:5" ht="14.25" customHeight="1">
      <c r="A3" s="1"/>
      <c r="B3" s="65" t="s">
        <v>53</v>
      </c>
      <c r="C3" s="63"/>
      <c r="D3" s="64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77" t="s">
        <v>3</v>
      </c>
      <c r="B5" s="63"/>
      <c r="C5" s="63"/>
      <c r="D5" s="63"/>
      <c r="E5" s="64"/>
    </row>
    <row r="6" spans="1:5" ht="12.75">
      <c r="A6" s="69" t="s">
        <v>4</v>
      </c>
      <c r="B6" s="70"/>
      <c r="C6" s="70"/>
      <c r="D6" s="71"/>
      <c r="E6" s="27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>
        <f>'IV кв.'!$A$8</f>
        <v>0</v>
      </c>
      <c r="B8" s="6">
        <f>'IV кв.'!$B$8</f>
        <v>0</v>
      </c>
      <c r="C8" s="6">
        <f>'IV кв.'!$C$8</f>
        <v>0</v>
      </c>
      <c r="D8" s="6">
        <f>'IV кв.'!$D$8</f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>
        <f>'IV кв.'!$A$12</f>
        <v>30</v>
      </c>
      <c r="B12" s="6">
        <f>'IV кв.'!$B$12</f>
        <v>26</v>
      </c>
      <c r="C12" s="6">
        <f>'IV кв.'!$C$12</f>
        <v>19</v>
      </c>
      <c r="D12" s="6">
        <f>'IV кв.'!$D$12</f>
        <v>20</v>
      </c>
      <c r="E12" s="6">
        <f>'IV кв.'!$E$12</f>
        <v>24</v>
      </c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15</v>
      </c>
      <c r="B14" s="70"/>
      <c r="C14" s="71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f>'IV кв.'!$A$16</f>
        <v>6</v>
      </c>
      <c r="B16" s="6">
        <f>'IV кв.'!$B$16</f>
        <v>6</v>
      </c>
      <c r="C16" s="6">
        <f>'IV кв.'!$C$16</f>
        <v>0</v>
      </c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73" t="s">
        <v>19</v>
      </c>
      <c r="B18" s="70"/>
      <c r="C18" s="70"/>
      <c r="D18" s="70"/>
      <c r="E18" s="71"/>
    </row>
    <row r="19" spans="1:5" ht="12.75">
      <c r="A19" s="72" t="s">
        <v>20</v>
      </c>
      <c r="B19" s="70"/>
      <c r="C19" s="70"/>
      <c r="D19" s="71"/>
      <c r="E19" s="11">
        <f>SUM(A8:D8)</f>
        <v>0</v>
      </c>
    </row>
    <row r="20" spans="1:5" ht="12.75">
      <c r="A20" s="73" t="s">
        <v>21</v>
      </c>
      <c r="B20" s="70"/>
      <c r="C20" s="70"/>
      <c r="D20" s="71"/>
      <c r="E20" s="37">
        <f>SUM(A12:E12,A16:C16)</f>
        <v>131</v>
      </c>
    </row>
    <row r="21" spans="1:5" ht="12.75">
      <c r="A21" s="84" t="s">
        <v>22</v>
      </c>
      <c r="B21" s="85"/>
      <c r="C21" s="85"/>
      <c r="D21" s="86"/>
      <c r="E21" s="38">
        <f>E19+E20</f>
        <v>131</v>
      </c>
    </row>
    <row r="22" spans="1:5" ht="6" customHeight="1">
      <c r="A22" s="7"/>
      <c r="B22" s="7"/>
      <c r="C22" s="7"/>
      <c r="D22" s="7"/>
      <c r="E22" s="7"/>
    </row>
    <row r="23" spans="1:5" ht="12.75">
      <c r="A23" s="79" t="s">
        <v>25</v>
      </c>
      <c r="B23" s="70"/>
      <c r="C23" s="70"/>
      <c r="D23" s="71"/>
      <c r="E23" s="34">
        <f>'IV кв.'!E23</f>
        <v>0</v>
      </c>
    </row>
    <row r="24" spans="1:5" ht="7.5" customHeight="1">
      <c r="A24" s="82"/>
      <c r="B24" s="81"/>
      <c r="C24" s="81"/>
      <c r="D24" s="81"/>
      <c r="E24" s="81"/>
    </row>
    <row r="25" spans="1:5" ht="12.75">
      <c r="A25" s="72" t="s">
        <v>23</v>
      </c>
      <c r="B25" s="70"/>
      <c r="C25" s="70"/>
      <c r="D25" s="71"/>
      <c r="E25" s="6">
        <f>'IV кв.'!$E$25</f>
        <v>0</v>
      </c>
    </row>
    <row r="26" spans="1:5" ht="6" customHeight="1">
      <c r="A26" s="1"/>
      <c r="B26" s="1"/>
      <c r="C26" s="1"/>
      <c r="D26" s="1"/>
      <c r="E26" s="1"/>
    </row>
    <row r="27" spans="1:5" ht="6" customHeight="1">
      <c r="A27" s="26"/>
      <c r="B27" s="26"/>
      <c r="C27" s="1"/>
      <c r="D27" s="1"/>
      <c r="E27" s="1"/>
    </row>
    <row r="28" spans="1:5" ht="6" customHeight="1">
      <c r="A28" s="26"/>
      <c r="B28" s="26"/>
      <c r="C28" s="1"/>
      <c r="D28" s="1"/>
      <c r="E28" s="1"/>
    </row>
    <row r="29" spans="1:5" ht="6" customHeight="1">
      <c r="A29" s="26"/>
      <c r="B29" s="26"/>
      <c r="C29" s="1"/>
      <c r="D29" s="1"/>
      <c r="E29" s="1"/>
    </row>
    <row r="30" spans="1:5" ht="12.75">
      <c r="A30" s="74" t="s">
        <v>26</v>
      </c>
      <c r="B30" s="63"/>
      <c r="C30" s="20" t="s">
        <v>27</v>
      </c>
      <c r="D30" s="75" t="s">
        <v>28</v>
      </c>
      <c r="E30" s="64"/>
    </row>
  </sheetData>
  <mergeCells count="16">
    <mergeCell ref="A10:E10"/>
    <mergeCell ref="A14:C14"/>
    <mergeCell ref="A30:B30"/>
    <mergeCell ref="D30:E30"/>
    <mergeCell ref="A18:E18"/>
    <mergeCell ref="A19:D19"/>
    <mergeCell ref="A20:D20"/>
    <mergeCell ref="A21:D21"/>
    <mergeCell ref="A23:D23"/>
    <mergeCell ref="A24:E24"/>
    <mergeCell ref="A25:D25"/>
    <mergeCell ref="B1:D1"/>
    <mergeCell ref="B2:D2"/>
    <mergeCell ref="B3:D3"/>
    <mergeCell ref="A5:E5"/>
    <mergeCell ref="A6:D6"/>
  </mergeCells>
  <conditionalFormatting sqref="A30:B30">
    <cfRule type="expression" dxfId="4" priority="1">
      <formula>NOT(ISERROR(SEARCH(("Должность"),(A30))))</formula>
    </cfRule>
  </conditionalFormatting>
  <conditionalFormatting sqref="D30:E30">
    <cfRule type="expression" dxfId="3" priority="2">
      <formula>NOT(ISERROR(SEARCH(("Фамилия И.О."),(D30))))</formula>
    </cfRule>
  </conditionalFormatting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66"/>
  </sheetPr>
  <dimension ref="A1:H99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4.42578125" defaultRowHeight="15.75" customHeight="1"/>
  <cols>
    <col min="1" max="1" width="43.85546875" customWidth="1"/>
    <col min="2" max="2" width="25.5703125" customWidth="1"/>
    <col min="3" max="6" width="22.85546875" customWidth="1"/>
    <col min="7" max="7" width="16.42578125" customWidth="1"/>
    <col min="8" max="8" width="5.42578125" customWidth="1"/>
  </cols>
  <sheetData>
    <row r="1" spans="1:8" ht="15" customHeight="1">
      <c r="A1" s="96"/>
      <c r="B1" s="99"/>
      <c r="C1" s="70"/>
      <c r="D1" s="70"/>
      <c r="E1" s="70"/>
      <c r="F1" s="71"/>
      <c r="G1" s="53"/>
      <c r="H1" s="54"/>
    </row>
    <row r="2" spans="1:8" ht="15" customHeight="1">
      <c r="A2" s="97"/>
      <c r="B2" s="100" t="s">
        <v>54</v>
      </c>
      <c r="C2" s="101" t="s">
        <v>55</v>
      </c>
      <c r="D2" s="70"/>
      <c r="E2" s="70"/>
      <c r="F2" s="71"/>
      <c r="G2" s="100" t="s">
        <v>56</v>
      </c>
      <c r="H2" s="54"/>
    </row>
    <row r="3" spans="1:8" ht="79.5" customHeight="1">
      <c r="A3" s="97"/>
      <c r="B3" s="98"/>
      <c r="C3" s="55" t="s">
        <v>57</v>
      </c>
      <c r="D3" s="55" t="s">
        <v>58</v>
      </c>
      <c r="E3" s="55" t="s">
        <v>59</v>
      </c>
      <c r="F3" s="55" t="s">
        <v>60</v>
      </c>
      <c r="G3" s="98"/>
      <c r="H3" s="54"/>
    </row>
    <row r="4" spans="1:8" ht="14.25" customHeight="1">
      <c r="A4" s="98"/>
      <c r="B4" s="102" t="s">
        <v>61</v>
      </c>
      <c r="C4" s="70"/>
      <c r="D4" s="70"/>
      <c r="E4" s="70"/>
      <c r="F4" s="71"/>
      <c r="G4" s="56" t="s">
        <v>61</v>
      </c>
      <c r="H4" s="54"/>
    </row>
    <row r="5" spans="1:8" ht="14.25" customHeight="1">
      <c r="A5" s="57" t="s">
        <v>62</v>
      </c>
      <c r="B5" s="58">
        <v>17317521</v>
      </c>
      <c r="C5" s="58">
        <v>7461322</v>
      </c>
      <c r="D5" s="58">
        <v>8217429</v>
      </c>
      <c r="E5" s="58">
        <v>1373945</v>
      </c>
      <c r="F5" s="58">
        <v>264825</v>
      </c>
      <c r="G5" s="58">
        <v>3433865</v>
      </c>
      <c r="H5" s="54"/>
    </row>
    <row r="6" spans="1:8" ht="14.25" customHeight="1">
      <c r="A6" s="57" t="s">
        <v>63</v>
      </c>
      <c r="B6" s="59">
        <v>4147916</v>
      </c>
      <c r="C6" s="59">
        <v>1764174</v>
      </c>
      <c r="D6" s="59">
        <v>1969853</v>
      </c>
      <c r="E6" s="59">
        <v>362869</v>
      </c>
      <c r="F6" s="59">
        <v>51020</v>
      </c>
      <c r="G6" s="59">
        <v>763775</v>
      </c>
      <c r="H6" s="54"/>
    </row>
    <row r="7" spans="1:8" ht="14.25" customHeight="1">
      <c r="A7" s="60" t="s">
        <v>64</v>
      </c>
      <c r="B7" s="61">
        <v>167597</v>
      </c>
      <c r="C7" s="61">
        <v>71603</v>
      </c>
      <c r="D7" s="61">
        <v>83284</v>
      </c>
      <c r="E7" s="61">
        <v>11428</v>
      </c>
      <c r="F7" s="61">
        <v>1282</v>
      </c>
      <c r="G7" s="61">
        <v>37098</v>
      </c>
      <c r="H7" s="54"/>
    </row>
    <row r="8" spans="1:8" ht="14.25" customHeight="1">
      <c r="A8" s="60" t="s">
        <v>65</v>
      </c>
      <c r="B8" s="61">
        <v>130443</v>
      </c>
      <c r="C8" s="61">
        <v>53182</v>
      </c>
      <c r="D8" s="61">
        <v>64377</v>
      </c>
      <c r="E8" s="61">
        <v>11140</v>
      </c>
      <c r="F8" s="61">
        <v>1744</v>
      </c>
      <c r="G8" s="61">
        <v>26842</v>
      </c>
      <c r="H8" s="54"/>
    </row>
    <row r="9" spans="1:8" ht="14.25" customHeight="1">
      <c r="A9" s="60" t="s">
        <v>66</v>
      </c>
      <c r="B9" s="61">
        <v>147395</v>
      </c>
      <c r="C9" s="61">
        <v>61700</v>
      </c>
      <c r="D9" s="61">
        <v>71560</v>
      </c>
      <c r="E9" s="61">
        <v>10908</v>
      </c>
      <c r="F9" s="61">
        <v>3227</v>
      </c>
      <c r="G9" s="61">
        <v>31958</v>
      </c>
      <c r="H9" s="54"/>
    </row>
    <row r="10" spans="1:8" ht="14.25" customHeight="1">
      <c r="A10" s="60" t="s">
        <v>67</v>
      </c>
      <c r="B10" s="61">
        <v>243233</v>
      </c>
      <c r="C10" s="61">
        <v>104205</v>
      </c>
      <c r="D10" s="61">
        <v>116638</v>
      </c>
      <c r="E10" s="61">
        <v>19781</v>
      </c>
      <c r="F10" s="61">
        <v>2609</v>
      </c>
      <c r="G10" s="61">
        <v>49785</v>
      </c>
      <c r="H10" s="54"/>
    </row>
    <row r="11" spans="1:8" ht="14.25" customHeight="1">
      <c r="A11" s="60" t="s">
        <v>68</v>
      </c>
      <c r="B11" s="61">
        <v>103177</v>
      </c>
      <c r="C11" s="61">
        <v>43149</v>
      </c>
      <c r="D11" s="61">
        <v>49664</v>
      </c>
      <c r="E11" s="61">
        <v>8008</v>
      </c>
      <c r="F11" s="61">
        <v>2356</v>
      </c>
      <c r="G11" s="61">
        <v>22316</v>
      </c>
      <c r="H11" s="54"/>
    </row>
    <row r="12" spans="1:8" ht="14.25" customHeight="1">
      <c r="A12" s="60" t="s">
        <v>69</v>
      </c>
      <c r="B12" s="61">
        <v>116377</v>
      </c>
      <c r="C12" s="61">
        <v>49934</v>
      </c>
      <c r="D12" s="61">
        <v>55892</v>
      </c>
      <c r="E12" s="61">
        <v>8756</v>
      </c>
      <c r="F12" s="61">
        <v>1795</v>
      </c>
      <c r="G12" s="61">
        <v>21754</v>
      </c>
      <c r="H12" s="54"/>
    </row>
    <row r="13" spans="1:8" ht="14.25" customHeight="1">
      <c r="A13" s="60" t="s">
        <v>70</v>
      </c>
      <c r="B13" s="61">
        <v>74253</v>
      </c>
      <c r="C13" s="61">
        <v>31525</v>
      </c>
      <c r="D13" s="61">
        <v>35316</v>
      </c>
      <c r="E13" s="61">
        <v>6056</v>
      </c>
      <c r="F13" s="61">
        <v>1356</v>
      </c>
      <c r="G13" s="61">
        <v>15898</v>
      </c>
      <c r="H13" s="54"/>
    </row>
    <row r="14" spans="1:8" ht="14.25" customHeight="1">
      <c r="A14" s="60" t="s">
        <v>71</v>
      </c>
      <c r="B14" s="61">
        <v>119728</v>
      </c>
      <c r="C14" s="61">
        <v>50997</v>
      </c>
      <c r="D14" s="61">
        <v>57718</v>
      </c>
      <c r="E14" s="61">
        <v>8565</v>
      </c>
      <c r="F14" s="61">
        <v>2448</v>
      </c>
      <c r="G14" s="61">
        <v>28341</v>
      </c>
      <c r="H14" s="54"/>
    </row>
    <row r="15" spans="1:8" ht="14.25" customHeight="1">
      <c r="A15" s="60" t="s">
        <v>72</v>
      </c>
      <c r="B15" s="61">
        <v>125708</v>
      </c>
      <c r="C15" s="61">
        <v>52227</v>
      </c>
      <c r="D15" s="61">
        <v>61423</v>
      </c>
      <c r="E15" s="61">
        <v>9985</v>
      </c>
      <c r="F15" s="61">
        <v>2073</v>
      </c>
      <c r="G15" s="61">
        <v>26117</v>
      </c>
      <c r="H15" s="54"/>
    </row>
    <row r="16" spans="1:8" ht="14.25" customHeight="1">
      <c r="A16" s="60" t="s">
        <v>73</v>
      </c>
      <c r="B16" s="61">
        <v>1124918</v>
      </c>
      <c r="C16" s="61">
        <v>460771</v>
      </c>
      <c r="D16" s="61">
        <v>523736</v>
      </c>
      <c r="E16" s="61">
        <v>131987</v>
      </c>
      <c r="F16" s="61">
        <v>8424</v>
      </c>
      <c r="G16" s="61">
        <v>198956</v>
      </c>
      <c r="H16" s="54"/>
    </row>
    <row r="17" spans="1:8" ht="14.25" customHeight="1">
      <c r="A17" s="60" t="s">
        <v>74</v>
      </c>
      <c r="B17" s="61">
        <v>986982</v>
      </c>
      <c r="C17" s="61">
        <v>444055</v>
      </c>
      <c r="D17" s="61">
        <v>459172</v>
      </c>
      <c r="E17" s="61">
        <v>72171</v>
      </c>
      <c r="F17" s="61">
        <v>11584</v>
      </c>
      <c r="G17" s="61">
        <v>117587</v>
      </c>
      <c r="H17" s="54"/>
    </row>
    <row r="18" spans="1:8" ht="14.25" customHeight="1">
      <c r="A18" s="60" t="s">
        <v>75</v>
      </c>
      <c r="B18" s="61">
        <v>77394</v>
      </c>
      <c r="C18" s="61">
        <v>32217</v>
      </c>
      <c r="D18" s="61">
        <v>38214</v>
      </c>
      <c r="E18" s="61">
        <v>5867</v>
      </c>
      <c r="F18" s="61">
        <v>1096</v>
      </c>
      <c r="G18" s="61">
        <v>16460</v>
      </c>
      <c r="H18" s="54"/>
    </row>
    <row r="19" spans="1:8" ht="14.25" customHeight="1">
      <c r="A19" s="60" t="s">
        <v>76</v>
      </c>
      <c r="B19" s="61">
        <v>114651</v>
      </c>
      <c r="C19" s="61">
        <v>48850</v>
      </c>
      <c r="D19" s="61">
        <v>55474</v>
      </c>
      <c r="E19" s="61">
        <v>8748</v>
      </c>
      <c r="F19" s="61">
        <v>1579</v>
      </c>
      <c r="G19" s="61">
        <v>25936</v>
      </c>
      <c r="H19" s="54"/>
    </row>
    <row r="20" spans="1:8" ht="14.25" customHeight="1">
      <c r="A20" s="60" t="s">
        <v>77</v>
      </c>
      <c r="B20" s="61">
        <v>95146</v>
      </c>
      <c r="C20" s="61">
        <v>39599</v>
      </c>
      <c r="D20" s="61">
        <v>46233</v>
      </c>
      <c r="E20" s="61">
        <v>8028</v>
      </c>
      <c r="F20" s="61">
        <v>1286</v>
      </c>
      <c r="G20" s="61">
        <v>21689</v>
      </c>
      <c r="H20" s="54"/>
    </row>
    <row r="21" spans="1:8" ht="14.25" customHeight="1">
      <c r="A21" s="60" t="s">
        <v>78</v>
      </c>
      <c r="B21" s="61">
        <v>96619</v>
      </c>
      <c r="C21" s="61">
        <v>40772</v>
      </c>
      <c r="D21" s="61">
        <v>47324</v>
      </c>
      <c r="E21" s="61">
        <v>7522</v>
      </c>
      <c r="F21" s="61">
        <v>1001</v>
      </c>
      <c r="G21" s="61">
        <v>25064</v>
      </c>
      <c r="H21" s="54"/>
    </row>
    <row r="22" spans="1:8" ht="14.25" customHeight="1">
      <c r="A22" s="60" t="s">
        <v>79</v>
      </c>
      <c r="B22" s="61">
        <v>139616</v>
      </c>
      <c r="C22" s="61">
        <v>58657</v>
      </c>
      <c r="D22" s="61">
        <v>67638</v>
      </c>
      <c r="E22" s="61">
        <v>11035</v>
      </c>
      <c r="F22" s="61">
        <v>2286</v>
      </c>
      <c r="G22" s="61">
        <v>28451</v>
      </c>
      <c r="H22" s="54"/>
    </row>
    <row r="23" spans="1:8" ht="14.25" customHeight="1">
      <c r="A23" s="60" t="s">
        <v>80</v>
      </c>
      <c r="B23" s="61">
        <v>144522</v>
      </c>
      <c r="C23" s="61">
        <v>61188</v>
      </c>
      <c r="D23" s="61">
        <v>69036</v>
      </c>
      <c r="E23" s="61">
        <v>11756</v>
      </c>
      <c r="F23" s="61">
        <v>2542</v>
      </c>
      <c r="G23" s="61">
        <v>33994</v>
      </c>
      <c r="H23" s="54"/>
    </row>
    <row r="24" spans="1:8" ht="14.25" customHeight="1">
      <c r="A24" s="60" t="s">
        <v>81</v>
      </c>
      <c r="B24" s="61">
        <v>140157</v>
      </c>
      <c r="C24" s="61">
        <v>59543</v>
      </c>
      <c r="D24" s="61">
        <v>67154</v>
      </c>
      <c r="E24" s="61">
        <v>11128</v>
      </c>
      <c r="F24" s="61">
        <v>2332</v>
      </c>
      <c r="G24" s="61">
        <v>35529</v>
      </c>
      <c r="H24" s="54"/>
    </row>
    <row r="25" spans="1:8" ht="14.25" customHeight="1">
      <c r="A25" s="57" t="s">
        <v>82</v>
      </c>
      <c r="B25" s="59">
        <v>1533110</v>
      </c>
      <c r="C25" s="59">
        <v>660420</v>
      </c>
      <c r="D25" s="59">
        <v>716998</v>
      </c>
      <c r="E25" s="59">
        <v>131586</v>
      </c>
      <c r="F25" s="59">
        <v>24106</v>
      </c>
      <c r="G25" s="59">
        <v>300217</v>
      </c>
      <c r="H25" s="54"/>
    </row>
    <row r="26" spans="1:8" ht="14.25" customHeight="1">
      <c r="A26" s="60" t="s">
        <v>83</v>
      </c>
      <c r="B26" s="61">
        <v>127881</v>
      </c>
      <c r="C26" s="61">
        <v>52045</v>
      </c>
      <c r="D26" s="61">
        <v>62403</v>
      </c>
      <c r="E26" s="61">
        <v>11477</v>
      </c>
      <c r="F26" s="61">
        <v>1956</v>
      </c>
      <c r="G26" s="61">
        <v>27358</v>
      </c>
      <c r="H26" s="54"/>
    </row>
    <row r="27" spans="1:8" ht="14.25" customHeight="1">
      <c r="A27" s="60" t="s">
        <v>84</v>
      </c>
      <c r="B27" s="61">
        <v>141428</v>
      </c>
      <c r="C27" s="61">
        <v>61896</v>
      </c>
      <c r="D27" s="61">
        <v>67616</v>
      </c>
      <c r="E27" s="61">
        <v>8974</v>
      </c>
      <c r="F27" s="61">
        <v>2942</v>
      </c>
      <c r="G27" s="61">
        <v>30769</v>
      </c>
      <c r="H27" s="54"/>
    </row>
    <row r="28" spans="1:8" ht="14.25" customHeight="1">
      <c r="A28" s="60" t="s">
        <v>85</v>
      </c>
      <c r="B28" s="61">
        <v>123159</v>
      </c>
      <c r="C28" s="61">
        <v>52730</v>
      </c>
      <c r="D28" s="61">
        <v>58972</v>
      </c>
      <c r="E28" s="61">
        <v>9807</v>
      </c>
      <c r="F28" s="61">
        <v>1650</v>
      </c>
      <c r="G28" s="61">
        <v>24618</v>
      </c>
      <c r="H28" s="54"/>
    </row>
    <row r="29" spans="1:8" ht="14.25" customHeight="1">
      <c r="A29" s="60" t="s">
        <v>86</v>
      </c>
      <c r="B29" s="61">
        <v>184275</v>
      </c>
      <c r="C29" s="61">
        <v>83153</v>
      </c>
      <c r="D29" s="61">
        <v>86380</v>
      </c>
      <c r="E29" s="61">
        <v>12006</v>
      </c>
      <c r="F29" s="61">
        <v>2736</v>
      </c>
      <c r="G29" s="61">
        <v>21419</v>
      </c>
      <c r="H29" s="54"/>
    </row>
    <row r="30" spans="1:8" ht="14.25" customHeight="1">
      <c r="A30" s="60" t="s">
        <v>87</v>
      </c>
      <c r="B30" s="61">
        <v>82381</v>
      </c>
      <c r="C30" s="61">
        <v>35261</v>
      </c>
      <c r="D30" s="61">
        <v>39459</v>
      </c>
      <c r="E30" s="61">
        <v>6359</v>
      </c>
      <c r="F30" s="61">
        <v>1302</v>
      </c>
      <c r="G30" s="61">
        <v>18171</v>
      </c>
      <c r="H30" s="54"/>
    </row>
    <row r="31" spans="1:8" ht="14.25" customHeight="1">
      <c r="A31" s="60" t="s">
        <v>88</v>
      </c>
      <c r="B31" s="61">
        <v>6440</v>
      </c>
      <c r="C31" s="61">
        <v>2719</v>
      </c>
      <c r="D31" s="61">
        <v>3124</v>
      </c>
      <c r="E31" s="61">
        <v>481</v>
      </c>
      <c r="F31" s="61">
        <v>116</v>
      </c>
      <c r="G31" s="61">
        <v>1137</v>
      </c>
      <c r="H31" s="54"/>
    </row>
    <row r="32" spans="1:8" ht="14.25" customHeight="1">
      <c r="A32" s="60" t="s">
        <v>89</v>
      </c>
      <c r="B32" s="61">
        <v>66901</v>
      </c>
      <c r="C32" s="61">
        <v>28012</v>
      </c>
      <c r="D32" s="61">
        <v>31415</v>
      </c>
      <c r="E32" s="61">
        <v>4765</v>
      </c>
      <c r="F32" s="61">
        <v>2709</v>
      </c>
      <c r="G32" s="61">
        <v>14848</v>
      </c>
      <c r="H32" s="54"/>
    </row>
    <row r="33" spans="1:8" ht="14.25" customHeight="1">
      <c r="A33" s="60" t="s">
        <v>90</v>
      </c>
      <c r="B33" s="61">
        <v>68362</v>
      </c>
      <c r="C33" s="61">
        <v>28670</v>
      </c>
      <c r="D33" s="61">
        <v>32349</v>
      </c>
      <c r="E33" s="61">
        <v>5610</v>
      </c>
      <c r="F33" s="61">
        <v>1733</v>
      </c>
      <c r="G33" s="61">
        <v>13351</v>
      </c>
      <c r="H33" s="54"/>
    </row>
    <row r="34" spans="1:8" ht="14.25" customHeight="1">
      <c r="A34" s="60" t="s">
        <v>91</v>
      </c>
      <c r="B34" s="61">
        <v>71133</v>
      </c>
      <c r="C34" s="61">
        <v>29681</v>
      </c>
      <c r="D34" s="61">
        <v>34147</v>
      </c>
      <c r="E34" s="61">
        <v>6661</v>
      </c>
      <c r="F34" s="61">
        <v>644</v>
      </c>
      <c r="G34" s="61">
        <v>15298</v>
      </c>
      <c r="H34" s="54"/>
    </row>
    <row r="35" spans="1:8" ht="14.25" customHeight="1">
      <c r="A35" s="60" t="s">
        <v>92</v>
      </c>
      <c r="B35" s="61">
        <v>101987</v>
      </c>
      <c r="C35" s="61">
        <v>43144</v>
      </c>
      <c r="D35" s="61">
        <v>48827</v>
      </c>
      <c r="E35" s="61">
        <v>8496</v>
      </c>
      <c r="F35" s="61">
        <v>1520</v>
      </c>
      <c r="G35" s="61">
        <v>20161</v>
      </c>
      <c r="H35" s="54"/>
    </row>
    <row r="36" spans="1:8" ht="14.25" customHeight="1">
      <c r="A36" s="60" t="s">
        <v>93</v>
      </c>
      <c r="B36" s="61">
        <v>559163</v>
      </c>
      <c r="C36" s="61">
        <v>243109</v>
      </c>
      <c r="D36" s="61">
        <v>252306</v>
      </c>
      <c r="E36" s="61">
        <v>56950</v>
      </c>
      <c r="F36" s="61">
        <v>6798</v>
      </c>
      <c r="G36" s="61">
        <v>113087</v>
      </c>
      <c r="H36" s="54"/>
    </row>
    <row r="37" spans="1:8" ht="14.25" customHeight="1">
      <c r="A37" s="57" t="s">
        <v>94</v>
      </c>
      <c r="B37" s="59">
        <v>1947230</v>
      </c>
      <c r="C37" s="59">
        <v>837806</v>
      </c>
      <c r="D37" s="59">
        <v>939434</v>
      </c>
      <c r="E37" s="59">
        <v>144534</v>
      </c>
      <c r="F37" s="59">
        <v>25456</v>
      </c>
      <c r="G37" s="59">
        <v>409091</v>
      </c>
      <c r="H37" s="54"/>
    </row>
    <row r="38" spans="1:8" ht="14.25" customHeight="1">
      <c r="A38" s="60" t="s">
        <v>95</v>
      </c>
      <c r="B38" s="61">
        <v>125022</v>
      </c>
      <c r="C38" s="61">
        <v>54538</v>
      </c>
      <c r="D38" s="61">
        <v>60206</v>
      </c>
      <c r="E38" s="61">
        <v>8391</v>
      </c>
      <c r="F38" s="61">
        <v>1887</v>
      </c>
      <c r="G38" s="61">
        <v>28226</v>
      </c>
      <c r="H38" s="54"/>
    </row>
    <row r="39" spans="1:8" ht="14.25" customHeight="1">
      <c r="A39" s="60" t="s">
        <v>96</v>
      </c>
      <c r="B39" s="61">
        <v>261713</v>
      </c>
      <c r="C39" s="61">
        <v>109092</v>
      </c>
      <c r="D39" s="61">
        <v>127635</v>
      </c>
      <c r="E39" s="61">
        <v>20153</v>
      </c>
      <c r="F39" s="61">
        <v>4833</v>
      </c>
      <c r="G39" s="61">
        <v>60926</v>
      </c>
      <c r="H39" s="54"/>
    </row>
    <row r="40" spans="1:8" ht="14.25" customHeight="1">
      <c r="A40" s="60" t="s">
        <v>97</v>
      </c>
      <c r="B40" s="61">
        <v>742397</v>
      </c>
      <c r="C40" s="61">
        <v>318202</v>
      </c>
      <c r="D40" s="61">
        <v>358862</v>
      </c>
      <c r="E40" s="61">
        <v>54311</v>
      </c>
      <c r="F40" s="61">
        <v>11022</v>
      </c>
      <c r="G40" s="61">
        <v>144657</v>
      </c>
      <c r="H40" s="54"/>
    </row>
    <row r="41" spans="1:8" ht="14.25" customHeight="1">
      <c r="A41" s="60" t="s">
        <v>98</v>
      </c>
      <c r="B41" s="61">
        <v>58667</v>
      </c>
      <c r="C41" s="61">
        <v>25596</v>
      </c>
      <c r="D41" s="61">
        <v>28282</v>
      </c>
      <c r="E41" s="61">
        <v>3956</v>
      </c>
      <c r="F41" s="61">
        <v>833</v>
      </c>
      <c r="G41" s="61">
        <v>8699</v>
      </c>
      <c r="H41" s="54"/>
    </row>
    <row r="42" spans="1:8" ht="14.25" customHeight="1">
      <c r="A42" s="60" t="s">
        <v>99</v>
      </c>
      <c r="B42" s="61">
        <v>34874</v>
      </c>
      <c r="C42" s="61">
        <v>14450</v>
      </c>
      <c r="D42" s="61">
        <v>16832</v>
      </c>
      <c r="E42" s="61">
        <v>3246</v>
      </c>
      <c r="F42" s="61">
        <v>346</v>
      </c>
      <c r="G42" s="61">
        <v>7621</v>
      </c>
      <c r="H42" s="54"/>
    </row>
    <row r="43" spans="1:8" ht="14.25" customHeight="1">
      <c r="A43" s="60" t="s">
        <v>100</v>
      </c>
      <c r="B43" s="61">
        <v>223281</v>
      </c>
      <c r="C43" s="61">
        <v>98672</v>
      </c>
      <c r="D43" s="61">
        <v>104960</v>
      </c>
      <c r="E43" s="61">
        <v>18122</v>
      </c>
      <c r="F43" s="61">
        <v>1527</v>
      </c>
      <c r="G43" s="61">
        <v>39055</v>
      </c>
      <c r="H43" s="54"/>
    </row>
    <row r="44" spans="1:8" ht="14.25" customHeight="1">
      <c r="A44" s="60" t="s">
        <v>101</v>
      </c>
      <c r="B44" s="61">
        <v>449583</v>
      </c>
      <c r="C44" s="61">
        <v>194612</v>
      </c>
      <c r="D44" s="61">
        <v>218384</v>
      </c>
      <c r="E44" s="61">
        <v>31873</v>
      </c>
      <c r="F44" s="61">
        <v>4714</v>
      </c>
      <c r="G44" s="61">
        <v>110542</v>
      </c>
      <c r="H44" s="54"/>
    </row>
    <row r="45" spans="1:8" ht="14.25" customHeight="1">
      <c r="A45" s="60" t="s">
        <v>102</v>
      </c>
      <c r="B45" s="61">
        <v>51693</v>
      </c>
      <c r="C45" s="61">
        <v>22644</v>
      </c>
      <c r="D45" s="61">
        <v>24273</v>
      </c>
      <c r="E45" s="61">
        <v>4482</v>
      </c>
      <c r="F45" s="61">
        <v>294</v>
      </c>
      <c r="G45" s="61">
        <v>9365</v>
      </c>
      <c r="H45" s="54"/>
    </row>
    <row r="46" spans="1:8" ht="14.25" customHeight="1">
      <c r="A46" s="57" t="s">
        <v>103</v>
      </c>
      <c r="B46" s="59">
        <v>3405501</v>
      </c>
      <c r="C46" s="59">
        <v>1489358</v>
      </c>
      <c r="D46" s="59">
        <v>1616448</v>
      </c>
      <c r="E46" s="59">
        <v>244237</v>
      </c>
      <c r="F46" s="59">
        <v>55458</v>
      </c>
      <c r="G46" s="59">
        <v>746018</v>
      </c>
      <c r="H46" s="54"/>
    </row>
    <row r="47" spans="1:8" ht="14.25" customHeight="1">
      <c r="A47" s="60" t="s">
        <v>104</v>
      </c>
      <c r="B47" s="61">
        <v>144569</v>
      </c>
      <c r="C47" s="61">
        <v>62148</v>
      </c>
      <c r="D47" s="61">
        <v>67714</v>
      </c>
      <c r="E47" s="61">
        <v>10935</v>
      </c>
      <c r="F47" s="61">
        <v>3772</v>
      </c>
      <c r="G47" s="61">
        <v>31386</v>
      </c>
      <c r="H47" s="54"/>
    </row>
    <row r="48" spans="1:8" ht="14.25" customHeight="1">
      <c r="A48" s="60" t="s">
        <v>105</v>
      </c>
      <c r="B48" s="61">
        <v>345604</v>
      </c>
      <c r="C48" s="61">
        <v>148632</v>
      </c>
      <c r="D48" s="61">
        <v>163471</v>
      </c>
      <c r="E48" s="61">
        <v>25879</v>
      </c>
      <c r="F48" s="61">
        <v>7622</v>
      </c>
      <c r="G48" s="61">
        <v>75171</v>
      </c>
      <c r="H48" s="54"/>
    </row>
    <row r="49" spans="1:8" ht="14.25" customHeight="1">
      <c r="A49" s="60" t="s">
        <v>106</v>
      </c>
      <c r="B49" s="61">
        <v>244942</v>
      </c>
      <c r="C49" s="61">
        <v>107985</v>
      </c>
      <c r="D49" s="61">
        <v>118191</v>
      </c>
      <c r="E49" s="61">
        <v>14629</v>
      </c>
      <c r="F49" s="61">
        <v>4137</v>
      </c>
      <c r="G49" s="61">
        <v>52409</v>
      </c>
      <c r="H49" s="54"/>
    </row>
    <row r="50" spans="1:8" ht="14.25" customHeight="1">
      <c r="A50" s="60" t="s">
        <v>107</v>
      </c>
      <c r="B50" s="61">
        <v>131990</v>
      </c>
      <c r="C50" s="61">
        <v>56053</v>
      </c>
      <c r="D50" s="61">
        <v>64342</v>
      </c>
      <c r="E50" s="61">
        <v>9974</v>
      </c>
      <c r="F50" s="61">
        <v>1621</v>
      </c>
      <c r="G50" s="61">
        <v>29235</v>
      </c>
      <c r="H50" s="54"/>
    </row>
    <row r="51" spans="1:8" ht="14.25" customHeight="1">
      <c r="A51" s="60" t="s">
        <v>108</v>
      </c>
      <c r="B51" s="61">
        <v>329764</v>
      </c>
      <c r="C51" s="61">
        <v>144091</v>
      </c>
      <c r="D51" s="61">
        <v>153915</v>
      </c>
      <c r="E51" s="61">
        <v>22618</v>
      </c>
      <c r="F51" s="61">
        <v>9140</v>
      </c>
      <c r="G51" s="61">
        <v>82900</v>
      </c>
      <c r="H51" s="54"/>
    </row>
    <row r="52" spans="1:8" ht="14.25" customHeight="1">
      <c r="A52" s="60" t="s">
        <v>109</v>
      </c>
      <c r="B52" s="61">
        <v>509706</v>
      </c>
      <c r="C52" s="61">
        <v>223485</v>
      </c>
      <c r="D52" s="61">
        <v>247434</v>
      </c>
      <c r="E52" s="61">
        <v>33580</v>
      </c>
      <c r="F52" s="61">
        <v>5207</v>
      </c>
      <c r="G52" s="61">
        <v>108779</v>
      </c>
      <c r="H52" s="54"/>
    </row>
    <row r="53" spans="1:8" ht="14.25" customHeight="1">
      <c r="A53" s="60" t="s">
        <v>110</v>
      </c>
      <c r="B53" s="61">
        <v>83018</v>
      </c>
      <c r="C53" s="61">
        <v>37098</v>
      </c>
      <c r="D53" s="61">
        <v>38600</v>
      </c>
      <c r="E53" s="61">
        <v>5525</v>
      </c>
      <c r="F53" s="61">
        <v>1795</v>
      </c>
      <c r="G53" s="61">
        <v>16969</v>
      </c>
      <c r="H53" s="54"/>
    </row>
    <row r="54" spans="1:8" ht="14.25" customHeight="1">
      <c r="A54" s="60" t="s">
        <v>111</v>
      </c>
      <c r="B54" s="61">
        <v>73622</v>
      </c>
      <c r="C54" s="61">
        <v>30252</v>
      </c>
      <c r="D54" s="61">
        <v>36212</v>
      </c>
      <c r="E54" s="61">
        <v>6453</v>
      </c>
      <c r="F54" s="61">
        <v>705</v>
      </c>
      <c r="G54" s="61">
        <v>16621</v>
      </c>
      <c r="H54" s="54"/>
    </row>
    <row r="55" spans="1:8" ht="14.25" customHeight="1">
      <c r="A55" s="60" t="s">
        <v>112</v>
      </c>
      <c r="B55" s="61">
        <v>470937</v>
      </c>
      <c r="C55" s="61">
        <v>216099</v>
      </c>
      <c r="D55" s="61">
        <v>215054</v>
      </c>
      <c r="E55" s="61">
        <v>33147</v>
      </c>
      <c r="F55" s="61">
        <v>6637</v>
      </c>
      <c r="G55" s="61">
        <v>90363</v>
      </c>
      <c r="H55" s="54"/>
    </row>
    <row r="56" spans="1:8" ht="14.25" customHeight="1">
      <c r="A56" s="60" t="s">
        <v>113</v>
      </c>
      <c r="B56" s="61">
        <v>350791</v>
      </c>
      <c r="C56" s="61">
        <v>151084</v>
      </c>
      <c r="D56" s="61">
        <v>168373</v>
      </c>
      <c r="E56" s="61">
        <v>27077</v>
      </c>
      <c r="F56" s="61">
        <v>4257</v>
      </c>
      <c r="G56" s="61">
        <v>83773</v>
      </c>
      <c r="H56" s="54"/>
    </row>
    <row r="57" spans="1:8" ht="14.25" customHeight="1">
      <c r="A57" s="60" t="s">
        <v>114</v>
      </c>
      <c r="B57" s="61">
        <v>251686</v>
      </c>
      <c r="C57" s="61">
        <v>106114</v>
      </c>
      <c r="D57" s="61">
        <v>120737</v>
      </c>
      <c r="E57" s="61">
        <v>20544</v>
      </c>
      <c r="F57" s="61">
        <v>4291</v>
      </c>
      <c r="G57" s="61">
        <v>57701</v>
      </c>
      <c r="H57" s="54"/>
    </row>
    <row r="58" spans="1:8" ht="14.25" customHeight="1">
      <c r="A58" s="60" t="s">
        <v>115</v>
      </c>
      <c r="B58" s="61">
        <v>194535</v>
      </c>
      <c r="C58" s="61">
        <v>85969</v>
      </c>
      <c r="D58" s="61">
        <v>92553</v>
      </c>
      <c r="E58" s="61">
        <v>13000</v>
      </c>
      <c r="F58" s="61">
        <v>3013</v>
      </c>
      <c r="G58" s="61">
        <v>43708</v>
      </c>
      <c r="H58" s="54"/>
    </row>
    <row r="59" spans="1:8" ht="14.25" customHeight="1">
      <c r="A59" s="60" t="s">
        <v>116</v>
      </c>
      <c r="B59" s="61">
        <v>126249</v>
      </c>
      <c r="C59" s="61">
        <v>55094</v>
      </c>
      <c r="D59" s="61">
        <v>59248</v>
      </c>
      <c r="E59" s="61">
        <v>10012</v>
      </c>
      <c r="F59" s="61">
        <v>1895</v>
      </c>
      <c r="G59" s="61">
        <v>26441</v>
      </c>
      <c r="H59" s="54"/>
    </row>
    <row r="60" spans="1:8" ht="14.25" customHeight="1">
      <c r="A60" s="60" t="s">
        <v>117</v>
      </c>
      <c r="B60" s="61">
        <v>148088</v>
      </c>
      <c r="C60" s="61">
        <v>65254</v>
      </c>
      <c r="D60" s="61">
        <v>70604</v>
      </c>
      <c r="E60" s="61">
        <v>10864</v>
      </c>
      <c r="F60" s="61">
        <v>1366</v>
      </c>
      <c r="G60" s="61">
        <v>30562</v>
      </c>
      <c r="H60" s="54"/>
    </row>
    <row r="61" spans="1:8" ht="14.25" customHeight="1">
      <c r="A61" s="57" t="s">
        <v>118</v>
      </c>
      <c r="B61" s="59">
        <v>1606328</v>
      </c>
      <c r="C61" s="59">
        <v>698372</v>
      </c>
      <c r="D61" s="59">
        <v>754640</v>
      </c>
      <c r="E61" s="59">
        <v>125098</v>
      </c>
      <c r="F61" s="59">
        <v>28218</v>
      </c>
      <c r="G61" s="59">
        <v>313817</v>
      </c>
      <c r="H61" s="54"/>
    </row>
    <row r="62" spans="1:8" ht="14.25" customHeight="1">
      <c r="A62" s="60" t="s">
        <v>119</v>
      </c>
      <c r="B62" s="61">
        <v>101857</v>
      </c>
      <c r="C62" s="61">
        <v>43529</v>
      </c>
      <c r="D62" s="61">
        <v>49193</v>
      </c>
      <c r="E62" s="61">
        <v>7378</v>
      </c>
      <c r="F62" s="61">
        <v>1757</v>
      </c>
      <c r="G62" s="61">
        <v>20638</v>
      </c>
      <c r="H62" s="54"/>
    </row>
    <row r="63" spans="1:8" ht="14.25" customHeight="1">
      <c r="A63" s="60" t="s">
        <v>120</v>
      </c>
      <c r="B63" s="61">
        <v>538594</v>
      </c>
      <c r="C63" s="61">
        <v>235883</v>
      </c>
      <c r="D63" s="61">
        <v>253590</v>
      </c>
      <c r="E63" s="61">
        <v>37657</v>
      </c>
      <c r="F63" s="61">
        <v>11464</v>
      </c>
      <c r="G63" s="61">
        <v>123220</v>
      </c>
      <c r="H63" s="54"/>
    </row>
    <row r="64" spans="1:8" ht="14.25" customHeight="1">
      <c r="A64" s="60" t="s">
        <v>121</v>
      </c>
      <c r="B64" s="61">
        <v>231727</v>
      </c>
      <c r="C64" s="61">
        <v>99180</v>
      </c>
      <c r="D64" s="61">
        <v>104635</v>
      </c>
      <c r="E64" s="61">
        <v>23289</v>
      </c>
      <c r="F64" s="61">
        <v>4623</v>
      </c>
      <c r="G64" s="61">
        <v>35550</v>
      </c>
      <c r="H64" s="54"/>
    </row>
    <row r="65" spans="1:8" ht="14.25" customHeight="1">
      <c r="A65" s="60" t="s">
        <v>122</v>
      </c>
      <c r="B65" s="61">
        <v>231971</v>
      </c>
      <c r="C65" s="61">
        <v>100615</v>
      </c>
      <c r="D65" s="61">
        <v>107433</v>
      </c>
      <c r="E65" s="61">
        <v>20917</v>
      </c>
      <c r="F65" s="61">
        <v>3006</v>
      </c>
      <c r="G65" s="61">
        <v>31732</v>
      </c>
      <c r="H65" s="54"/>
    </row>
    <row r="66" spans="1:8" ht="14.25" customHeight="1">
      <c r="A66" s="60" t="s">
        <v>123</v>
      </c>
      <c r="B66" s="61">
        <v>423563</v>
      </c>
      <c r="C66" s="61">
        <v>185173</v>
      </c>
      <c r="D66" s="61">
        <v>203031</v>
      </c>
      <c r="E66" s="61">
        <v>29108</v>
      </c>
      <c r="F66" s="61">
        <v>6251</v>
      </c>
      <c r="G66" s="61">
        <v>92151</v>
      </c>
      <c r="H66" s="54"/>
    </row>
    <row r="67" spans="1:8" ht="14.25" customHeight="1">
      <c r="A67" s="60" t="s">
        <v>124</v>
      </c>
      <c r="B67" s="61">
        <v>78616</v>
      </c>
      <c r="C67" s="61">
        <v>33992</v>
      </c>
      <c r="D67" s="61">
        <v>36758</v>
      </c>
      <c r="E67" s="61">
        <v>6749</v>
      </c>
      <c r="F67" s="61">
        <v>1117</v>
      </c>
      <c r="G67" s="61">
        <v>10526</v>
      </c>
      <c r="H67" s="54"/>
    </row>
    <row r="68" spans="1:8" ht="14.25" customHeight="1">
      <c r="A68" s="57" t="s">
        <v>125</v>
      </c>
      <c r="B68" s="59">
        <v>2201210</v>
      </c>
      <c r="C68" s="59">
        <v>933935</v>
      </c>
      <c r="D68" s="59">
        <v>1036414</v>
      </c>
      <c r="E68" s="59">
        <v>177724</v>
      </c>
      <c r="F68" s="59">
        <v>53137</v>
      </c>
      <c r="G68" s="59">
        <v>450352</v>
      </c>
      <c r="H68" s="54"/>
    </row>
    <row r="69" spans="1:8" ht="14.25" customHeight="1">
      <c r="A69" s="60" t="s">
        <v>126</v>
      </c>
      <c r="B69" s="61">
        <v>280574</v>
      </c>
      <c r="C69" s="61">
        <v>119087</v>
      </c>
      <c r="D69" s="61">
        <v>133206</v>
      </c>
      <c r="E69" s="61">
        <v>22437</v>
      </c>
      <c r="F69" s="61">
        <v>5844</v>
      </c>
      <c r="G69" s="61">
        <v>55655</v>
      </c>
      <c r="H69" s="54"/>
    </row>
    <row r="70" spans="1:8" ht="14.25" customHeight="1">
      <c r="A70" s="60" t="s">
        <v>127</v>
      </c>
      <c r="B70" s="61">
        <v>338585</v>
      </c>
      <c r="C70" s="61">
        <v>140628</v>
      </c>
      <c r="D70" s="61">
        <v>158104</v>
      </c>
      <c r="E70" s="61">
        <v>27886</v>
      </c>
      <c r="F70" s="61">
        <v>11967</v>
      </c>
      <c r="G70" s="61">
        <v>66576</v>
      </c>
      <c r="H70" s="54"/>
    </row>
    <row r="71" spans="1:8" ht="14.25" customHeight="1">
      <c r="A71" s="60" t="s">
        <v>128</v>
      </c>
      <c r="B71" s="61">
        <v>321157</v>
      </c>
      <c r="C71" s="61">
        <v>134177</v>
      </c>
      <c r="D71" s="61">
        <v>158397</v>
      </c>
      <c r="E71" s="61">
        <v>20784</v>
      </c>
      <c r="F71" s="61">
        <v>7799</v>
      </c>
      <c r="G71" s="61">
        <v>72608</v>
      </c>
      <c r="H71" s="54"/>
    </row>
    <row r="72" spans="1:8" ht="14.25" customHeight="1">
      <c r="A72" s="60" t="s">
        <v>129</v>
      </c>
      <c r="B72" s="61">
        <v>358958</v>
      </c>
      <c r="C72" s="61">
        <v>152266</v>
      </c>
      <c r="D72" s="61">
        <v>163243</v>
      </c>
      <c r="E72" s="61">
        <v>31736</v>
      </c>
      <c r="F72" s="61">
        <v>11713</v>
      </c>
      <c r="G72" s="61">
        <v>73146</v>
      </c>
      <c r="H72" s="54"/>
    </row>
    <row r="73" spans="1:8" ht="14.25" customHeight="1">
      <c r="A73" s="60" t="s">
        <v>130</v>
      </c>
      <c r="B73" s="61">
        <v>354194</v>
      </c>
      <c r="C73" s="61">
        <v>152055</v>
      </c>
      <c r="D73" s="61">
        <v>166705</v>
      </c>
      <c r="E73" s="61">
        <v>30796</v>
      </c>
      <c r="F73" s="61">
        <v>4638</v>
      </c>
      <c r="G73" s="61">
        <v>68295</v>
      </c>
      <c r="H73" s="54"/>
    </row>
    <row r="74" spans="1:8" ht="14.25" customHeight="1">
      <c r="A74" s="60" t="s">
        <v>131</v>
      </c>
      <c r="B74" s="61">
        <v>236277</v>
      </c>
      <c r="C74" s="61">
        <v>103283</v>
      </c>
      <c r="D74" s="61">
        <v>109336</v>
      </c>
      <c r="E74" s="61">
        <v>17466</v>
      </c>
      <c r="F74" s="61">
        <v>6192</v>
      </c>
      <c r="G74" s="61">
        <v>57936</v>
      </c>
      <c r="H74" s="54"/>
    </row>
    <row r="75" spans="1:8" ht="14.25" customHeight="1">
      <c r="A75" s="60" t="s">
        <v>132</v>
      </c>
      <c r="B75" s="61">
        <v>39248</v>
      </c>
      <c r="C75" s="61">
        <v>16732</v>
      </c>
      <c r="D75" s="61">
        <v>18902</v>
      </c>
      <c r="E75" s="61">
        <v>2951</v>
      </c>
      <c r="F75" s="61">
        <v>663</v>
      </c>
      <c r="G75" s="61">
        <v>6747</v>
      </c>
      <c r="H75" s="54"/>
    </row>
    <row r="76" spans="1:8" ht="14.25" customHeight="1">
      <c r="A76" s="60" t="s">
        <v>133</v>
      </c>
      <c r="B76" s="61">
        <v>71600</v>
      </c>
      <c r="C76" s="61">
        <v>30364</v>
      </c>
      <c r="D76" s="61">
        <v>34204</v>
      </c>
      <c r="E76" s="61">
        <v>6504</v>
      </c>
      <c r="F76" s="61">
        <v>528</v>
      </c>
      <c r="G76" s="61">
        <v>10167</v>
      </c>
      <c r="H76" s="54"/>
    </row>
    <row r="77" spans="1:8" ht="14.25" customHeight="1">
      <c r="A77" s="60" t="s">
        <v>134</v>
      </c>
      <c r="B77" s="61">
        <v>74353</v>
      </c>
      <c r="C77" s="61">
        <v>32201</v>
      </c>
      <c r="D77" s="61">
        <v>35194</v>
      </c>
      <c r="E77" s="61">
        <v>5199</v>
      </c>
      <c r="F77" s="61">
        <v>1759</v>
      </c>
      <c r="G77" s="61">
        <v>13641</v>
      </c>
      <c r="H77" s="54"/>
    </row>
    <row r="78" spans="1:8" ht="14.25" customHeight="1">
      <c r="A78" s="60" t="s">
        <v>135</v>
      </c>
      <c r="B78" s="61">
        <v>126264</v>
      </c>
      <c r="C78" s="61">
        <v>53142</v>
      </c>
      <c r="D78" s="61">
        <v>59123</v>
      </c>
      <c r="E78" s="61">
        <v>11965</v>
      </c>
      <c r="F78" s="61">
        <v>2034</v>
      </c>
      <c r="G78" s="61">
        <v>25581</v>
      </c>
      <c r="H78" s="54"/>
    </row>
    <row r="79" spans="1:8" ht="14.25" customHeight="1">
      <c r="A79" s="57" t="s">
        <v>136</v>
      </c>
      <c r="B79" s="59">
        <v>1058812</v>
      </c>
      <c r="C79" s="59">
        <v>445174</v>
      </c>
      <c r="D79" s="59">
        <v>499520</v>
      </c>
      <c r="E79" s="59">
        <v>95197</v>
      </c>
      <c r="F79" s="59">
        <v>18921</v>
      </c>
      <c r="G79" s="59">
        <v>219735</v>
      </c>
      <c r="H79" s="54"/>
    </row>
    <row r="80" spans="1:8" ht="14.25" customHeight="1">
      <c r="A80" s="60" t="s">
        <v>137</v>
      </c>
      <c r="B80" s="61">
        <v>100347</v>
      </c>
      <c r="C80" s="61">
        <v>41701</v>
      </c>
      <c r="D80" s="61">
        <v>48329</v>
      </c>
      <c r="E80" s="61">
        <v>8097</v>
      </c>
      <c r="F80" s="61">
        <v>2220</v>
      </c>
      <c r="G80" s="61">
        <v>22722</v>
      </c>
      <c r="H80" s="54"/>
    </row>
    <row r="81" spans="1:8" ht="14.25" customHeight="1">
      <c r="A81" s="60" t="s">
        <v>138</v>
      </c>
      <c r="B81" s="61">
        <v>20780</v>
      </c>
      <c r="C81" s="61">
        <v>8399</v>
      </c>
      <c r="D81" s="61">
        <v>9683</v>
      </c>
      <c r="E81" s="61">
        <v>1870</v>
      </c>
      <c r="F81" s="61">
        <v>828</v>
      </c>
      <c r="G81" s="61">
        <v>2869</v>
      </c>
      <c r="H81" s="54"/>
    </row>
    <row r="82" spans="1:8" ht="14.25" customHeight="1">
      <c r="A82" s="60" t="s">
        <v>139</v>
      </c>
      <c r="B82" s="61">
        <v>147305</v>
      </c>
      <c r="C82" s="61">
        <v>61959</v>
      </c>
      <c r="D82" s="61">
        <v>71112</v>
      </c>
      <c r="E82" s="61">
        <v>11420</v>
      </c>
      <c r="F82" s="61">
        <v>2814</v>
      </c>
      <c r="G82" s="61">
        <v>29719</v>
      </c>
      <c r="H82" s="54"/>
    </row>
    <row r="83" spans="1:8" ht="14.25" customHeight="1">
      <c r="A83" s="60" t="s">
        <v>140</v>
      </c>
      <c r="B83" s="61">
        <v>37169</v>
      </c>
      <c r="C83" s="61">
        <v>15720</v>
      </c>
      <c r="D83" s="61">
        <v>17536</v>
      </c>
      <c r="E83" s="61">
        <v>3287</v>
      </c>
      <c r="F83" s="61">
        <v>626</v>
      </c>
      <c r="G83" s="61">
        <v>7383</v>
      </c>
      <c r="H83" s="54"/>
    </row>
    <row r="84" spans="1:8" ht="14.25" customHeight="1">
      <c r="A84" s="60" t="s">
        <v>141</v>
      </c>
      <c r="B84" s="61">
        <v>16122</v>
      </c>
      <c r="C84" s="61">
        <v>6534</v>
      </c>
      <c r="D84" s="61">
        <v>7615</v>
      </c>
      <c r="E84" s="61">
        <v>1606</v>
      </c>
      <c r="F84" s="61">
        <v>367</v>
      </c>
      <c r="G84" s="61">
        <v>3834</v>
      </c>
      <c r="H84" s="54"/>
    </row>
    <row r="85" spans="1:8" ht="14.25" customHeight="1">
      <c r="A85" s="60" t="s">
        <v>142</v>
      </c>
      <c r="B85" s="61">
        <v>214488</v>
      </c>
      <c r="C85" s="61">
        <v>90981</v>
      </c>
      <c r="D85" s="61">
        <v>100822</v>
      </c>
      <c r="E85" s="61">
        <v>19353</v>
      </c>
      <c r="F85" s="61">
        <v>3332</v>
      </c>
      <c r="G85" s="61">
        <v>47343</v>
      </c>
      <c r="H85" s="54"/>
    </row>
    <row r="86" spans="1:8" ht="14.25" customHeight="1">
      <c r="A86" s="60" t="s">
        <v>143</v>
      </c>
      <c r="B86" s="61">
        <v>150654</v>
      </c>
      <c r="C86" s="61">
        <v>63572</v>
      </c>
      <c r="D86" s="61">
        <v>72332</v>
      </c>
      <c r="E86" s="61">
        <v>12777</v>
      </c>
      <c r="F86" s="61">
        <v>1973</v>
      </c>
      <c r="G86" s="61">
        <v>28347</v>
      </c>
      <c r="H86" s="54"/>
    </row>
    <row r="87" spans="1:8" ht="14.25" customHeight="1">
      <c r="A87" s="60" t="s">
        <v>144</v>
      </c>
      <c r="B87" s="61">
        <v>150978</v>
      </c>
      <c r="C87" s="61">
        <v>62824</v>
      </c>
      <c r="D87" s="61">
        <v>69177</v>
      </c>
      <c r="E87" s="61">
        <v>16894</v>
      </c>
      <c r="F87" s="61">
        <v>2083</v>
      </c>
      <c r="G87" s="61">
        <v>28047</v>
      </c>
      <c r="H87" s="54"/>
    </row>
    <row r="88" spans="1:8" ht="14.25" customHeight="1">
      <c r="A88" s="60" t="s">
        <v>145</v>
      </c>
      <c r="B88" s="61">
        <v>61346</v>
      </c>
      <c r="C88" s="61">
        <v>25115</v>
      </c>
      <c r="D88" s="61">
        <v>28737</v>
      </c>
      <c r="E88" s="61">
        <v>6447</v>
      </c>
      <c r="F88" s="61">
        <v>1047</v>
      </c>
      <c r="G88" s="61">
        <v>11563</v>
      </c>
      <c r="H88" s="54"/>
    </row>
    <row r="89" spans="1:8" ht="14.25" customHeight="1">
      <c r="A89" s="60" t="s">
        <v>146</v>
      </c>
      <c r="B89" s="61">
        <v>152357</v>
      </c>
      <c r="C89" s="61">
        <v>65504</v>
      </c>
      <c r="D89" s="61">
        <v>70764</v>
      </c>
      <c r="E89" s="61">
        <v>12602</v>
      </c>
      <c r="F89" s="61">
        <v>3487</v>
      </c>
      <c r="G89" s="61">
        <v>37092</v>
      </c>
      <c r="H89" s="54"/>
    </row>
    <row r="90" spans="1:8" ht="14.25" customHeight="1">
      <c r="A90" s="60" t="s">
        <v>147</v>
      </c>
      <c r="B90" s="61">
        <v>7266</v>
      </c>
      <c r="C90" s="61">
        <v>2865</v>
      </c>
      <c r="D90" s="61">
        <v>3413</v>
      </c>
      <c r="E90" s="61">
        <v>844</v>
      </c>
      <c r="F90" s="61">
        <v>144</v>
      </c>
      <c r="G90" s="61">
        <v>816</v>
      </c>
      <c r="H90" s="54"/>
    </row>
    <row r="91" spans="1:8" ht="14.25" customHeight="1">
      <c r="A91" s="57" t="s">
        <v>148</v>
      </c>
      <c r="B91" s="59">
        <v>1417414</v>
      </c>
      <c r="C91" s="59">
        <v>632083</v>
      </c>
      <c r="D91" s="59">
        <v>684122</v>
      </c>
      <c r="E91" s="59">
        <v>92700</v>
      </c>
      <c r="F91" s="59">
        <v>8509</v>
      </c>
      <c r="G91" s="59">
        <v>230860</v>
      </c>
      <c r="H91" s="54"/>
    </row>
    <row r="92" spans="1:8" ht="14.25" customHeight="1">
      <c r="A92" s="60" t="s">
        <v>149</v>
      </c>
      <c r="B92" s="61">
        <v>116783</v>
      </c>
      <c r="C92" s="61">
        <v>52390</v>
      </c>
      <c r="D92" s="61">
        <v>54177</v>
      </c>
      <c r="E92" s="61">
        <v>9746</v>
      </c>
      <c r="F92" s="61">
        <v>470</v>
      </c>
      <c r="G92" s="61">
        <v>16994</v>
      </c>
      <c r="H92" s="54"/>
    </row>
    <row r="93" spans="1:8" ht="14.25" customHeight="1">
      <c r="A93" s="60" t="s">
        <v>150</v>
      </c>
      <c r="B93" s="61">
        <v>56451</v>
      </c>
      <c r="C93" s="61">
        <v>24871</v>
      </c>
      <c r="D93" s="61">
        <v>27620</v>
      </c>
      <c r="E93" s="61">
        <v>3614</v>
      </c>
      <c r="F93" s="61">
        <v>346</v>
      </c>
      <c r="G93" s="61">
        <v>11130</v>
      </c>
      <c r="H93" s="54"/>
    </row>
    <row r="94" spans="1:8" ht="14.25" customHeight="1">
      <c r="A94" s="60" t="s">
        <v>151</v>
      </c>
      <c r="B94" s="61">
        <v>453440</v>
      </c>
      <c r="C94" s="61">
        <v>211235</v>
      </c>
      <c r="D94" s="61">
        <v>214728</v>
      </c>
      <c r="E94" s="61">
        <v>25918</v>
      </c>
      <c r="F94" s="61">
        <v>1559</v>
      </c>
      <c r="G94" s="61">
        <v>70210</v>
      </c>
      <c r="H94" s="54"/>
    </row>
    <row r="95" spans="1:8" ht="14.25" customHeight="1">
      <c r="A95" s="60" t="s">
        <v>152</v>
      </c>
      <c r="B95" s="61">
        <v>80387</v>
      </c>
      <c r="C95" s="61">
        <v>36433</v>
      </c>
      <c r="D95" s="61">
        <v>38940</v>
      </c>
      <c r="E95" s="61">
        <v>4804</v>
      </c>
      <c r="F95" s="61">
        <v>210</v>
      </c>
      <c r="G95" s="61">
        <v>12444</v>
      </c>
      <c r="H95" s="54"/>
    </row>
    <row r="96" spans="1:8" ht="14.25" customHeight="1">
      <c r="A96" s="60" t="s">
        <v>153</v>
      </c>
      <c r="B96" s="61">
        <v>91453</v>
      </c>
      <c r="C96" s="61">
        <v>40083</v>
      </c>
      <c r="D96" s="61">
        <v>44271</v>
      </c>
      <c r="E96" s="61">
        <v>6392</v>
      </c>
      <c r="F96" s="61">
        <v>707</v>
      </c>
      <c r="G96" s="61">
        <v>17285</v>
      </c>
      <c r="H96" s="54"/>
    </row>
    <row r="97" spans="1:8" ht="14.25" customHeight="1">
      <c r="A97" s="60" t="s">
        <v>154</v>
      </c>
      <c r="B97" s="61">
        <v>312014</v>
      </c>
      <c r="C97" s="61">
        <v>136916</v>
      </c>
      <c r="D97" s="61">
        <v>149258</v>
      </c>
      <c r="E97" s="61">
        <v>21273</v>
      </c>
      <c r="F97" s="61">
        <v>4567</v>
      </c>
      <c r="G97" s="61">
        <v>68704</v>
      </c>
      <c r="H97" s="54"/>
    </row>
    <row r="98" spans="1:8" ht="14.25" customHeight="1">
      <c r="A98" s="60" t="s">
        <v>155</v>
      </c>
      <c r="B98" s="61">
        <v>306886</v>
      </c>
      <c r="C98" s="61">
        <v>130155</v>
      </c>
      <c r="D98" s="61">
        <v>155128</v>
      </c>
      <c r="E98" s="61">
        <v>20953</v>
      </c>
      <c r="F98" s="61">
        <v>650</v>
      </c>
      <c r="G98" s="61">
        <v>34093</v>
      </c>
      <c r="H98" s="54"/>
    </row>
    <row r="99" spans="1:8" ht="19.5" customHeight="1">
      <c r="A99" s="54"/>
      <c r="B99" s="54"/>
      <c r="C99" s="54"/>
      <c r="D99" s="54"/>
      <c r="E99" s="54"/>
      <c r="F99" s="54"/>
      <c r="G99" s="54"/>
      <c r="H99" s="54"/>
    </row>
  </sheetData>
  <mergeCells count="6">
    <mergeCell ref="A1:A4"/>
    <mergeCell ref="B1:F1"/>
    <mergeCell ref="B2:B3"/>
    <mergeCell ref="C2:F2"/>
    <mergeCell ref="G2:G3"/>
    <mergeCell ref="B4:F4"/>
  </mergeCells>
  <pageMargins left="0.78740157480314998" right="0.78740157480314998" top="0.78740157480314998" bottom="0.78740157480314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9EEB"/>
    <outlinePr summaryBelow="0" summaryRight="0"/>
  </sheetPr>
  <dimension ref="A1:E30"/>
  <sheetViews>
    <sheetView workbookViewId="0">
      <selection activeCell="A8" sqref="A8:D8"/>
    </sheetView>
  </sheetViews>
  <sheetFormatPr defaultColWidth="14.42578125" defaultRowHeight="15.75" customHeight="1"/>
  <cols>
    <col min="1" max="5" width="20.42578125" customWidth="1"/>
  </cols>
  <sheetData>
    <row r="1" spans="1:5" ht="41.25" customHeight="1">
      <c r="A1" s="1"/>
      <c r="B1" s="62" t="s">
        <v>29</v>
      </c>
      <c r="C1" s="63"/>
      <c r="D1" s="64"/>
      <c r="E1" s="1"/>
    </row>
    <row r="2" spans="1:5" ht="15" customHeight="1">
      <c r="A2" s="1"/>
      <c r="B2" s="65" t="s">
        <v>1</v>
      </c>
      <c r="C2" s="63"/>
      <c r="D2" s="64"/>
      <c r="E2" s="21"/>
    </row>
    <row r="3" spans="1:5" ht="12.75">
      <c r="A3" s="1"/>
      <c r="B3" s="65" t="s">
        <v>30</v>
      </c>
      <c r="C3" s="63"/>
      <c r="D3" s="64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66" t="s">
        <v>3</v>
      </c>
      <c r="B5" s="67"/>
      <c r="C5" s="67"/>
      <c r="D5" s="67"/>
      <c r="E5" s="68"/>
    </row>
    <row r="6" spans="1:5" ht="12.75">
      <c r="A6" s="69" t="s">
        <v>4</v>
      </c>
      <c r="B6" s="70"/>
      <c r="C6" s="70"/>
      <c r="D6" s="71"/>
      <c r="E6" s="4"/>
    </row>
    <row r="7" spans="1:5" ht="12.75">
      <c r="A7" s="22" t="s">
        <v>5</v>
      </c>
      <c r="B7" s="23" t="s">
        <v>6</v>
      </c>
      <c r="C7" s="23" t="s">
        <v>7</v>
      </c>
      <c r="D7" s="23" t="s">
        <v>8</v>
      </c>
      <c r="E7" s="4"/>
    </row>
    <row r="8" spans="1:5" ht="12.75">
      <c r="A8" s="24">
        <f>SUM('03.22'!A$8)</f>
        <v>0</v>
      </c>
      <c r="B8" s="24">
        <f>SUM('03.22'!B$8)</f>
        <v>0</v>
      </c>
      <c r="C8" s="24">
        <f>SUM('03.22'!C$8)</f>
        <v>0</v>
      </c>
      <c r="D8" s="24">
        <f>SUM('03.22'!D$8)</f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24">
        <f>SUM('03.22'!A$12)</f>
        <v>16</v>
      </c>
      <c r="B12" s="24">
        <f>SUM('03.22'!B$12)</f>
        <v>13</v>
      </c>
      <c r="C12" s="24">
        <f>SUM('03.22'!C$12)</f>
        <v>10</v>
      </c>
      <c r="D12" s="24">
        <f>SUM('03.22'!D$12)</f>
        <v>10</v>
      </c>
      <c r="E12" s="24">
        <f>SUM('03.22'!E$12)</f>
        <v>12</v>
      </c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15</v>
      </c>
      <c r="B14" s="70"/>
      <c r="C14" s="71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24">
        <f>SUM('03.22'!A$16)</f>
        <v>3</v>
      </c>
      <c r="B16" s="24">
        <f>SUM('03.22'!B$16)</f>
        <v>3</v>
      </c>
      <c r="C16" s="24">
        <f>SUM('03.22'!C$16)</f>
        <v>0</v>
      </c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73" t="s">
        <v>19</v>
      </c>
      <c r="B18" s="70"/>
      <c r="C18" s="70"/>
      <c r="D18" s="70"/>
      <c r="E18" s="71"/>
    </row>
    <row r="19" spans="1:5" ht="12.75">
      <c r="A19" s="72" t="s">
        <v>20</v>
      </c>
      <c r="B19" s="70"/>
      <c r="C19" s="70"/>
      <c r="D19" s="71"/>
      <c r="E19" s="11">
        <f>SUM(A8:D8)</f>
        <v>0</v>
      </c>
    </row>
    <row r="20" spans="1:5" ht="12.75">
      <c r="A20" s="72" t="s">
        <v>21</v>
      </c>
      <c r="B20" s="70"/>
      <c r="C20" s="70"/>
      <c r="D20" s="71"/>
      <c r="E20" s="11">
        <f>SUM(A12:E12,A16:C16)</f>
        <v>67</v>
      </c>
    </row>
    <row r="21" spans="1:5" ht="12.75">
      <c r="A21" s="72" t="s">
        <v>22</v>
      </c>
      <c r="B21" s="70"/>
      <c r="C21" s="70"/>
      <c r="D21" s="71"/>
      <c r="E21" s="11">
        <f>E19+E20</f>
        <v>67</v>
      </c>
    </row>
    <row r="22" spans="1:5" ht="6" customHeight="1">
      <c r="A22" s="10"/>
      <c r="B22" s="10"/>
      <c r="C22" s="10"/>
      <c r="D22" s="7"/>
      <c r="E22" s="7"/>
    </row>
    <row r="23" spans="1:5" ht="12.75">
      <c r="A23" s="73" t="s">
        <v>25</v>
      </c>
      <c r="B23" s="70"/>
      <c r="C23" s="70"/>
      <c r="D23" s="71"/>
      <c r="E23" s="14">
        <f>'03.22'!E26</f>
        <v>1.6215967645514108E-4</v>
      </c>
    </row>
    <row r="24" spans="1:5" ht="6" customHeight="1">
      <c r="A24" s="25"/>
      <c r="B24" s="25"/>
      <c r="C24" s="25"/>
      <c r="D24" s="25"/>
      <c r="E24" s="25"/>
    </row>
    <row r="25" spans="1:5" ht="12.75">
      <c r="A25" s="72" t="s">
        <v>23</v>
      </c>
      <c r="B25" s="70"/>
      <c r="C25" s="70"/>
      <c r="D25" s="71"/>
      <c r="E25" s="6">
        <f>SUM('03.22'!$E$23)</f>
        <v>0</v>
      </c>
    </row>
    <row r="26" spans="1:5" ht="6" customHeight="1">
      <c r="A26" s="26"/>
      <c r="B26" s="26"/>
      <c r="C26" s="1"/>
      <c r="D26" s="10"/>
      <c r="E26" s="10"/>
    </row>
    <row r="27" spans="1:5" ht="6" customHeight="1">
      <c r="A27" s="26"/>
      <c r="B27" s="26"/>
      <c r="C27" s="1"/>
      <c r="D27" s="10"/>
      <c r="E27" s="10"/>
    </row>
    <row r="28" spans="1:5" ht="6" customHeight="1">
      <c r="A28" s="26"/>
      <c r="B28" s="26"/>
      <c r="C28" s="1"/>
      <c r="D28" s="10"/>
      <c r="E28" s="10"/>
    </row>
    <row r="29" spans="1:5" ht="6" customHeight="1">
      <c r="A29" s="26"/>
      <c r="B29" s="26"/>
      <c r="C29" s="1"/>
      <c r="D29" s="10"/>
      <c r="E29" s="10"/>
    </row>
    <row r="30" spans="1:5" ht="12.75">
      <c r="A30" s="74" t="s">
        <v>26</v>
      </c>
      <c r="B30" s="63"/>
      <c r="C30" s="20" t="s">
        <v>27</v>
      </c>
      <c r="D30" s="75" t="s">
        <v>28</v>
      </c>
      <c r="E30" s="64"/>
    </row>
  </sheetData>
  <mergeCells count="15">
    <mergeCell ref="A25:D25"/>
    <mergeCell ref="A30:B30"/>
    <mergeCell ref="D30:E30"/>
    <mergeCell ref="B1:D1"/>
    <mergeCell ref="B2:D2"/>
    <mergeCell ref="B3:D3"/>
    <mergeCell ref="A5:E5"/>
    <mergeCell ref="A6:D6"/>
    <mergeCell ref="A10:E10"/>
    <mergeCell ref="A14:C14"/>
    <mergeCell ref="A18:E18"/>
    <mergeCell ref="A19:D19"/>
    <mergeCell ref="A20:D20"/>
    <mergeCell ref="A21:D21"/>
    <mergeCell ref="A23:D23"/>
  </mergeCells>
  <conditionalFormatting sqref="A30:B30">
    <cfRule type="expression" dxfId="31" priority="1">
      <formula>NOT(ISERROR(SEARCH(("Должность"),(A30))))</formula>
    </cfRule>
  </conditionalFormatting>
  <conditionalFormatting sqref="D30:E30">
    <cfRule type="expression" dxfId="30" priority="2">
      <formula>NOT(ISERROR(SEARCH(("Фамилия И.О."),(D30))))</formula>
    </cfRule>
  </conditionalFormatting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topLeftCell="A7" workbookViewId="0">
      <selection activeCell="C33" sqref="C33:E33"/>
    </sheetView>
  </sheetViews>
  <sheetFormatPr defaultColWidth="14.42578125" defaultRowHeight="15.75" customHeight="1"/>
  <cols>
    <col min="1" max="5" width="20.42578125" customWidth="1"/>
  </cols>
  <sheetData>
    <row r="1" spans="1:5" ht="39" customHeight="1">
      <c r="A1" s="1"/>
      <c r="B1" s="65" t="s">
        <v>31</v>
      </c>
      <c r="C1" s="63"/>
      <c r="D1" s="64"/>
      <c r="E1" s="1"/>
    </row>
    <row r="2" spans="1:5" ht="14.25" customHeight="1">
      <c r="A2" s="1"/>
      <c r="B2" s="65" t="s">
        <v>1</v>
      </c>
      <c r="C2" s="63"/>
      <c r="D2" s="64"/>
      <c r="E2" s="21"/>
    </row>
    <row r="3" spans="1:5" ht="12.75">
      <c r="A3" s="1"/>
      <c r="B3" s="65" t="s">
        <v>32</v>
      </c>
      <c r="C3" s="63"/>
      <c r="D3" s="64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66" t="s">
        <v>3</v>
      </c>
      <c r="B5" s="67"/>
      <c r="C5" s="67"/>
      <c r="D5" s="67"/>
      <c r="E5" s="68"/>
    </row>
    <row r="6" spans="1:5" ht="12.75">
      <c r="A6" s="69" t="s">
        <v>4</v>
      </c>
      <c r="B6" s="70"/>
      <c r="C6" s="70"/>
      <c r="D6" s="71"/>
      <c r="E6" s="4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>
        <v>0</v>
      </c>
      <c r="B8" s="6">
        <v>0</v>
      </c>
      <c r="C8" s="6">
        <v>0</v>
      </c>
      <c r="D8" s="6"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11">
        <v>14</v>
      </c>
      <c r="B12" s="11">
        <v>12</v>
      </c>
      <c r="C12" s="11">
        <v>11</v>
      </c>
      <c r="D12" s="11">
        <v>12</v>
      </c>
      <c r="E12" s="11">
        <v>14</v>
      </c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15</v>
      </c>
      <c r="B14" s="70"/>
      <c r="C14" s="71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v>3</v>
      </c>
      <c r="B16" s="6">
        <v>3</v>
      </c>
      <c r="C16" s="6"/>
      <c r="D16" s="9"/>
      <c r="E16" s="1"/>
    </row>
    <row r="17" spans="1:5" ht="5.25" customHeight="1">
      <c r="A17" s="7"/>
      <c r="B17" s="7"/>
      <c r="C17" s="7"/>
      <c r="D17" s="7"/>
      <c r="E17" s="7"/>
    </row>
    <row r="18" spans="1:5" ht="12.75">
      <c r="A18" s="73" t="s">
        <v>19</v>
      </c>
      <c r="B18" s="70"/>
      <c r="C18" s="70"/>
      <c r="D18" s="70"/>
      <c r="E18" s="71"/>
    </row>
    <row r="19" spans="1:5" ht="12.75">
      <c r="A19" s="72" t="s">
        <v>20</v>
      </c>
      <c r="B19" s="70"/>
      <c r="C19" s="70"/>
      <c r="D19" s="71"/>
      <c r="E19" s="11">
        <f>SUM(A8:D8)</f>
        <v>0</v>
      </c>
    </row>
    <row r="20" spans="1:5" ht="12.75">
      <c r="A20" s="72" t="s">
        <v>21</v>
      </c>
      <c r="B20" s="70"/>
      <c r="C20" s="70"/>
      <c r="D20" s="71"/>
      <c r="E20" s="11">
        <f>SUM(A12:E12,A16:C16)</f>
        <v>69</v>
      </c>
    </row>
    <row r="21" spans="1:5" ht="12.75">
      <c r="A21" s="72" t="s">
        <v>22</v>
      </c>
      <c r="B21" s="70"/>
      <c r="C21" s="70"/>
      <c r="D21" s="71"/>
      <c r="E21" s="11">
        <f>E19+E20</f>
        <v>69</v>
      </c>
    </row>
    <row r="22" spans="1:5" ht="6" customHeight="1">
      <c r="A22" s="10"/>
      <c r="B22" s="10"/>
      <c r="C22" s="10"/>
      <c r="D22" s="7"/>
      <c r="E22" s="7"/>
    </row>
    <row r="23" spans="1:5" ht="12.75">
      <c r="A23" s="72" t="s">
        <v>23</v>
      </c>
      <c r="B23" s="70"/>
      <c r="C23" s="70"/>
      <c r="D23" s="71"/>
      <c r="E23" s="6"/>
    </row>
    <row r="24" spans="1:5" ht="6" customHeight="1">
      <c r="A24" s="10"/>
      <c r="B24" s="10"/>
      <c r="C24" s="10"/>
      <c r="D24" s="7"/>
      <c r="E24" s="7"/>
    </row>
    <row r="25" spans="1:5" ht="12.75">
      <c r="A25" s="76" t="s">
        <v>24</v>
      </c>
      <c r="B25" s="68"/>
      <c r="C25" s="12"/>
      <c r="D25" s="12"/>
      <c r="E25" s="13"/>
    </row>
    <row r="26" spans="1:5" ht="12.75">
      <c r="A26" s="73" t="s">
        <v>25</v>
      </c>
      <c r="B26" s="70"/>
      <c r="C26" s="70"/>
      <c r="D26" s="71"/>
      <c r="E26" s="14">
        <v>0</v>
      </c>
    </row>
    <row r="27" spans="1:5" ht="12.75">
      <c r="A27" s="73" t="s">
        <v>19</v>
      </c>
      <c r="B27" s="70"/>
      <c r="C27" s="70"/>
      <c r="D27" s="71"/>
      <c r="E27" s="15">
        <f>SUM(E21,'I кв.'!E21)</f>
        <v>136</v>
      </c>
    </row>
    <row r="28" spans="1:5" ht="12.75">
      <c r="A28" s="72" t="s">
        <v>23</v>
      </c>
      <c r="B28" s="70"/>
      <c r="C28" s="70"/>
      <c r="D28" s="71"/>
      <c r="E28" s="6">
        <f>SUM(E23,'I кв.'!E25)</f>
        <v>0</v>
      </c>
    </row>
    <row r="29" spans="1:5" ht="6" customHeight="1">
      <c r="A29" s="26"/>
      <c r="B29" s="26"/>
      <c r="C29" s="1"/>
      <c r="D29" s="1"/>
      <c r="E29" s="1"/>
    </row>
    <row r="30" spans="1:5" ht="6" customHeight="1">
      <c r="A30" s="26"/>
      <c r="B30" s="26"/>
      <c r="C30" s="1"/>
      <c r="D30" s="1"/>
      <c r="E30" s="1"/>
    </row>
    <row r="31" spans="1:5" ht="6" customHeight="1">
      <c r="A31" s="26"/>
      <c r="B31" s="26"/>
      <c r="C31" s="1"/>
      <c r="D31" s="1"/>
      <c r="E31" s="1"/>
    </row>
    <row r="32" spans="1:5" ht="6" customHeight="1">
      <c r="A32" s="26"/>
      <c r="B32" s="26"/>
      <c r="C32" s="1"/>
      <c r="D32" s="1"/>
      <c r="E32" s="1"/>
    </row>
    <row r="33" spans="1:5" ht="12.75">
      <c r="A33" s="74" t="s">
        <v>26</v>
      </c>
      <c r="B33" s="63"/>
      <c r="C33" s="20" t="s">
        <v>156</v>
      </c>
      <c r="D33" s="75" t="s">
        <v>157</v>
      </c>
      <c r="E33" s="64"/>
    </row>
  </sheetData>
  <mergeCells count="18">
    <mergeCell ref="A10:E10"/>
    <mergeCell ref="A14:C14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5:B25"/>
    <mergeCell ref="A26:D26"/>
    <mergeCell ref="B1:D1"/>
    <mergeCell ref="B2:D2"/>
    <mergeCell ref="B3:D3"/>
    <mergeCell ref="A5:E5"/>
    <mergeCell ref="A6:D6"/>
  </mergeCells>
  <conditionalFormatting sqref="A7:D8 A11:E11 A15:C16 E23">
    <cfRule type="containsBlanks" dxfId="28" priority="3">
      <formula>LEN(TRIM(A7))=0</formula>
    </cfRule>
  </conditionalFormatting>
  <conditionalFormatting sqref="A33:B33">
    <cfRule type="expression" dxfId="27" priority="4">
      <formula>NOT(ISERROR(SEARCH(("Должность"),(A33))))</formula>
    </cfRule>
  </conditionalFormatting>
  <conditionalFormatting sqref="D33:E33">
    <cfRule type="expression" dxfId="26" priority="5">
      <formula>NOT(ISERROR(SEARCH(("Фамилия И.О."),(D33))))</formula>
    </cfRule>
  </conditionalFormatting>
  <conditionalFormatting sqref="A12:E12">
    <cfRule type="containsBlanks" dxfId="2" priority="1">
      <formula>LEN(TRIM(A12))=0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E28 A16:C16 E23 E25 A12:E12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workbookViewId="0">
      <selection activeCell="H21" sqref="H21"/>
    </sheetView>
  </sheetViews>
  <sheetFormatPr defaultColWidth="14.42578125" defaultRowHeight="15.75" customHeight="1"/>
  <cols>
    <col min="1" max="5" width="20.42578125" customWidth="1"/>
  </cols>
  <sheetData>
    <row r="1" spans="1:5" ht="12.75">
      <c r="A1" s="1"/>
      <c r="B1" s="65" t="s">
        <v>33</v>
      </c>
      <c r="C1" s="63"/>
      <c r="D1" s="64"/>
      <c r="E1" s="1"/>
    </row>
    <row r="2" spans="1:5" ht="14.25" customHeight="1">
      <c r="A2" s="1"/>
      <c r="B2" s="65" t="s">
        <v>1</v>
      </c>
      <c r="C2" s="63"/>
      <c r="D2" s="64"/>
      <c r="E2" s="21"/>
    </row>
    <row r="3" spans="1:5" ht="13.5" customHeight="1">
      <c r="A3" s="1"/>
      <c r="B3" s="65" t="s">
        <v>34</v>
      </c>
      <c r="C3" s="63"/>
      <c r="D3" s="64"/>
      <c r="E3" s="1"/>
    </row>
    <row r="4" spans="1:5" ht="6.75" customHeight="1">
      <c r="A4" s="3"/>
      <c r="B4" s="3"/>
      <c r="C4" s="3"/>
      <c r="D4" s="3"/>
      <c r="E4" s="1"/>
    </row>
    <row r="5" spans="1:5" ht="12.75">
      <c r="A5" s="77" t="s">
        <v>3</v>
      </c>
      <c r="B5" s="63"/>
      <c r="C5" s="63"/>
      <c r="D5" s="63"/>
      <c r="E5" s="64"/>
    </row>
    <row r="6" spans="1:5" ht="12.75">
      <c r="A6" s="69" t="s">
        <v>4</v>
      </c>
      <c r="B6" s="70"/>
      <c r="C6" s="70"/>
      <c r="D6" s="71"/>
      <c r="E6" s="27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>
        <v>0</v>
      </c>
      <c r="B8" s="6">
        <v>0</v>
      </c>
      <c r="C8" s="6">
        <v>0</v>
      </c>
      <c r="D8" s="6"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>
        <v>14</v>
      </c>
      <c r="B12" s="6">
        <v>13</v>
      </c>
      <c r="C12" s="6">
        <v>9</v>
      </c>
      <c r="D12" s="6">
        <v>10</v>
      </c>
      <c r="E12" s="6">
        <v>12</v>
      </c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15</v>
      </c>
      <c r="B14" s="70"/>
      <c r="C14" s="71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v>3</v>
      </c>
      <c r="B16" s="6">
        <v>3</v>
      </c>
      <c r="C16" s="6"/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73" t="s">
        <v>19</v>
      </c>
      <c r="B18" s="70"/>
      <c r="C18" s="70"/>
      <c r="D18" s="70"/>
      <c r="E18" s="71"/>
    </row>
    <row r="19" spans="1:5" ht="12.75">
      <c r="A19" s="72" t="s">
        <v>20</v>
      </c>
      <c r="B19" s="70"/>
      <c r="C19" s="70"/>
      <c r="D19" s="71"/>
      <c r="E19" s="11">
        <f>SUM(A8:D8)</f>
        <v>0</v>
      </c>
    </row>
    <row r="20" spans="1:5" ht="12.75">
      <c r="A20" s="72" t="s">
        <v>21</v>
      </c>
      <c r="B20" s="70"/>
      <c r="C20" s="70"/>
      <c r="D20" s="71"/>
      <c r="E20" s="11">
        <f>SUM(A12:E12,A16:C16)</f>
        <v>64</v>
      </c>
    </row>
    <row r="21" spans="1:5" ht="12.75">
      <c r="A21" s="72" t="s">
        <v>22</v>
      </c>
      <c r="B21" s="70"/>
      <c r="C21" s="70"/>
      <c r="D21" s="71"/>
      <c r="E21" s="11">
        <f>E19+E20</f>
        <v>64</v>
      </c>
    </row>
    <row r="22" spans="1:5" ht="6" customHeight="1">
      <c r="A22" s="10"/>
      <c r="B22" s="10"/>
      <c r="C22" s="10"/>
      <c r="D22" s="7"/>
      <c r="E22" s="7"/>
    </row>
    <row r="23" spans="1:5" ht="12.75">
      <c r="A23" s="72" t="s">
        <v>23</v>
      </c>
      <c r="B23" s="70"/>
      <c r="C23" s="70"/>
      <c r="D23" s="71"/>
      <c r="E23" s="6"/>
    </row>
    <row r="24" spans="1:5" ht="6" customHeight="1">
      <c r="A24" s="28"/>
      <c r="B24" s="29"/>
      <c r="C24" s="30"/>
      <c r="D24" s="30"/>
      <c r="E24" s="31"/>
    </row>
    <row r="25" spans="1:5" ht="12.75">
      <c r="A25" s="78" t="s">
        <v>24</v>
      </c>
      <c r="B25" s="68"/>
      <c r="C25" s="12"/>
      <c r="D25" s="12"/>
      <c r="E25" s="32"/>
    </row>
    <row r="26" spans="1:5" ht="12.75">
      <c r="A26" s="73" t="s">
        <v>25</v>
      </c>
      <c r="B26" s="70"/>
      <c r="C26" s="70"/>
      <c r="D26" s="71"/>
      <c r="E26" s="14">
        <v>0</v>
      </c>
    </row>
    <row r="27" spans="1:5" ht="12.75">
      <c r="A27" s="73" t="s">
        <v>19</v>
      </c>
      <c r="B27" s="70"/>
      <c r="C27" s="70"/>
      <c r="D27" s="71"/>
      <c r="E27" s="15">
        <f>SUM(E21,'04.22'!E27)</f>
        <v>200</v>
      </c>
    </row>
    <row r="28" spans="1:5" ht="12.75">
      <c r="A28" s="72" t="s">
        <v>23</v>
      </c>
      <c r="B28" s="70"/>
      <c r="C28" s="70"/>
      <c r="D28" s="71"/>
      <c r="E28" s="6">
        <f>SUM(E23,'04.22'!E28)</f>
        <v>0</v>
      </c>
    </row>
    <row r="29" spans="1:5" ht="6" customHeight="1">
      <c r="A29" s="1"/>
      <c r="B29" s="1"/>
      <c r="C29" s="1"/>
      <c r="D29" s="1"/>
      <c r="E29" s="1"/>
    </row>
    <row r="30" spans="1:5" ht="6" customHeight="1">
      <c r="A30" s="26"/>
      <c r="B30" s="26"/>
      <c r="C30" s="1"/>
      <c r="D30" s="1"/>
      <c r="E30" s="1"/>
    </row>
    <row r="31" spans="1:5" ht="6" customHeight="1">
      <c r="A31" s="26"/>
      <c r="B31" s="26"/>
      <c r="C31" s="1"/>
      <c r="D31" s="1"/>
      <c r="E31" s="1"/>
    </row>
    <row r="32" spans="1:5" ht="6" customHeight="1">
      <c r="A32" s="26"/>
      <c r="B32" s="26"/>
      <c r="C32" s="1"/>
      <c r="D32" s="1"/>
      <c r="E32" s="1"/>
    </row>
    <row r="33" spans="1:5" ht="12.75">
      <c r="A33" s="74" t="s">
        <v>26</v>
      </c>
      <c r="B33" s="63"/>
      <c r="C33" s="20" t="s">
        <v>156</v>
      </c>
      <c r="D33" s="75" t="s">
        <v>157</v>
      </c>
      <c r="E33" s="64"/>
    </row>
  </sheetData>
  <mergeCells count="18">
    <mergeCell ref="A10:E10"/>
    <mergeCell ref="A14:C14"/>
    <mergeCell ref="A27:D27"/>
    <mergeCell ref="A28:D28"/>
    <mergeCell ref="A33:B33"/>
    <mergeCell ref="D33:E33"/>
    <mergeCell ref="A18:E18"/>
    <mergeCell ref="A19:D19"/>
    <mergeCell ref="A20:D20"/>
    <mergeCell ref="A21:D21"/>
    <mergeCell ref="A23:D23"/>
    <mergeCell ref="A25:B25"/>
    <mergeCell ref="A26:D26"/>
    <mergeCell ref="B1:D1"/>
    <mergeCell ref="B2:D2"/>
    <mergeCell ref="B3:D3"/>
    <mergeCell ref="A5:E5"/>
    <mergeCell ref="A6:D6"/>
  </mergeCells>
  <conditionalFormatting sqref="A8:D8 A12:E12 A16:C16 E23">
    <cfRule type="containsBlanks" dxfId="25" priority="2">
      <formula>LEN(TRIM(A8))=0</formula>
    </cfRule>
  </conditionalFormatting>
  <conditionalFormatting sqref="A33:B33">
    <cfRule type="expression" dxfId="24" priority="3">
      <formula>NOT(ISERROR(SEARCH(("Должность"),(A33))))</formula>
    </cfRule>
  </conditionalFormatting>
  <conditionalFormatting sqref="D33:E33">
    <cfRule type="expression" dxfId="1" priority="1">
      <formula>NOT(ISERROR(SEARCH(("Фамилия И.О."),(D33))))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:E25 E28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9EEB"/>
    <outlinePr summaryBelow="0" summaryRight="0"/>
  </sheetPr>
  <dimension ref="A1:E30"/>
  <sheetViews>
    <sheetView tabSelected="1" workbookViewId="0">
      <selection activeCell="D34" sqref="D34"/>
    </sheetView>
  </sheetViews>
  <sheetFormatPr defaultColWidth="14.42578125" defaultRowHeight="15.75" customHeight="1"/>
  <cols>
    <col min="1" max="5" width="20.42578125" customWidth="1"/>
  </cols>
  <sheetData>
    <row r="1" spans="1:5" ht="12.75">
      <c r="A1" s="1"/>
      <c r="B1" s="65" t="s">
        <v>35</v>
      </c>
      <c r="C1" s="63"/>
      <c r="D1" s="64"/>
      <c r="E1" s="1"/>
    </row>
    <row r="2" spans="1:5" ht="16.5" customHeight="1">
      <c r="A2" s="1"/>
      <c r="B2" s="65" t="s">
        <v>1</v>
      </c>
      <c r="C2" s="63"/>
      <c r="D2" s="64"/>
      <c r="E2" s="21"/>
    </row>
    <row r="3" spans="1:5" ht="12.75">
      <c r="A3" s="1"/>
      <c r="B3" s="65" t="s">
        <v>36</v>
      </c>
      <c r="C3" s="63"/>
      <c r="D3" s="64"/>
      <c r="E3" s="1"/>
    </row>
    <row r="4" spans="1:5" ht="1.5" customHeight="1">
      <c r="A4" s="3"/>
      <c r="B4" s="3"/>
      <c r="C4" s="3"/>
      <c r="D4" s="3"/>
      <c r="E4" s="3"/>
    </row>
    <row r="5" spans="1:5" ht="12.75">
      <c r="A5" s="77" t="s">
        <v>3</v>
      </c>
      <c r="B5" s="63"/>
      <c r="C5" s="63"/>
      <c r="D5" s="63"/>
      <c r="E5" s="64"/>
    </row>
    <row r="6" spans="1:5" ht="12.75">
      <c r="A6" s="69" t="s">
        <v>4</v>
      </c>
      <c r="B6" s="70"/>
      <c r="C6" s="70"/>
      <c r="D6" s="71"/>
      <c r="E6" s="27"/>
    </row>
    <row r="7" spans="1:5" ht="12.75">
      <c r="A7" s="33" t="s">
        <v>5</v>
      </c>
      <c r="B7" s="33" t="s">
        <v>6</v>
      </c>
      <c r="C7" s="33" t="s">
        <v>7</v>
      </c>
      <c r="D7" s="33" t="s">
        <v>8</v>
      </c>
      <c r="E7" s="4"/>
    </row>
    <row r="8" spans="1:5" ht="12.75">
      <c r="A8" s="6">
        <f>SUM('I кв.'!A$8,'04.22'!A$7,'05.22'!A$8)</f>
        <v>0</v>
      </c>
      <c r="B8" s="6">
        <f>SUM('I кв.'!B$8,'04.22'!B$7,'05.22'!B$8)</f>
        <v>0</v>
      </c>
      <c r="C8" s="6">
        <f>SUM('I кв.'!C$8,'04.22'!C$7,'05.22'!C$8)</f>
        <v>0</v>
      </c>
      <c r="D8" s="6">
        <f>SUM('I кв.'!D$8,'04.22'!D$7,'05.22'!D$8)</f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>
        <f>SUM('I кв.'!A$12,'04.22'!A$11,'05.22'!A$12)</f>
        <v>30</v>
      </c>
      <c r="B12" s="6">
        <f>SUM('I кв.'!B$12,'04.22'!B$11,'05.22'!B$12)</f>
        <v>26</v>
      </c>
      <c r="C12" s="6">
        <f>SUM('I кв.'!C$12,'04.22'!C$11,'05.22'!C$12)</f>
        <v>19</v>
      </c>
      <c r="D12" s="6">
        <f>SUM('I кв.'!D$12,'04.22'!D$11,'05.22'!D$12)</f>
        <v>20</v>
      </c>
      <c r="E12" s="6">
        <f>SUM('I кв.'!E$12,'04.22'!E$11,'05.22'!E$12)</f>
        <v>24</v>
      </c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15</v>
      </c>
      <c r="B14" s="70"/>
      <c r="C14" s="71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f>SUM('I кв.'!A$16,'04.22'!A$15,'05.22'!A$16)</f>
        <v>6</v>
      </c>
      <c r="B16" s="6">
        <f>SUM('I кв.'!B$16,'04.22'!B$15,'05.22'!B$16)</f>
        <v>6</v>
      </c>
      <c r="C16" s="6">
        <f>SUM('I кв.'!C$16,'04.22'!C$15,'05.22'!C$16)</f>
        <v>0</v>
      </c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73" t="s">
        <v>19</v>
      </c>
      <c r="B18" s="70"/>
      <c r="C18" s="70"/>
      <c r="D18" s="70"/>
      <c r="E18" s="71"/>
    </row>
    <row r="19" spans="1:5" ht="12.75">
      <c r="A19" s="72" t="s">
        <v>20</v>
      </c>
      <c r="B19" s="70"/>
      <c r="C19" s="70"/>
      <c r="D19" s="71"/>
      <c r="E19" s="11">
        <f>SUM(A8:D8)</f>
        <v>0</v>
      </c>
    </row>
    <row r="20" spans="1:5" ht="12.75">
      <c r="A20" s="72" t="s">
        <v>21</v>
      </c>
      <c r="B20" s="70"/>
      <c r="C20" s="70"/>
      <c r="D20" s="71"/>
      <c r="E20" s="11">
        <f>SUM(A12:E12,A16:C16)</f>
        <v>131</v>
      </c>
    </row>
    <row r="21" spans="1:5" ht="12.75">
      <c r="A21" s="72" t="s">
        <v>22</v>
      </c>
      <c r="B21" s="70"/>
      <c r="C21" s="70"/>
      <c r="D21" s="71"/>
      <c r="E21" s="11">
        <f>E19+E20</f>
        <v>131</v>
      </c>
    </row>
    <row r="22" spans="1:5" ht="6" customHeight="1">
      <c r="A22" s="7"/>
      <c r="B22" s="7"/>
      <c r="C22" s="7"/>
      <c r="D22" s="7"/>
      <c r="E22" s="7"/>
    </row>
    <row r="23" spans="1:5" ht="12.75">
      <c r="A23" s="79" t="s">
        <v>25</v>
      </c>
      <c r="B23" s="70"/>
      <c r="C23" s="70"/>
      <c r="D23" s="71"/>
      <c r="E23" s="34">
        <f>'05.22'!E26</f>
        <v>0</v>
      </c>
    </row>
    <row r="24" spans="1:5" ht="8.25" customHeight="1">
      <c r="A24" s="80"/>
      <c r="B24" s="81"/>
      <c r="C24" s="81"/>
      <c r="D24" s="81"/>
      <c r="E24" s="81"/>
    </row>
    <row r="25" spans="1:5" ht="12.75">
      <c r="A25" s="72" t="s">
        <v>23</v>
      </c>
      <c r="B25" s="70"/>
      <c r="C25" s="70"/>
      <c r="D25" s="71"/>
      <c r="E25" s="6">
        <f>'05.22'!E28</f>
        <v>0</v>
      </c>
    </row>
    <row r="26" spans="1:5" ht="6" customHeight="1">
      <c r="A26" s="1"/>
      <c r="B26" s="1"/>
      <c r="C26" s="1"/>
      <c r="D26" s="1"/>
      <c r="E26" s="1"/>
    </row>
    <row r="27" spans="1:5" ht="6" customHeight="1">
      <c r="A27" s="26"/>
      <c r="B27" s="26"/>
      <c r="C27" s="1"/>
      <c r="D27" s="1"/>
      <c r="E27" s="1"/>
    </row>
    <row r="28" spans="1:5" ht="6" customHeight="1">
      <c r="A28" s="26"/>
      <c r="B28" s="26"/>
      <c r="C28" s="1"/>
      <c r="D28" s="1"/>
      <c r="E28" s="1"/>
    </row>
    <row r="29" spans="1:5" ht="6" customHeight="1">
      <c r="A29" s="26"/>
      <c r="B29" s="26"/>
      <c r="C29" s="1"/>
      <c r="D29" s="1"/>
      <c r="E29" s="1"/>
    </row>
    <row r="30" spans="1:5" ht="12.75">
      <c r="A30" s="74" t="s">
        <v>26</v>
      </c>
      <c r="B30" s="63"/>
      <c r="C30" s="20" t="s">
        <v>156</v>
      </c>
      <c r="D30" s="75" t="s">
        <v>157</v>
      </c>
      <c r="E30" s="64"/>
    </row>
  </sheetData>
  <mergeCells count="16">
    <mergeCell ref="A10:E10"/>
    <mergeCell ref="A14:C14"/>
    <mergeCell ref="A30:B30"/>
    <mergeCell ref="D30:E30"/>
    <mergeCell ref="A18:E18"/>
    <mergeCell ref="A19:D19"/>
    <mergeCell ref="A20:D20"/>
    <mergeCell ref="A21:D21"/>
    <mergeCell ref="A23:D23"/>
    <mergeCell ref="A24:E24"/>
    <mergeCell ref="A25:D25"/>
    <mergeCell ref="B1:D1"/>
    <mergeCell ref="B2:D2"/>
    <mergeCell ref="B3:D3"/>
    <mergeCell ref="A5:E5"/>
    <mergeCell ref="A6:D6"/>
  </mergeCells>
  <conditionalFormatting sqref="A30:B30">
    <cfRule type="expression" dxfId="22" priority="2">
      <formula>NOT(ISERROR(SEARCH(("Должность"),(A30))))</formula>
    </cfRule>
  </conditionalFormatting>
  <conditionalFormatting sqref="D30:E30">
    <cfRule type="expression" dxfId="0" priority="1">
      <formula>NOT(ISERROR(SEARCH(("Фамилия И.О."),(D30))))</formula>
    </cfRule>
  </conditionalFormatting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0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12.75">
      <c r="A1" s="1"/>
      <c r="B1" s="65" t="s">
        <v>37</v>
      </c>
      <c r="C1" s="63"/>
      <c r="D1" s="64"/>
      <c r="E1" s="1"/>
    </row>
    <row r="2" spans="1:5" ht="12.75">
      <c r="A2" s="1"/>
      <c r="B2" s="65" t="s">
        <v>1</v>
      </c>
      <c r="C2" s="63"/>
      <c r="D2" s="64"/>
      <c r="E2" s="21"/>
    </row>
    <row r="3" spans="1:5" ht="12.75">
      <c r="A3" s="1"/>
      <c r="B3" s="65" t="s">
        <v>38</v>
      </c>
      <c r="C3" s="63"/>
      <c r="D3" s="64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77" t="s">
        <v>3</v>
      </c>
      <c r="B5" s="63"/>
      <c r="C5" s="63"/>
      <c r="D5" s="63"/>
      <c r="E5" s="64"/>
    </row>
    <row r="6" spans="1:5" ht="12.75">
      <c r="A6" s="69" t="s">
        <v>4</v>
      </c>
      <c r="B6" s="70"/>
      <c r="C6" s="70"/>
      <c r="D6" s="71"/>
      <c r="E6" s="27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/>
      <c r="B8" s="6"/>
      <c r="C8" s="6"/>
      <c r="D8" s="6"/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/>
      <c r="B12" s="6"/>
      <c r="C12" s="6"/>
      <c r="D12" s="6"/>
      <c r="E12" s="6"/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15</v>
      </c>
      <c r="B14" s="70"/>
      <c r="C14" s="71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/>
      <c r="B16" s="6"/>
      <c r="C16" s="6"/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73" t="s">
        <v>19</v>
      </c>
      <c r="B18" s="70"/>
      <c r="C18" s="70"/>
      <c r="D18" s="70"/>
      <c r="E18" s="71"/>
    </row>
    <row r="19" spans="1:5" ht="12.75">
      <c r="A19" s="72" t="s">
        <v>20</v>
      </c>
      <c r="B19" s="70"/>
      <c r="C19" s="70"/>
      <c r="D19" s="71"/>
      <c r="E19" s="11">
        <f>SUM(A8:D8)</f>
        <v>0</v>
      </c>
    </row>
    <row r="20" spans="1:5" ht="12.75">
      <c r="A20" s="72" t="s">
        <v>21</v>
      </c>
      <c r="B20" s="70"/>
      <c r="C20" s="70"/>
      <c r="D20" s="71"/>
      <c r="E20" s="11">
        <f>SUM(A12:E12,A16:C16)</f>
        <v>0</v>
      </c>
    </row>
    <row r="21" spans="1:5" ht="12.75">
      <c r="A21" s="72" t="s">
        <v>22</v>
      </c>
      <c r="B21" s="70"/>
      <c r="C21" s="70"/>
      <c r="D21" s="71"/>
      <c r="E21" s="11">
        <f>E19+E20</f>
        <v>0</v>
      </c>
    </row>
    <row r="22" spans="1:5" ht="6" customHeight="1">
      <c r="A22" s="10"/>
      <c r="B22" s="10"/>
      <c r="C22" s="10"/>
      <c r="D22" s="7"/>
      <c r="E22" s="7"/>
    </row>
    <row r="23" spans="1:5" ht="12.75">
      <c r="A23" s="72" t="s">
        <v>23</v>
      </c>
      <c r="B23" s="70"/>
      <c r="C23" s="70"/>
      <c r="D23" s="71"/>
      <c r="E23" s="6"/>
    </row>
    <row r="24" spans="1:5" ht="6.75" customHeight="1">
      <c r="A24" s="28"/>
      <c r="B24" s="29"/>
      <c r="C24" s="30"/>
      <c r="D24" s="30"/>
      <c r="E24" s="35"/>
    </row>
    <row r="25" spans="1:5" ht="12.75">
      <c r="A25" s="78" t="s">
        <v>24</v>
      </c>
      <c r="B25" s="68"/>
      <c r="C25" s="12"/>
      <c r="D25" s="12"/>
      <c r="E25" s="32"/>
    </row>
    <row r="26" spans="1:5" ht="12.75">
      <c r="A26" s="79" t="s">
        <v>25</v>
      </c>
      <c r="B26" s="70"/>
      <c r="C26" s="70"/>
      <c r="D26" s="71"/>
      <c r="E26" s="34">
        <v>0</v>
      </c>
    </row>
    <row r="27" spans="1:5" ht="12.75">
      <c r="A27" s="73" t="s">
        <v>19</v>
      </c>
      <c r="B27" s="70"/>
      <c r="C27" s="70"/>
      <c r="D27" s="71"/>
      <c r="E27" s="15">
        <f>SUM(E21,'II кв.'!E21)</f>
        <v>131</v>
      </c>
    </row>
    <row r="28" spans="1:5" ht="12.75">
      <c r="A28" s="72" t="s">
        <v>23</v>
      </c>
      <c r="B28" s="70"/>
      <c r="C28" s="70"/>
      <c r="D28" s="71"/>
      <c r="E28" s="6">
        <f>SUM(E23,'II кв.'!E25)</f>
        <v>0</v>
      </c>
    </row>
    <row r="29" spans="1:5" ht="6" customHeight="1">
      <c r="A29" s="1"/>
      <c r="B29" s="1"/>
      <c r="C29" s="1"/>
      <c r="D29" s="1"/>
      <c r="E29" s="1"/>
    </row>
    <row r="30" spans="1:5" ht="12.75">
      <c r="A30" s="74" t="s">
        <v>26</v>
      </c>
      <c r="B30" s="63"/>
      <c r="C30" s="20" t="s">
        <v>27</v>
      </c>
      <c r="D30" s="75" t="s">
        <v>28</v>
      </c>
      <c r="E30" s="64"/>
    </row>
  </sheetData>
  <mergeCells count="18">
    <mergeCell ref="A10:E10"/>
    <mergeCell ref="A14:C14"/>
    <mergeCell ref="A27:D27"/>
    <mergeCell ref="A28:D28"/>
    <mergeCell ref="A30:B30"/>
    <mergeCell ref="D30:E30"/>
    <mergeCell ref="A18:E18"/>
    <mergeCell ref="A19:D19"/>
    <mergeCell ref="A20:D20"/>
    <mergeCell ref="A21:D21"/>
    <mergeCell ref="A23:D23"/>
    <mergeCell ref="A25:B25"/>
    <mergeCell ref="A26:D26"/>
    <mergeCell ref="B1:D1"/>
    <mergeCell ref="B2:D2"/>
    <mergeCell ref="B3:D3"/>
    <mergeCell ref="A5:E5"/>
    <mergeCell ref="A6:D6"/>
  </mergeCells>
  <conditionalFormatting sqref="A8:D8 A12:E12 A16:C16 E23">
    <cfRule type="containsBlanks" dxfId="20" priority="1">
      <formula>LEN(TRIM(A8))=0</formula>
    </cfRule>
  </conditionalFormatting>
  <conditionalFormatting sqref="A30:B30">
    <cfRule type="expression" dxfId="19" priority="2">
      <formula>NOT(ISERROR(SEARCH(("Должность"),(A30))))</formula>
    </cfRule>
  </conditionalFormatting>
  <conditionalFormatting sqref="D30:E30">
    <cfRule type="expression" dxfId="18" priority="3">
      <formula>NOT(ISERROR(SEARCH(("Фамилия И.О."),(D30))))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:E25 E28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9EEB"/>
    <outlinePr summaryBelow="0" summaryRight="0"/>
  </sheetPr>
  <dimension ref="A1:E30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12.75">
      <c r="A1" s="1"/>
      <c r="B1" s="65" t="s">
        <v>39</v>
      </c>
      <c r="C1" s="63"/>
      <c r="D1" s="64"/>
      <c r="E1" s="1"/>
    </row>
    <row r="2" spans="1:5" ht="14.25" customHeight="1">
      <c r="A2" s="1"/>
      <c r="B2" s="65" t="s">
        <v>1</v>
      </c>
      <c r="C2" s="63"/>
      <c r="D2" s="64"/>
      <c r="E2" s="21"/>
    </row>
    <row r="3" spans="1:5" ht="15" customHeight="1">
      <c r="A3" s="1"/>
      <c r="B3" s="65" t="s">
        <v>40</v>
      </c>
      <c r="C3" s="63"/>
      <c r="D3" s="64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77" t="s">
        <v>3</v>
      </c>
      <c r="B5" s="63"/>
      <c r="C5" s="63"/>
      <c r="D5" s="63"/>
      <c r="E5" s="64"/>
    </row>
    <row r="6" spans="1:5" ht="12.75">
      <c r="A6" s="69" t="s">
        <v>4</v>
      </c>
      <c r="B6" s="70"/>
      <c r="C6" s="70"/>
      <c r="D6" s="71"/>
      <c r="E6" s="27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>
        <f>SUM('II кв.'!A$8,'09.22'!A$8)</f>
        <v>0</v>
      </c>
      <c r="B8" s="6">
        <f>SUM('II кв.'!B$8,'09.22'!B$8)</f>
        <v>0</v>
      </c>
      <c r="C8" s="6">
        <f>SUM('II кв.'!C$8,'09.22'!C$8)</f>
        <v>0</v>
      </c>
      <c r="D8" s="6">
        <f>SUM('II кв.'!D$8,'09.22'!D$8)</f>
        <v>0</v>
      </c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>
        <f>SUM('II кв.'!A$12,'09.22'!A$12)</f>
        <v>30</v>
      </c>
      <c r="B12" s="6">
        <f>SUM('II кв.'!B$12,'09.22'!B$12)</f>
        <v>26</v>
      </c>
      <c r="C12" s="6">
        <f>SUM('II кв.'!C$12,'09.22'!C$12)</f>
        <v>19</v>
      </c>
      <c r="D12" s="6">
        <f>SUM('II кв.'!D$12,'09.22'!D$12)</f>
        <v>20</v>
      </c>
      <c r="E12" s="6">
        <f>SUM('II кв.'!E$12,'09.22'!E$12)</f>
        <v>24</v>
      </c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15</v>
      </c>
      <c r="B14" s="70"/>
      <c r="C14" s="71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>
        <f>SUM('II кв.'!A$16,'09.22'!A$16)</f>
        <v>6</v>
      </c>
      <c r="B16" s="6">
        <f>SUM('II кв.'!B$16,'09.22'!B$16)</f>
        <v>6</v>
      </c>
      <c r="C16" s="6">
        <f>SUM('II кв.'!C$16,'09.22'!C$16)</f>
        <v>0</v>
      </c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73" t="s">
        <v>19</v>
      </c>
      <c r="B18" s="70"/>
      <c r="C18" s="70"/>
      <c r="D18" s="70"/>
      <c r="E18" s="71"/>
    </row>
    <row r="19" spans="1:5" ht="12.75">
      <c r="A19" s="72" t="s">
        <v>20</v>
      </c>
      <c r="B19" s="70"/>
      <c r="C19" s="70"/>
      <c r="D19" s="71"/>
      <c r="E19" s="11">
        <f>SUM(A8:D8)</f>
        <v>0</v>
      </c>
    </row>
    <row r="20" spans="1:5" ht="12.75">
      <c r="A20" s="72" t="s">
        <v>21</v>
      </c>
      <c r="B20" s="70"/>
      <c r="C20" s="70"/>
      <c r="D20" s="71"/>
      <c r="E20" s="11">
        <f>SUM(A12:E12,A16:C16)</f>
        <v>131</v>
      </c>
    </row>
    <row r="21" spans="1:5" ht="12.75">
      <c r="A21" s="72" t="s">
        <v>22</v>
      </c>
      <c r="B21" s="70"/>
      <c r="C21" s="70"/>
      <c r="D21" s="71"/>
      <c r="E21" s="11">
        <f>E19+E20</f>
        <v>131</v>
      </c>
    </row>
    <row r="22" spans="1:5" ht="6" customHeight="1">
      <c r="A22" s="7"/>
      <c r="B22" s="7"/>
      <c r="C22" s="7"/>
      <c r="D22" s="7"/>
      <c r="E22" s="7"/>
    </row>
    <row r="23" spans="1:5" ht="12.75">
      <c r="A23" s="79" t="s">
        <v>25</v>
      </c>
      <c r="B23" s="70"/>
      <c r="C23" s="70"/>
      <c r="D23" s="71"/>
      <c r="E23" s="34">
        <f>'09.22'!E26</f>
        <v>0</v>
      </c>
    </row>
    <row r="24" spans="1:5" ht="7.5" customHeight="1">
      <c r="A24" s="82"/>
      <c r="B24" s="81"/>
      <c r="C24" s="81"/>
      <c r="D24" s="81"/>
      <c r="E24" s="81"/>
    </row>
    <row r="25" spans="1:5" ht="12.75">
      <c r="A25" s="72" t="s">
        <v>23</v>
      </c>
      <c r="B25" s="70"/>
      <c r="C25" s="70"/>
      <c r="D25" s="71"/>
      <c r="E25" s="6">
        <f>'09.22'!E28</f>
        <v>0</v>
      </c>
    </row>
    <row r="26" spans="1:5" ht="6" customHeight="1">
      <c r="A26" s="1"/>
      <c r="B26" s="1"/>
      <c r="C26" s="1"/>
      <c r="D26" s="1"/>
      <c r="E26" s="1"/>
    </row>
    <row r="27" spans="1:5" ht="6" customHeight="1">
      <c r="A27" s="26"/>
      <c r="B27" s="26"/>
      <c r="C27" s="1"/>
      <c r="D27" s="1"/>
      <c r="E27" s="1"/>
    </row>
    <row r="28" spans="1:5" ht="6" customHeight="1">
      <c r="A28" s="26"/>
      <c r="B28" s="26"/>
      <c r="C28" s="1"/>
      <c r="D28" s="1"/>
      <c r="E28" s="1"/>
    </row>
    <row r="29" spans="1:5" ht="6" customHeight="1">
      <c r="A29" s="26"/>
      <c r="B29" s="26"/>
      <c r="C29" s="1"/>
      <c r="D29" s="1"/>
      <c r="E29" s="1"/>
    </row>
    <row r="30" spans="1:5" ht="12.75">
      <c r="A30" s="74" t="s">
        <v>26</v>
      </c>
      <c r="B30" s="63"/>
      <c r="C30" s="20" t="s">
        <v>27</v>
      </c>
      <c r="D30" s="75" t="s">
        <v>28</v>
      </c>
      <c r="E30" s="64"/>
    </row>
  </sheetData>
  <mergeCells count="16">
    <mergeCell ref="A10:E10"/>
    <mergeCell ref="A14:C14"/>
    <mergeCell ref="A30:B30"/>
    <mergeCell ref="D30:E30"/>
    <mergeCell ref="A18:E18"/>
    <mergeCell ref="A19:D19"/>
    <mergeCell ref="A20:D20"/>
    <mergeCell ref="A21:D21"/>
    <mergeCell ref="A23:D23"/>
    <mergeCell ref="A24:E24"/>
    <mergeCell ref="A25:D25"/>
    <mergeCell ref="B1:D1"/>
    <mergeCell ref="B2:D2"/>
    <mergeCell ref="B3:D3"/>
    <mergeCell ref="A5:E5"/>
    <mergeCell ref="A6:D6"/>
  </mergeCells>
  <conditionalFormatting sqref="A30:B30">
    <cfRule type="expression" dxfId="17" priority="1">
      <formula>NOT(ISERROR(SEARCH(("Должность"),(A30))))</formula>
    </cfRule>
  </conditionalFormatting>
  <conditionalFormatting sqref="D30:E30">
    <cfRule type="expression" dxfId="16" priority="2">
      <formula>NOT(ISERROR(SEARCH(("Фамилия И.О."),(D30))))</formula>
    </cfRule>
  </conditionalFormatting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39" customHeight="1">
      <c r="A1" s="1"/>
      <c r="B1" s="65" t="s">
        <v>41</v>
      </c>
      <c r="C1" s="63"/>
      <c r="D1" s="64"/>
      <c r="E1" s="1"/>
    </row>
    <row r="2" spans="1:5" ht="14.25" customHeight="1">
      <c r="A2" s="1"/>
      <c r="B2" s="65" t="s">
        <v>1</v>
      </c>
      <c r="C2" s="63"/>
      <c r="D2" s="64"/>
      <c r="E2" s="21"/>
    </row>
    <row r="3" spans="1:5" ht="16.5" customHeight="1">
      <c r="A3" s="1"/>
      <c r="B3" s="65" t="s">
        <v>42</v>
      </c>
      <c r="C3" s="63"/>
      <c r="D3" s="64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83" t="s">
        <v>43</v>
      </c>
      <c r="B5" s="63"/>
      <c r="C5" s="63"/>
      <c r="D5" s="63"/>
      <c r="E5" s="64"/>
    </row>
    <row r="6" spans="1:5" ht="12.75">
      <c r="A6" s="69" t="s">
        <v>4</v>
      </c>
      <c r="B6" s="70"/>
      <c r="C6" s="70"/>
      <c r="D6" s="71"/>
      <c r="E6" s="36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/>
      <c r="B8" s="6"/>
      <c r="C8" s="6"/>
      <c r="D8" s="6"/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/>
      <c r="B12" s="6"/>
      <c r="C12" s="6"/>
      <c r="D12" s="6"/>
      <c r="E12" s="6"/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44</v>
      </c>
      <c r="B14" s="70"/>
      <c r="C14" s="71"/>
      <c r="D14" s="9"/>
      <c r="E14" s="9"/>
    </row>
    <row r="15" spans="1:5" ht="12.75">
      <c r="A15" s="5" t="s">
        <v>16</v>
      </c>
      <c r="B15" s="5" t="s">
        <v>17</v>
      </c>
      <c r="C15" s="5" t="s">
        <v>18</v>
      </c>
      <c r="D15" s="10"/>
      <c r="E15" s="10"/>
    </row>
    <row r="16" spans="1:5" ht="12.75">
      <c r="A16" s="6"/>
      <c r="B16" s="6"/>
      <c r="C16" s="6"/>
      <c r="D16" s="9"/>
      <c r="E16" s="1"/>
    </row>
    <row r="17" spans="1:5" ht="6" customHeight="1">
      <c r="A17" s="7"/>
      <c r="B17" s="7"/>
      <c r="C17" s="7"/>
      <c r="D17" s="7"/>
      <c r="E17" s="7"/>
    </row>
    <row r="18" spans="1:5" ht="12.75">
      <c r="A18" s="73" t="s">
        <v>19</v>
      </c>
      <c r="B18" s="70"/>
      <c r="C18" s="70"/>
      <c r="D18" s="70"/>
      <c r="E18" s="71"/>
    </row>
    <row r="19" spans="1:5" ht="12.75">
      <c r="A19" s="72" t="s">
        <v>20</v>
      </c>
      <c r="B19" s="70"/>
      <c r="C19" s="70"/>
      <c r="D19" s="71"/>
      <c r="E19" s="11">
        <f>SUM(A8:D8)</f>
        <v>0</v>
      </c>
    </row>
    <row r="20" spans="1:5" ht="12.75">
      <c r="A20" s="73" t="s">
        <v>21</v>
      </c>
      <c r="B20" s="70"/>
      <c r="C20" s="70"/>
      <c r="D20" s="71"/>
      <c r="E20" s="37">
        <f>SUM(A12:E12,A16:C16)</f>
        <v>0</v>
      </c>
    </row>
    <row r="21" spans="1:5" ht="12.75">
      <c r="A21" s="84" t="s">
        <v>22</v>
      </c>
      <c r="B21" s="85"/>
      <c r="C21" s="85"/>
      <c r="D21" s="86"/>
      <c r="E21" s="38">
        <f>E19+E20</f>
        <v>0</v>
      </c>
    </row>
    <row r="22" spans="1:5" ht="6" customHeight="1">
      <c r="A22" s="10"/>
      <c r="B22" s="10"/>
      <c r="C22" s="10"/>
      <c r="D22" s="7"/>
      <c r="E22" s="7"/>
    </row>
    <row r="23" spans="1:5" ht="12.75">
      <c r="A23" s="72" t="s">
        <v>23</v>
      </c>
      <c r="B23" s="70"/>
      <c r="C23" s="70"/>
      <c r="D23" s="71"/>
      <c r="E23" s="6"/>
    </row>
    <row r="24" spans="1:5" ht="7.5" customHeight="1">
      <c r="A24" s="87"/>
      <c r="B24" s="81"/>
      <c r="C24" s="81"/>
      <c r="D24" s="81"/>
      <c r="E24" s="81"/>
    </row>
    <row r="25" spans="1:5" ht="12.75">
      <c r="A25" s="78" t="s">
        <v>24</v>
      </c>
      <c r="B25" s="68"/>
      <c r="C25" s="12"/>
      <c r="D25" s="12"/>
      <c r="E25" s="32"/>
    </row>
    <row r="26" spans="1:5" ht="12.75">
      <c r="A26" s="79" t="s">
        <v>25</v>
      </c>
      <c r="B26" s="70"/>
      <c r="C26" s="70"/>
      <c r="D26" s="71"/>
      <c r="E26" s="34">
        <v>0</v>
      </c>
    </row>
    <row r="27" spans="1:5" ht="12.75">
      <c r="A27" s="73" t="s">
        <v>19</v>
      </c>
      <c r="B27" s="70"/>
      <c r="C27" s="70"/>
      <c r="D27" s="71"/>
      <c r="E27" s="15">
        <f>SUM('III кв.'!E21,E21)</f>
        <v>131</v>
      </c>
    </row>
    <row r="28" spans="1:5" ht="12.75">
      <c r="A28" s="72" t="s">
        <v>23</v>
      </c>
      <c r="B28" s="70"/>
      <c r="C28" s="70"/>
      <c r="D28" s="71"/>
      <c r="E28" s="6">
        <f>SUM(E23,'III кв.'!E25)</f>
        <v>0</v>
      </c>
    </row>
    <row r="29" spans="1:5" ht="6" customHeight="1">
      <c r="A29" s="1"/>
      <c r="B29" s="1"/>
      <c r="C29" s="1"/>
      <c r="D29" s="1"/>
      <c r="E29" s="1"/>
    </row>
    <row r="30" spans="1:5" ht="6" customHeight="1">
      <c r="A30" s="26"/>
      <c r="B30" s="26"/>
      <c r="C30" s="1"/>
      <c r="D30" s="1"/>
      <c r="E30" s="1"/>
    </row>
    <row r="31" spans="1:5" ht="6" customHeight="1">
      <c r="A31" s="26"/>
      <c r="B31" s="26"/>
      <c r="C31" s="1"/>
      <c r="D31" s="1"/>
      <c r="E31" s="1"/>
    </row>
    <row r="32" spans="1:5" ht="6" customHeight="1">
      <c r="A32" s="26"/>
      <c r="B32" s="26"/>
      <c r="C32" s="1"/>
      <c r="D32" s="1"/>
      <c r="E32" s="1"/>
    </row>
    <row r="33" spans="1:5" ht="12.75">
      <c r="A33" s="74" t="s">
        <v>26</v>
      </c>
      <c r="B33" s="63"/>
      <c r="C33" s="20" t="s">
        <v>27</v>
      </c>
      <c r="D33" s="75" t="s">
        <v>28</v>
      </c>
      <c r="E33" s="64"/>
    </row>
  </sheetData>
  <mergeCells count="19">
    <mergeCell ref="A33:B33"/>
    <mergeCell ref="D33:E33"/>
    <mergeCell ref="A18:E18"/>
    <mergeCell ref="A19:D19"/>
    <mergeCell ref="A20:D20"/>
    <mergeCell ref="A21:D21"/>
    <mergeCell ref="A23:D23"/>
    <mergeCell ref="A24:E24"/>
    <mergeCell ref="A25:B25"/>
    <mergeCell ref="A10:E10"/>
    <mergeCell ref="A14:C14"/>
    <mergeCell ref="A26:D26"/>
    <mergeCell ref="A27:D27"/>
    <mergeCell ref="A28:D28"/>
    <mergeCell ref="B1:D1"/>
    <mergeCell ref="B2:D2"/>
    <mergeCell ref="B3:D3"/>
    <mergeCell ref="A5:E5"/>
    <mergeCell ref="A6:D6"/>
  </mergeCells>
  <conditionalFormatting sqref="A8:D8 A12:E12 A16:C16 E23">
    <cfRule type="containsBlanks" dxfId="15" priority="1">
      <formula>LEN(TRIM(A8))=0</formula>
    </cfRule>
  </conditionalFormatting>
  <conditionalFormatting sqref="A33:B33">
    <cfRule type="expression" dxfId="14" priority="2">
      <formula>NOT(ISERROR(SEARCH(("Должность"),(A33))))</formula>
    </cfRule>
  </conditionalFormatting>
  <conditionalFormatting sqref="D33:E33">
    <cfRule type="expression" dxfId="13" priority="3">
      <formula>NOT(ISERROR(SEARCH(("Фамилия И.О."),(D33))))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06666"/>
    <outlinePr summaryBelow="0" summaryRight="0"/>
  </sheetPr>
  <dimension ref="A1:E33"/>
  <sheetViews>
    <sheetView workbookViewId="0"/>
  </sheetViews>
  <sheetFormatPr defaultColWidth="14.42578125" defaultRowHeight="15.75" customHeight="1"/>
  <cols>
    <col min="1" max="5" width="20.42578125" customWidth="1"/>
  </cols>
  <sheetData>
    <row r="1" spans="1:5" ht="39" customHeight="1">
      <c r="A1" s="1"/>
      <c r="B1" s="65" t="s">
        <v>45</v>
      </c>
      <c r="C1" s="63"/>
      <c r="D1" s="64"/>
      <c r="E1" s="1"/>
    </row>
    <row r="2" spans="1:5" ht="16.5" customHeight="1">
      <c r="A2" s="1"/>
      <c r="B2" s="65" t="s">
        <v>1</v>
      </c>
      <c r="C2" s="63"/>
      <c r="D2" s="64"/>
      <c r="E2" s="21"/>
    </row>
    <row r="3" spans="1:5" ht="14.25" customHeight="1">
      <c r="A3" s="1"/>
      <c r="B3" s="65" t="s">
        <v>46</v>
      </c>
      <c r="C3" s="63"/>
      <c r="D3" s="64"/>
      <c r="E3" s="1"/>
    </row>
    <row r="4" spans="1:5" ht="6" customHeight="1">
      <c r="A4" s="3"/>
      <c r="B4" s="3"/>
      <c r="C4" s="3"/>
      <c r="D4" s="3"/>
      <c r="E4" s="1"/>
    </row>
    <row r="5" spans="1:5" ht="12.75">
      <c r="A5" s="83" t="s">
        <v>43</v>
      </c>
      <c r="B5" s="63"/>
      <c r="C5" s="63"/>
      <c r="D5" s="63"/>
      <c r="E5" s="64"/>
    </row>
    <row r="6" spans="1:5" ht="12.75">
      <c r="A6" s="69" t="s">
        <v>4</v>
      </c>
      <c r="B6" s="70"/>
      <c r="C6" s="70"/>
      <c r="D6" s="71"/>
      <c r="E6" s="36"/>
    </row>
    <row r="7" spans="1:5" ht="12.75">
      <c r="A7" s="5" t="s">
        <v>5</v>
      </c>
      <c r="B7" s="5" t="s">
        <v>6</v>
      </c>
      <c r="C7" s="5" t="s">
        <v>7</v>
      </c>
      <c r="D7" s="5" t="s">
        <v>8</v>
      </c>
      <c r="E7" s="4"/>
    </row>
    <row r="8" spans="1:5" ht="12.75">
      <c r="A8" s="6"/>
      <c r="B8" s="6"/>
      <c r="C8" s="6"/>
      <c r="D8" s="6"/>
      <c r="E8" s="4"/>
    </row>
    <row r="9" spans="1:5" ht="6" customHeight="1">
      <c r="A9" s="7"/>
      <c r="B9" s="7"/>
      <c r="C9" s="7"/>
      <c r="D9" s="7"/>
      <c r="E9" s="8"/>
    </row>
    <row r="10" spans="1:5" ht="12.75">
      <c r="A10" s="72" t="s">
        <v>9</v>
      </c>
      <c r="B10" s="70"/>
      <c r="C10" s="70"/>
      <c r="D10" s="70"/>
      <c r="E10" s="71"/>
    </row>
    <row r="11" spans="1:5" ht="12.75">
      <c r="A11" s="5" t="s">
        <v>10</v>
      </c>
      <c r="B11" s="5" t="s">
        <v>11</v>
      </c>
      <c r="C11" s="5" t="s">
        <v>12</v>
      </c>
      <c r="D11" s="5" t="s">
        <v>13</v>
      </c>
      <c r="E11" s="5" t="s">
        <v>14</v>
      </c>
    </row>
    <row r="12" spans="1:5" ht="12.75">
      <c r="A12" s="6"/>
      <c r="B12" s="6"/>
      <c r="C12" s="6"/>
      <c r="D12" s="6"/>
      <c r="E12" s="6"/>
    </row>
    <row r="13" spans="1:5" ht="6" customHeight="1">
      <c r="A13" s="7"/>
      <c r="B13" s="7"/>
      <c r="C13" s="7"/>
      <c r="D13" s="7"/>
      <c r="E13" s="7"/>
    </row>
    <row r="14" spans="1:5" ht="12.75">
      <c r="A14" s="72" t="s">
        <v>15</v>
      </c>
      <c r="B14" s="70"/>
      <c r="C14" s="71"/>
      <c r="D14" s="9"/>
      <c r="E14" s="9"/>
    </row>
    <row r="15" spans="1:5" ht="14.25">
      <c r="A15" s="39" t="s">
        <v>16</v>
      </c>
      <c r="B15" s="39" t="s">
        <v>17</v>
      </c>
      <c r="C15" s="39" t="s">
        <v>18</v>
      </c>
      <c r="D15" s="40"/>
      <c r="E15" s="40"/>
    </row>
    <row r="16" spans="1:5" ht="14.25">
      <c r="A16" s="41"/>
      <c r="B16" s="41"/>
      <c r="C16" s="41"/>
      <c r="D16" s="42"/>
      <c r="E16" s="43"/>
    </row>
    <row r="17" spans="1:5" ht="6" customHeight="1">
      <c r="A17" s="44"/>
      <c r="B17" s="44"/>
      <c r="C17" s="44"/>
      <c r="D17" s="44"/>
      <c r="E17" s="44"/>
    </row>
    <row r="18" spans="1:5" ht="12.75">
      <c r="A18" s="88" t="s">
        <v>19</v>
      </c>
      <c r="B18" s="70"/>
      <c r="C18" s="70"/>
      <c r="D18" s="70"/>
      <c r="E18" s="71"/>
    </row>
    <row r="19" spans="1:5" ht="14.25">
      <c r="A19" s="89" t="s">
        <v>20</v>
      </c>
      <c r="B19" s="70"/>
      <c r="C19" s="70"/>
      <c r="D19" s="71"/>
      <c r="E19" s="45">
        <f>SUM(A8:D8)</f>
        <v>0</v>
      </c>
    </row>
    <row r="20" spans="1:5" ht="14.25">
      <c r="A20" s="88" t="s">
        <v>21</v>
      </c>
      <c r="B20" s="70"/>
      <c r="C20" s="70"/>
      <c r="D20" s="71"/>
      <c r="E20" s="46">
        <f>SUM(A12:E12,A16:C16)</f>
        <v>0</v>
      </c>
    </row>
    <row r="21" spans="1:5" ht="14.25">
      <c r="A21" s="92" t="s">
        <v>22</v>
      </c>
      <c r="B21" s="85"/>
      <c r="C21" s="85"/>
      <c r="D21" s="86"/>
      <c r="E21" s="47">
        <f>E19+E20</f>
        <v>0</v>
      </c>
    </row>
    <row r="22" spans="1:5" ht="6" customHeight="1">
      <c r="A22" s="40"/>
      <c r="B22" s="40"/>
      <c r="C22" s="40"/>
      <c r="D22" s="44"/>
      <c r="E22" s="44"/>
    </row>
    <row r="23" spans="1:5" ht="14.25">
      <c r="A23" s="89" t="s">
        <v>23</v>
      </c>
      <c r="B23" s="70"/>
      <c r="C23" s="70"/>
      <c r="D23" s="71"/>
      <c r="E23" s="41"/>
    </row>
    <row r="24" spans="1:5" ht="9" customHeight="1">
      <c r="A24" s="93"/>
      <c r="B24" s="81"/>
      <c r="C24" s="81"/>
      <c r="D24" s="81"/>
      <c r="E24" s="81"/>
    </row>
    <row r="25" spans="1:5" ht="14.25">
      <c r="A25" s="94" t="s">
        <v>24</v>
      </c>
      <c r="B25" s="68"/>
      <c r="C25" s="48"/>
      <c r="D25" s="48"/>
      <c r="E25" s="49"/>
    </row>
    <row r="26" spans="1:5" ht="12.75">
      <c r="A26" s="79" t="s">
        <v>25</v>
      </c>
      <c r="B26" s="70"/>
      <c r="C26" s="70"/>
      <c r="D26" s="71"/>
      <c r="E26" s="34">
        <v>0</v>
      </c>
    </row>
    <row r="27" spans="1:5" ht="14.25">
      <c r="A27" s="88" t="s">
        <v>19</v>
      </c>
      <c r="B27" s="70"/>
      <c r="C27" s="70"/>
      <c r="D27" s="71"/>
      <c r="E27" s="50">
        <f>SUM(E21,'10.22'!E27)</f>
        <v>131</v>
      </c>
    </row>
    <row r="28" spans="1:5" ht="14.25">
      <c r="A28" s="89" t="s">
        <v>23</v>
      </c>
      <c r="B28" s="70"/>
      <c r="C28" s="70"/>
      <c r="D28" s="71"/>
      <c r="E28" s="41">
        <f>SUM(E23,'10.22'!E28)</f>
        <v>0</v>
      </c>
    </row>
    <row r="29" spans="1:5" ht="6" customHeight="1">
      <c r="A29" s="43"/>
      <c r="B29" s="43"/>
      <c r="C29" s="43"/>
      <c r="D29" s="43"/>
      <c r="E29" s="43"/>
    </row>
    <row r="30" spans="1:5" ht="6" customHeight="1">
      <c r="A30" s="51"/>
      <c r="B30" s="51"/>
      <c r="C30" s="43"/>
      <c r="D30" s="43"/>
      <c r="E30" s="43"/>
    </row>
    <row r="31" spans="1:5" ht="6" customHeight="1">
      <c r="A31" s="51"/>
      <c r="B31" s="51"/>
      <c r="C31" s="43"/>
      <c r="D31" s="43"/>
      <c r="E31" s="43"/>
    </row>
    <row r="32" spans="1:5" ht="6" customHeight="1">
      <c r="A32" s="51"/>
      <c r="B32" s="51"/>
      <c r="C32" s="43"/>
      <c r="D32" s="43"/>
      <c r="E32" s="43"/>
    </row>
    <row r="33" spans="1:5" ht="14.25">
      <c r="A33" s="90" t="s">
        <v>26</v>
      </c>
      <c r="B33" s="63"/>
      <c r="C33" s="52" t="s">
        <v>27</v>
      </c>
      <c r="D33" s="91" t="s">
        <v>28</v>
      </c>
      <c r="E33" s="64"/>
    </row>
  </sheetData>
  <mergeCells count="19">
    <mergeCell ref="A33:B33"/>
    <mergeCell ref="D33:E33"/>
    <mergeCell ref="A18:E18"/>
    <mergeCell ref="A19:D19"/>
    <mergeCell ref="A20:D20"/>
    <mergeCell ref="A21:D21"/>
    <mergeCell ref="A23:D23"/>
    <mergeCell ref="A24:E24"/>
    <mergeCell ref="A25:B25"/>
    <mergeCell ref="A10:E10"/>
    <mergeCell ref="A14:C14"/>
    <mergeCell ref="A26:D26"/>
    <mergeCell ref="A27:D27"/>
    <mergeCell ref="A28:D28"/>
    <mergeCell ref="B1:D1"/>
    <mergeCell ref="B2:D2"/>
    <mergeCell ref="B3:D3"/>
    <mergeCell ref="A5:E5"/>
    <mergeCell ref="A6:D6"/>
  </mergeCells>
  <conditionalFormatting sqref="A8:D8 A12:E12 A16:C16 E23">
    <cfRule type="containsBlanks" dxfId="12" priority="1">
      <formula>LEN(TRIM(A8))=0</formula>
    </cfRule>
  </conditionalFormatting>
  <conditionalFormatting sqref="A33:B33">
    <cfRule type="expression" dxfId="11" priority="2">
      <formula>NOT(ISERROR(SEARCH(("Должность"),(A33))))</formula>
    </cfRule>
  </conditionalFormatting>
  <conditionalFormatting sqref="D33:E33">
    <cfRule type="expression" dxfId="10" priority="3">
      <formula>NOT(ISERROR(SEARCH(("Фамилия И.О."),(D33))))</formula>
    </cfRule>
  </conditionalFormatting>
  <dataValidations count="1">
    <dataValidation type="decimal" operator="greaterThanOrEqual" allowBlank="1" showDropDown="1" showInputMessage="1" showErrorMessage="1" prompt="Введите число, которое больше или равно 0" sqref="A8:D8 A12:E12 A16:C16 E23 E25 E28">
      <formula1>0</formula1>
    </dataValidation>
  </dataValidations>
  <printOptions horizontalCentered="1" gridLines="1"/>
  <pageMargins left="0.39370078740157477" right="0.39370078740157477" top="0.39370078740157477" bottom="0.39370078740157477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03.22</vt:lpstr>
      <vt:lpstr>I кв.</vt:lpstr>
      <vt:lpstr>04.22</vt:lpstr>
      <vt:lpstr>05.22</vt:lpstr>
      <vt:lpstr>II кв.</vt:lpstr>
      <vt:lpstr>09.22</vt:lpstr>
      <vt:lpstr>III кв.</vt:lpstr>
      <vt:lpstr>10.22</vt:lpstr>
      <vt:lpstr>11.22</vt:lpstr>
      <vt:lpstr>12.22</vt:lpstr>
      <vt:lpstr>IV кв.</vt:lpstr>
      <vt:lpstr>Итог</vt:lpstr>
      <vt:lpstr>Контингент - ОО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Павленко Виталий Александрович</dc:creator>
  <cp:lastModifiedBy>User</cp:lastModifiedBy>
  <dcterms:created xsi:type="dcterms:W3CDTF">2022-03-22T04:24:49Z</dcterms:created>
  <dcterms:modified xsi:type="dcterms:W3CDTF">2022-05-26T12:50:18Z</dcterms:modified>
</cp:coreProperties>
</file>