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НП Здравоохранение" sheetId="27" r:id="rId1"/>
    <sheet name="Лист1" sheetId="28" r:id="rId2"/>
  </sheets>
  <calcPr calcId="162913"/>
</workbook>
</file>

<file path=xl/calcChain.xml><?xml version="1.0" encoding="utf-8"?>
<calcChain xmlns="http://schemas.openxmlformats.org/spreadsheetml/2006/main">
  <c r="F31" i="27"/>
  <c r="I14"/>
  <c r="I15"/>
  <c r="I16"/>
  <c r="I17"/>
  <c r="I18"/>
  <c r="I19"/>
  <c r="I20"/>
  <c r="I21"/>
  <c r="I22"/>
  <c r="I23"/>
  <c r="I24"/>
  <c r="I25"/>
  <c r="I26"/>
  <c r="I27"/>
  <c r="I28"/>
  <c r="I29"/>
  <c r="H14"/>
  <c r="G14" s="1"/>
  <c r="H15"/>
  <c r="H16"/>
  <c r="G16" s="1"/>
  <c r="H17"/>
  <c r="H18"/>
  <c r="H19"/>
  <c r="H20"/>
  <c r="G20" s="1"/>
  <c r="H21"/>
  <c r="H22"/>
  <c r="H23"/>
  <c r="H24"/>
  <c r="G24" s="1"/>
  <c r="H25"/>
  <c r="H26"/>
  <c r="G26" s="1"/>
  <c r="H27"/>
  <c r="H28"/>
  <c r="H29"/>
  <c r="I13"/>
  <c r="H13"/>
  <c r="G13" s="1"/>
  <c r="J31"/>
  <c r="G19" l="1"/>
  <c r="G21"/>
  <c r="G28"/>
  <c r="G27"/>
  <c r="I31"/>
  <c r="G25"/>
  <c r="G23"/>
  <c r="G22"/>
  <c r="G18"/>
  <c r="G17"/>
  <c r="G15"/>
  <c r="H31"/>
  <c r="G29"/>
  <c r="G31" l="1"/>
</calcChain>
</file>

<file path=xl/sharedStrings.xml><?xml version="1.0" encoding="utf-8"?>
<sst xmlns="http://schemas.openxmlformats.org/spreadsheetml/2006/main" count="115" uniqueCount="72">
  <si>
    <t>X</t>
  </si>
  <si>
    <t>Наименование субъекта РФ</t>
  </si>
  <si>
    <t xml:space="preserve">за счет средств фед.бюджета </t>
  </si>
  <si>
    <t>Реестровый номер контракта (договора)</t>
  </si>
  <si>
    <t>за счет средств бюджета субъекта РФ</t>
  </si>
  <si>
    <t xml:space="preserve">за счет средств местного бюджета </t>
  </si>
  <si>
    <t>за счет собственных средств заказчика</t>
  </si>
  <si>
    <t>Наименование организации заказчика по контракту (договору)</t>
  </si>
  <si>
    <t>Идентификационный код закупки (ИКЗ)</t>
  </si>
  <si>
    <t>Национальный проект "Культура"</t>
  </si>
  <si>
    <t>Национальный проект "Образование"</t>
  </si>
  <si>
    <t>Приобретено более 500 мобильных медицинских комплексов</t>
  </si>
  <si>
    <t>Не менее 90 из 160 региональных медицинских организаций, оказывающих помощь больным с онкологическими заболеваниями (диспансеров/больниц), участвуют в переоснащении медицинским оборудованием</t>
  </si>
  <si>
    <t>Организовано не менее 700 тысяч автоматизированных рабочих мест медицинских работников при внедрении и эксплуатации медицинских информационных систем, соответствующих требованиями Минздрава России</t>
  </si>
  <si>
    <t>Национальный проект</t>
  </si>
  <si>
    <t>Результат (задача)</t>
  </si>
  <si>
    <t>Оснащено 300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</t>
  </si>
  <si>
    <t>КБК</t>
  </si>
  <si>
    <t>056090201КN151910540</t>
  </si>
  <si>
    <t>056090101КN351900540</t>
  </si>
  <si>
    <t>056090901ГN751140521</t>
  </si>
  <si>
    <t>054 08 01 11 1 A1</t>
  </si>
  <si>
    <t>730702022E151690500</t>
  </si>
  <si>
    <t>Форма таблицы по состоянию на 01.11.2019</t>
  </si>
  <si>
    <t>Национальный проект "Здравоохранение"</t>
  </si>
  <si>
    <t xml:space="preserve">Не менее чем в 2 тыс. школ не менее чем в 10 субъектах Российской Федерации, расположенных в сельской местности и малых городах, создана материально-техническая база для реализации основных и дополнительных общеобразовательных программ цифрового, естественно-научного, технического гуманитарного профилей с охватом не менее 100 тыс. детей
</t>
  </si>
  <si>
    <t>Государственные/муниципальные контракты/договоры по 44-ФЗ и 223-ФЗ и иные контракты/договоры</t>
  </si>
  <si>
    <t>Челябинская область</t>
  </si>
  <si>
    <t>б/н</t>
  </si>
  <si>
    <t>М/С19198</t>
  </si>
  <si>
    <t>ЭОР-2019-1158</t>
  </si>
  <si>
    <t>060</t>
  </si>
  <si>
    <t>1</t>
  </si>
  <si>
    <t>ООО "Альянс Тема"</t>
  </si>
  <si>
    <t>ООО "Стройкомплекс"</t>
  </si>
  <si>
    <t>ИП Росляков Алексей Леониддович</t>
  </si>
  <si>
    <t>ИП Ерасов Александр Евгеньевич</t>
  </si>
  <si>
    <t>ООО "АЛВИ"</t>
  </si>
  <si>
    <t>ООО "Меридиан"</t>
  </si>
  <si>
    <t>ИП Лапин Прохор Викторович</t>
  </si>
  <si>
    <t>АО "Издательство "Музыка"</t>
  </si>
  <si>
    <t>ИП Естехин Павел Анатольевич</t>
  </si>
  <si>
    <t>ИП Бушуев Богдан Николаевич</t>
  </si>
  <si>
    <t>ИП Бирюков Евгений Николаевич</t>
  </si>
  <si>
    <t>ООО "Мелодия"</t>
  </si>
  <si>
    <t>ИП Шевчук Ольга Николаевна</t>
  </si>
  <si>
    <t>193741801014174240100100080013220000</t>
  </si>
  <si>
    <t>нет</t>
  </si>
  <si>
    <r>
      <t>Финансовое обеспечение по контракту/ договору в 2019 г.,</t>
    </r>
    <r>
      <rPr>
        <b/>
        <sz val="10"/>
        <rFont val="Times New Roman"/>
        <family val="1"/>
        <charset val="204"/>
      </rPr>
      <t xml:space="preserve"> тыс. руб.*
</t>
    </r>
  </si>
  <si>
    <t>Всего</t>
  </si>
  <si>
    <t>в т.ч.:</t>
  </si>
  <si>
    <r>
      <t>Национальный проект</t>
    </r>
    <r>
      <rPr>
        <sz val="10"/>
        <color theme="1"/>
        <rFont val="Times New Roman"/>
        <family val="1"/>
        <charset val="204"/>
      </rPr>
      <t xml:space="preserve">  "Культура"</t>
    </r>
  </si>
  <si>
    <t>Телефон: 8(35134)3-14-54</t>
  </si>
  <si>
    <t>Предмет контракта</t>
  </si>
  <si>
    <t>Хоровые станки</t>
  </si>
  <si>
    <t>Шкафы с открытыми и закрытыми витринами</t>
  </si>
  <si>
    <t>Мольберты.скульптурный станок.доскм магнитно-маркерные.банкетки для фртепиано</t>
  </si>
  <si>
    <t>Световое и звуковое оборудование</t>
  </si>
  <si>
    <t>Музыкальная литература</t>
  </si>
  <si>
    <t>Интерактивный комплект</t>
  </si>
  <si>
    <t>Домры</t>
  </si>
  <si>
    <t>Балалайки</t>
  </si>
  <si>
    <t>Интерактивные пособия</t>
  </si>
  <si>
    <t>Аккордеоны</t>
  </si>
  <si>
    <t>Саксофоны</t>
  </si>
  <si>
    <t>Шкаф с закрытой витриной</t>
  </si>
  <si>
    <t>Саксофоны.кларнеты</t>
  </si>
  <si>
    <t>Тромбон</t>
  </si>
  <si>
    <t>Кабинетный рояль</t>
  </si>
  <si>
    <t>Нотные тетради</t>
  </si>
  <si>
    <t>Саксофоны.кларнеты.флейта.</t>
  </si>
  <si>
    <t>МБУДО "Детская школа искусств №2"</t>
  </si>
</sst>
</file>

<file path=xl/styles.xml><?xml version="1.0" encoding="utf-8"?>
<styleSheet xmlns="http://schemas.openxmlformats.org/spreadsheetml/2006/main">
  <numFmts count="4">
    <numFmt numFmtId="164" formatCode="_-* #,##0.00\ _₽_-;\-* #,##0.00\ _₽_-;_-* &quot;-&quot;??\ _₽_-;_-@_-"/>
    <numFmt numFmtId="165" formatCode="_-* #,##0.0000\ _₽_-;\-* #,##0.0000\ _₽_-;_-* &quot;-&quot;??\ _₽_-;_-@_-"/>
    <numFmt numFmtId="166" formatCode="_-* #,##0.00000\ _₽_-;\-* #,##0.00000\ _₽_-;_-* &quot;-&quot;??\ _₽_-;_-@_-"/>
    <numFmt numFmtId="167" formatCode="_-* #,##0.0000000\ _₽_-;\-* #,##0.00000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sz val="12"/>
      <color theme="1"/>
      <name val="Georgia"/>
      <family val="1"/>
      <charset val="204"/>
    </font>
    <font>
      <u/>
      <sz val="12"/>
      <color theme="1"/>
      <name val="Georgia"/>
      <family val="1"/>
      <charset val="204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Georgia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164" fontId="8" fillId="0" borderId="1" xfId="2" applyFont="1" applyBorder="1" applyAlignment="1">
      <alignment horizontal="center" vertical="center"/>
    </xf>
    <xf numFmtId="164" fontId="8" fillId="0" borderId="1" xfId="2" applyFont="1" applyFill="1" applyBorder="1" applyAlignment="1">
      <alignment horizontal="center" vertical="center"/>
    </xf>
    <xf numFmtId="164" fontId="12" fillId="0" borderId="1" xfId="2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5" fontId="15" fillId="0" borderId="1" xfId="2" applyNumberFormat="1" applyFont="1" applyBorder="1" applyAlignment="1">
      <alignment horizontal="center"/>
    </xf>
    <xf numFmtId="167" fontId="15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1"/>
  <sheetViews>
    <sheetView showGridLines="0" tabSelected="1" topLeftCell="A4" zoomScale="91" zoomScaleNormal="91" workbookViewId="0">
      <selection activeCell="I2" sqref="I2"/>
    </sheetView>
  </sheetViews>
  <sheetFormatPr defaultRowHeight="15"/>
  <cols>
    <col min="1" max="1" width="14.85546875" style="1" customWidth="1"/>
    <col min="2" max="2" width="0.140625" style="2" customWidth="1"/>
    <col min="3" max="3" width="15.42578125" style="2" customWidth="1"/>
    <col min="4" max="4" width="24.5703125" style="2" customWidth="1"/>
    <col min="5" max="5" width="50.42578125" style="2" customWidth="1"/>
    <col min="6" max="6" width="15.42578125" style="2" customWidth="1"/>
    <col min="7" max="7" width="15.7109375" style="2" customWidth="1"/>
    <col min="8" max="8" width="14.140625" style="2" customWidth="1"/>
    <col min="9" max="9" width="14.85546875" style="2" customWidth="1"/>
    <col min="10" max="10" width="12.42578125" style="2" customWidth="1"/>
    <col min="11" max="11" width="16.7109375" style="2" customWidth="1"/>
    <col min="12" max="12" width="27.7109375" style="2" hidden="1" customWidth="1"/>
    <col min="13" max="13" width="34.42578125" style="2" hidden="1" customWidth="1"/>
    <col min="14" max="14" width="21.42578125" style="2" hidden="1" customWidth="1"/>
    <col min="15" max="15" width="27.42578125" style="2" hidden="1" customWidth="1"/>
    <col min="16" max="16" width="38.42578125" style="2" hidden="1" customWidth="1"/>
    <col min="17" max="17" width="37.28515625" style="2" hidden="1" customWidth="1"/>
    <col min="18" max="18" width="28.28515625" style="2" hidden="1" customWidth="1"/>
    <col min="19" max="19" width="41.28515625" style="2" hidden="1" customWidth="1"/>
    <col min="20" max="20" width="18.140625" style="2" customWidth="1"/>
    <col min="21" max="21" width="7.7109375" style="2" customWidth="1"/>
    <col min="22" max="23" width="8.85546875" style="2" customWidth="1"/>
    <col min="24" max="24" width="10.7109375" style="2" customWidth="1"/>
    <col min="25" max="26" width="7.7109375" style="2" customWidth="1"/>
    <col min="27" max="28" width="8.85546875" style="2" customWidth="1"/>
    <col min="29" max="29" width="10.7109375" style="2" customWidth="1"/>
    <col min="30" max="31" width="7.7109375" style="2" customWidth="1"/>
    <col min="32" max="33" width="8.85546875" style="2" customWidth="1"/>
    <col min="34" max="34" width="10.7109375" style="2" customWidth="1"/>
    <col min="35" max="38" width="26.5703125" style="2" customWidth="1"/>
    <col min="39" max="39" width="16.85546875" style="2" customWidth="1"/>
    <col min="40" max="40" width="16.7109375" style="2" customWidth="1"/>
    <col min="41" max="44" width="9.140625" style="1"/>
  </cols>
  <sheetData>
    <row r="1" spans="1:44">
      <c r="A1" s="18" t="s">
        <v>71</v>
      </c>
      <c r="B1" s="19"/>
      <c r="C1" s="19"/>
      <c r="D1" s="19"/>
      <c r="E1" s="19"/>
      <c r="F1" s="19"/>
      <c r="G1" s="19"/>
      <c r="H1" s="19"/>
      <c r="I1" s="19"/>
      <c r="J1" s="1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4" ht="18" customHeight="1">
      <c r="A2" s="18" t="s">
        <v>52</v>
      </c>
      <c r="B2" s="19"/>
      <c r="C2" s="19"/>
      <c r="D2" s="19"/>
      <c r="E2" s="19"/>
      <c r="F2" s="19"/>
      <c r="G2" s="19"/>
      <c r="H2" s="19"/>
      <c r="I2" s="19"/>
      <c r="J2" s="1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44" ht="16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44" ht="17.25" customHeight="1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1"/>
      <c r="AN4" s="1"/>
    </row>
    <row r="5" spans="1:44" ht="15.75" customHeight="1">
      <c r="A5" s="44" t="s">
        <v>51</v>
      </c>
      <c r="B5" s="44"/>
      <c r="C5" s="44"/>
      <c r="D5" s="44"/>
      <c r="E5" s="44"/>
      <c r="F5" s="44"/>
      <c r="G5" s="44"/>
      <c r="H5" s="44"/>
      <c r="I5" s="44"/>
      <c r="J5" s="4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1"/>
      <c r="AN5" s="1"/>
    </row>
    <row r="6" spans="1:44" ht="11.25" customHeight="1">
      <c r="A6" s="20"/>
      <c r="B6" s="19"/>
      <c r="C6" s="21"/>
      <c r="D6" s="21"/>
      <c r="E6" s="21"/>
      <c r="F6" s="21"/>
      <c r="G6" s="21"/>
      <c r="H6" s="19"/>
      <c r="I6" s="19"/>
      <c r="J6" s="19"/>
    </row>
    <row r="7" spans="1:44" ht="20.25" customHeight="1">
      <c r="A7" s="41" t="s">
        <v>1</v>
      </c>
      <c r="B7" s="41" t="s">
        <v>26</v>
      </c>
      <c r="C7" s="41"/>
      <c r="D7" s="41"/>
      <c r="E7" s="41"/>
      <c r="F7" s="41"/>
      <c r="G7" s="41"/>
      <c r="H7" s="41"/>
      <c r="I7" s="41"/>
      <c r="J7" s="41"/>
      <c r="K7" s="11"/>
      <c r="L7" s="11"/>
      <c r="M7" s="11"/>
      <c r="N7" s="11"/>
      <c r="O7" s="12"/>
      <c r="P7" s="12"/>
      <c r="Q7" s="13"/>
      <c r="R7" s="13"/>
      <c r="S7" s="13"/>
      <c r="T7" s="13"/>
      <c r="U7" s="13"/>
      <c r="V7" s="13"/>
      <c r="W7" s="13"/>
      <c r="X7" s="13"/>
      <c r="Y7" s="13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 ht="20.25" customHeight="1">
      <c r="A8" s="41"/>
      <c r="B8" s="42" t="s">
        <v>8</v>
      </c>
      <c r="C8" s="42" t="s">
        <v>3</v>
      </c>
      <c r="D8" s="41" t="s">
        <v>7</v>
      </c>
      <c r="E8" s="41" t="s">
        <v>53</v>
      </c>
      <c r="F8" s="38" t="s">
        <v>48</v>
      </c>
      <c r="G8" s="39"/>
      <c r="H8" s="39"/>
      <c r="I8" s="39"/>
      <c r="J8" s="40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ht="14.25" customHeight="1">
      <c r="A9" s="41"/>
      <c r="B9" s="42"/>
      <c r="C9" s="42"/>
      <c r="D9" s="41"/>
      <c r="E9" s="41"/>
      <c r="F9" s="41" t="s">
        <v>49</v>
      </c>
      <c r="G9" s="42" t="s">
        <v>50</v>
      </c>
      <c r="H9" s="42"/>
      <c r="I9" s="42"/>
      <c r="J9" s="4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ht="41.25" customHeight="1">
      <c r="A10" s="41"/>
      <c r="B10" s="42"/>
      <c r="C10" s="42"/>
      <c r="D10" s="41"/>
      <c r="E10" s="41"/>
      <c r="F10" s="41"/>
      <c r="G10" s="22" t="s">
        <v>2</v>
      </c>
      <c r="H10" s="16" t="s">
        <v>4</v>
      </c>
      <c r="I10" s="16" t="s">
        <v>5</v>
      </c>
      <c r="J10" s="16" t="s">
        <v>6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5" customFormat="1" ht="15.75" customHeight="1">
      <c r="A11" s="23">
        <v>1</v>
      </c>
      <c r="B11" s="23">
        <v>2</v>
      </c>
      <c r="C11" s="23">
        <v>3</v>
      </c>
      <c r="D11" s="23">
        <v>5</v>
      </c>
      <c r="E11" s="23">
        <v>4</v>
      </c>
      <c r="F11" s="23">
        <v>6</v>
      </c>
      <c r="G11" s="23">
        <v>7</v>
      </c>
      <c r="H11" s="23">
        <v>8</v>
      </c>
      <c r="I11" s="23">
        <v>9</v>
      </c>
      <c r="J11" s="23">
        <v>10</v>
      </c>
    </row>
    <row r="12" spans="1:44" s="5" customFormat="1" ht="15.75">
      <c r="A12" s="35" t="s">
        <v>27</v>
      </c>
      <c r="B12" s="23" t="s">
        <v>0</v>
      </c>
      <c r="C12" s="23" t="s">
        <v>0</v>
      </c>
      <c r="D12" s="23" t="s">
        <v>0</v>
      </c>
      <c r="E12" s="23" t="s">
        <v>0</v>
      </c>
      <c r="F12" s="23" t="s">
        <v>0</v>
      </c>
      <c r="G12" s="23" t="s">
        <v>0</v>
      </c>
      <c r="H12" s="23" t="s">
        <v>0</v>
      </c>
      <c r="I12" s="23" t="s">
        <v>0</v>
      </c>
      <c r="J12" s="23" t="s">
        <v>0</v>
      </c>
    </row>
    <row r="13" spans="1:44" s="5" customFormat="1" ht="38.25">
      <c r="A13" s="36"/>
      <c r="B13" s="24" t="s">
        <v>47</v>
      </c>
      <c r="C13" s="17" t="s">
        <v>28</v>
      </c>
      <c r="D13" s="17" t="s">
        <v>33</v>
      </c>
      <c r="E13" s="16" t="s">
        <v>54</v>
      </c>
      <c r="F13" s="27">
        <v>330.62</v>
      </c>
      <c r="G13" s="27">
        <f>F13-H13-I13</f>
        <v>293.88400087840739</v>
      </c>
      <c r="H13" s="29">
        <f>F13*3.703837866%</f>
        <v>12.245628752569202</v>
      </c>
      <c r="I13" s="29">
        <f>F13*7.407407407%</f>
        <v>24.490370369023399</v>
      </c>
      <c r="J13" s="29">
        <v>0</v>
      </c>
    </row>
    <row r="14" spans="1:44" s="6" customFormat="1" ht="38.25">
      <c r="A14" s="36"/>
      <c r="B14" s="24" t="s">
        <v>47</v>
      </c>
      <c r="C14" s="17" t="s">
        <v>28</v>
      </c>
      <c r="D14" s="17" t="s">
        <v>34</v>
      </c>
      <c r="E14" s="16" t="s">
        <v>55</v>
      </c>
      <c r="F14" s="28">
        <v>218.14</v>
      </c>
      <c r="G14" s="27">
        <f t="shared" ref="G14:G29" si="0">F14-H14-I14</f>
        <v>193.90192956147777</v>
      </c>
      <c r="H14" s="29">
        <f t="shared" ref="H14:H29" si="1">F14*3.703837866%</f>
        <v>8.0795519208924009</v>
      </c>
      <c r="I14" s="29">
        <f t="shared" ref="I14:I29" si="2">F14*7.407407407%</f>
        <v>16.158518517629798</v>
      </c>
      <c r="J14" s="29">
        <v>0</v>
      </c>
    </row>
    <row r="15" spans="1:44" s="6" customFormat="1" ht="38.25">
      <c r="A15" s="36"/>
      <c r="B15" s="24" t="s">
        <v>47</v>
      </c>
      <c r="C15" s="17" t="s">
        <v>28</v>
      </c>
      <c r="D15" s="17" t="s">
        <v>35</v>
      </c>
      <c r="E15" s="16" t="s">
        <v>56</v>
      </c>
      <c r="F15" s="28">
        <v>101.24</v>
      </c>
      <c r="G15" s="27">
        <f t="shared" si="0"/>
        <v>89.990975285614795</v>
      </c>
      <c r="H15" s="29">
        <f t="shared" si="1"/>
        <v>3.7497654555383999</v>
      </c>
      <c r="I15" s="29">
        <f t="shared" si="2"/>
        <v>7.4992592588467994</v>
      </c>
      <c r="J15" s="29">
        <v>0</v>
      </c>
    </row>
    <row r="16" spans="1:44" ht="38.25">
      <c r="A16" s="36"/>
      <c r="B16" s="24" t="s">
        <v>47</v>
      </c>
      <c r="C16" s="17" t="s">
        <v>28</v>
      </c>
      <c r="D16" s="17" t="s">
        <v>36</v>
      </c>
      <c r="E16" s="16" t="s">
        <v>57</v>
      </c>
      <c r="F16" s="28">
        <v>306.38</v>
      </c>
      <c r="G16" s="27">
        <f t="shared" si="0"/>
        <v>272.33736673258261</v>
      </c>
      <c r="H16" s="29">
        <f t="shared" si="1"/>
        <v>11.347818453850801</v>
      </c>
      <c r="I16" s="29">
        <f t="shared" si="2"/>
        <v>22.694814813566598</v>
      </c>
      <c r="J16" s="29">
        <v>0</v>
      </c>
      <c r="K16" s="9"/>
      <c r="L16" s="9"/>
      <c r="M16" s="9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N16" s="1"/>
      <c r="AR16"/>
    </row>
    <row r="17" spans="1:44" s="3" customFormat="1" ht="38.25">
      <c r="A17" s="36"/>
      <c r="B17" s="24" t="s">
        <v>47</v>
      </c>
      <c r="C17" s="17" t="s">
        <v>28</v>
      </c>
      <c r="D17" s="17" t="s">
        <v>36</v>
      </c>
      <c r="E17" s="34" t="s">
        <v>57</v>
      </c>
      <c r="F17" s="28">
        <v>389.5</v>
      </c>
      <c r="G17" s="27">
        <f t="shared" si="0"/>
        <v>346.22169966166501</v>
      </c>
      <c r="H17" s="29">
        <f t="shared" si="1"/>
        <v>14.426448488070001</v>
      </c>
      <c r="I17" s="29">
        <f t="shared" si="2"/>
        <v>28.851851850265</v>
      </c>
      <c r="J17" s="29">
        <v>0</v>
      </c>
      <c r="K17" s="2"/>
      <c r="L17" s="2"/>
      <c r="M17" s="2"/>
      <c r="N17" s="1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"/>
      <c r="AO17" s="2"/>
      <c r="AP17" s="2"/>
      <c r="AQ17" s="2"/>
      <c r="AR17" s="2"/>
    </row>
    <row r="18" spans="1:44" ht="38.25">
      <c r="A18" s="36"/>
      <c r="B18" s="24" t="s">
        <v>47</v>
      </c>
      <c r="C18" s="17" t="s">
        <v>28</v>
      </c>
      <c r="D18" s="17" t="s">
        <v>37</v>
      </c>
      <c r="E18" s="16" t="s">
        <v>58</v>
      </c>
      <c r="F18" s="28">
        <v>240.36</v>
      </c>
      <c r="G18" s="27">
        <f t="shared" si="0"/>
        <v>213.65301086181722</v>
      </c>
      <c r="H18" s="29">
        <f t="shared" si="1"/>
        <v>8.9025446947176015</v>
      </c>
      <c r="I18" s="29">
        <f t="shared" si="2"/>
        <v>17.804444443465201</v>
      </c>
      <c r="J18" s="29">
        <v>0</v>
      </c>
    </row>
    <row r="19" spans="1:44" ht="38.25">
      <c r="A19" s="36"/>
      <c r="B19" s="24" t="s">
        <v>47</v>
      </c>
      <c r="C19" s="17" t="s">
        <v>29</v>
      </c>
      <c r="D19" s="17" t="s">
        <v>38</v>
      </c>
      <c r="E19" s="16" t="s">
        <v>59</v>
      </c>
      <c r="F19" s="28">
        <v>137</v>
      </c>
      <c r="G19" s="27">
        <f t="shared" si="0"/>
        <v>121.77759397598999</v>
      </c>
      <c r="H19" s="29">
        <f t="shared" si="1"/>
        <v>5.0742578764200008</v>
      </c>
      <c r="I19" s="29">
        <f t="shared" si="2"/>
        <v>10.14814814759</v>
      </c>
      <c r="J19" s="29">
        <v>0</v>
      </c>
    </row>
    <row r="20" spans="1:44" ht="38.25">
      <c r="A20" s="36"/>
      <c r="B20" s="24" t="s">
        <v>47</v>
      </c>
      <c r="C20" s="17" t="s">
        <v>28</v>
      </c>
      <c r="D20" s="17" t="s">
        <v>39</v>
      </c>
      <c r="E20" s="16" t="s">
        <v>60</v>
      </c>
      <c r="F20" s="28">
        <v>234</v>
      </c>
      <c r="G20" s="27">
        <f t="shared" si="0"/>
        <v>207.99968606118</v>
      </c>
      <c r="H20" s="29">
        <f t="shared" si="1"/>
        <v>8.666980606440001</v>
      </c>
      <c r="I20" s="29">
        <f t="shared" si="2"/>
        <v>17.333333332380001</v>
      </c>
      <c r="J20" s="29">
        <v>0</v>
      </c>
    </row>
    <row r="21" spans="1:44" ht="38.25">
      <c r="A21" s="36"/>
      <c r="B21" s="24" t="s">
        <v>47</v>
      </c>
      <c r="C21" s="17" t="s">
        <v>28</v>
      </c>
      <c r="D21" s="17" t="s">
        <v>39</v>
      </c>
      <c r="E21" s="16" t="s">
        <v>61</v>
      </c>
      <c r="F21" s="28">
        <v>308</v>
      </c>
      <c r="G21" s="27">
        <f t="shared" si="0"/>
        <v>273.77736455915999</v>
      </c>
      <c r="H21" s="29">
        <f t="shared" si="1"/>
        <v>11.407820627280001</v>
      </c>
      <c r="I21" s="29">
        <f t="shared" si="2"/>
        <v>22.814814813559998</v>
      </c>
      <c r="J21" s="29">
        <v>0</v>
      </c>
    </row>
    <row r="22" spans="1:44" ht="38.25">
      <c r="A22" s="36"/>
      <c r="B22" s="24" t="s">
        <v>47</v>
      </c>
      <c r="C22" s="17" t="s">
        <v>30</v>
      </c>
      <c r="D22" s="17" t="s">
        <v>40</v>
      </c>
      <c r="E22" s="16" t="s">
        <v>62</v>
      </c>
      <c r="F22" s="28">
        <v>8.5</v>
      </c>
      <c r="G22" s="27">
        <f t="shared" si="0"/>
        <v>7.5555441517950008</v>
      </c>
      <c r="H22" s="29">
        <f t="shared" si="1"/>
        <v>0.31482621861000004</v>
      </c>
      <c r="I22" s="29">
        <f t="shared" si="2"/>
        <v>0.62962962959499991</v>
      </c>
      <c r="J22" s="29">
        <v>0</v>
      </c>
    </row>
    <row r="23" spans="1:44" ht="38.25">
      <c r="A23" s="36"/>
      <c r="B23" s="24" t="s">
        <v>47</v>
      </c>
      <c r="C23" s="17" t="s">
        <v>31</v>
      </c>
      <c r="D23" s="17" t="s">
        <v>41</v>
      </c>
      <c r="E23" s="16" t="s">
        <v>63</v>
      </c>
      <c r="F23" s="28">
        <v>350</v>
      </c>
      <c r="G23" s="27">
        <f t="shared" si="0"/>
        <v>311.11064154449997</v>
      </c>
      <c r="H23" s="29">
        <f t="shared" si="1"/>
        <v>12.963432531</v>
      </c>
      <c r="I23" s="29">
        <f t="shared" si="2"/>
        <v>25.9259259245</v>
      </c>
      <c r="J23" s="29">
        <v>0</v>
      </c>
    </row>
    <row r="24" spans="1:44" ht="38.25">
      <c r="A24" s="36"/>
      <c r="B24" s="24" t="s">
        <v>47</v>
      </c>
      <c r="C24" s="17" t="s">
        <v>28</v>
      </c>
      <c r="D24" s="17" t="s">
        <v>42</v>
      </c>
      <c r="E24" s="16" t="s">
        <v>70</v>
      </c>
      <c r="F24" s="28">
        <v>322</v>
      </c>
      <c r="G24" s="27">
        <f t="shared" si="0"/>
        <v>286.22179022093997</v>
      </c>
      <c r="H24" s="29">
        <f t="shared" si="1"/>
        <v>11.926357928520002</v>
      </c>
      <c r="I24" s="29">
        <f t="shared" si="2"/>
        <v>23.851851850539997</v>
      </c>
      <c r="J24" s="29">
        <v>0</v>
      </c>
    </row>
    <row r="25" spans="1:44" ht="38.25">
      <c r="A25" s="36"/>
      <c r="B25" s="24" t="s">
        <v>47</v>
      </c>
      <c r="C25" s="17" t="s">
        <v>28</v>
      </c>
      <c r="D25" s="17" t="s">
        <v>42</v>
      </c>
      <c r="E25" s="16" t="s">
        <v>64</v>
      </c>
      <c r="F25" s="28">
        <v>270</v>
      </c>
      <c r="G25" s="27">
        <f t="shared" si="0"/>
        <v>239.99963776289999</v>
      </c>
      <c r="H25" s="29">
        <f t="shared" si="1"/>
        <v>10.000362238200001</v>
      </c>
      <c r="I25" s="29">
        <f t="shared" si="2"/>
        <v>19.999999998899998</v>
      </c>
      <c r="J25" s="29">
        <v>0</v>
      </c>
    </row>
    <row r="26" spans="1:44" ht="38.25">
      <c r="A26" s="36"/>
      <c r="B26" s="24" t="s">
        <v>47</v>
      </c>
      <c r="C26" s="17" t="s">
        <v>28</v>
      </c>
      <c r="D26" s="17" t="s">
        <v>43</v>
      </c>
      <c r="E26" s="16" t="s">
        <v>65</v>
      </c>
      <c r="F26" s="28">
        <v>11.682</v>
      </c>
      <c r="G26" s="27">
        <f t="shared" si="0"/>
        <v>10.38398432720814</v>
      </c>
      <c r="H26" s="29">
        <f t="shared" si="1"/>
        <v>0.43268233950612006</v>
      </c>
      <c r="I26" s="29">
        <f t="shared" si="2"/>
        <v>0.86533333328574003</v>
      </c>
      <c r="J26" s="29">
        <v>0</v>
      </c>
    </row>
    <row r="27" spans="1:44" ht="38.25">
      <c r="A27" s="36"/>
      <c r="B27" s="24" t="s">
        <v>47</v>
      </c>
      <c r="C27" s="17" t="s">
        <v>28</v>
      </c>
      <c r="D27" s="17" t="s">
        <v>42</v>
      </c>
      <c r="E27" s="16" t="s">
        <v>66</v>
      </c>
      <c r="F27" s="28">
        <v>365</v>
      </c>
      <c r="G27" s="27">
        <f t="shared" si="0"/>
        <v>324.44395475355003</v>
      </c>
      <c r="H27" s="29">
        <f t="shared" si="1"/>
        <v>13.519008210900001</v>
      </c>
      <c r="I27" s="29">
        <f t="shared" si="2"/>
        <v>27.03703703555</v>
      </c>
      <c r="J27" s="29">
        <v>0</v>
      </c>
    </row>
    <row r="28" spans="1:44" ht="38.25">
      <c r="A28" s="36"/>
      <c r="B28" s="24" t="s">
        <v>47</v>
      </c>
      <c r="C28" s="17" t="s">
        <v>28</v>
      </c>
      <c r="D28" s="17" t="s">
        <v>42</v>
      </c>
      <c r="E28" s="16" t="s">
        <v>67</v>
      </c>
      <c r="F28" s="28">
        <v>125</v>
      </c>
      <c r="G28" s="27">
        <f t="shared" si="0"/>
        <v>111.11094340874999</v>
      </c>
      <c r="H28" s="29">
        <f t="shared" si="1"/>
        <v>4.6297973324999999</v>
      </c>
      <c r="I28" s="29">
        <f t="shared" si="2"/>
        <v>9.2592592587499993</v>
      </c>
      <c r="J28" s="29">
        <v>0</v>
      </c>
    </row>
    <row r="29" spans="1:44" ht="45.75" customHeight="1">
      <c r="A29" s="36"/>
      <c r="B29" s="25" t="s">
        <v>46</v>
      </c>
      <c r="C29" s="17" t="s">
        <v>32</v>
      </c>
      <c r="D29" s="17" t="s">
        <v>44</v>
      </c>
      <c r="E29" s="16" t="s">
        <v>68</v>
      </c>
      <c r="F29" s="28">
        <v>1641.75</v>
      </c>
      <c r="G29" s="27">
        <f t="shared" si="0"/>
        <v>1459.3311307305225</v>
      </c>
      <c r="H29" s="29">
        <f t="shared" si="1"/>
        <v>60.807758165055006</v>
      </c>
      <c r="I29" s="29">
        <f t="shared" si="2"/>
        <v>121.61111110442249</v>
      </c>
      <c r="J29" s="29">
        <v>0</v>
      </c>
    </row>
    <row r="30" spans="1:44" ht="38.25">
      <c r="A30" s="36"/>
      <c r="B30" s="24" t="s">
        <v>47</v>
      </c>
      <c r="C30" s="17" t="s">
        <v>28</v>
      </c>
      <c r="D30" s="17" t="s">
        <v>45</v>
      </c>
      <c r="E30" s="16" t="s">
        <v>69</v>
      </c>
      <c r="F30" s="28">
        <v>0.17199999999999999</v>
      </c>
      <c r="G30" s="30">
        <v>3.5599999999999998E-3</v>
      </c>
      <c r="H30" s="31">
        <v>1.4999999999999999E-4</v>
      </c>
      <c r="I30" s="31">
        <v>2.9999999999999997E-4</v>
      </c>
      <c r="J30" s="31">
        <v>0.16800000000000001</v>
      </c>
    </row>
    <row r="31" spans="1:44">
      <c r="A31" s="37"/>
      <c r="B31" s="26"/>
      <c r="C31" s="26"/>
      <c r="D31" s="26"/>
      <c r="E31" s="26"/>
      <c r="F31" s="33">
        <f>F30+F29+F28+F27+F26+F25+F24+F23+F22+F21+F20+F19+F18+F17+F16+F15+F14+F13</f>
        <v>5359.3440000000001</v>
      </c>
      <c r="G31" s="33">
        <f>G30+G29+G28+G27+G26+G25+G24+G23+G22+G21+G20+G19+G18+G17+G16+G15+G14+G13</f>
        <v>4763.7048144780601</v>
      </c>
      <c r="H31" s="33">
        <f t="shared" ref="H31:J31" si="3">H30+H29+H28+H27+H26+H25+H24+H23+H22+H21+H20+H19+H18+H17+H16+H15+H14+H13</f>
        <v>198.49519184006954</v>
      </c>
      <c r="I31" s="33">
        <f t="shared" si="3"/>
        <v>396.97600368187005</v>
      </c>
      <c r="J31" s="32">
        <f t="shared" si="3"/>
        <v>0.16800000000000001</v>
      </c>
    </row>
  </sheetData>
  <mergeCells count="12">
    <mergeCell ref="A4:J4"/>
    <mergeCell ref="A7:A10"/>
    <mergeCell ref="B8:B10"/>
    <mergeCell ref="C8:C10"/>
    <mergeCell ref="D8:D10"/>
    <mergeCell ref="E8:E10"/>
    <mergeCell ref="A5:J5"/>
    <mergeCell ref="A12:A31"/>
    <mergeCell ref="F8:J8"/>
    <mergeCell ref="F9:F10"/>
    <mergeCell ref="G9:J9"/>
    <mergeCell ref="B7:J7"/>
  </mergeCells>
  <pageMargins left="0.42" right="0.39" top="0.46" bottom="0.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7"/>
  <sheetViews>
    <sheetView workbookViewId="0">
      <selection activeCell="C23" sqref="C23"/>
    </sheetView>
  </sheetViews>
  <sheetFormatPr defaultColWidth="40.85546875" defaultRowHeight="15"/>
  <cols>
    <col min="1" max="1" width="4" customWidth="1"/>
    <col min="2" max="2" width="25.28515625" customWidth="1"/>
    <col min="3" max="3" width="68" customWidth="1"/>
    <col min="4" max="4" width="32.140625" customWidth="1"/>
  </cols>
  <sheetData>
    <row r="2" spans="1:4">
      <c r="A2" s="15"/>
      <c r="B2" s="15" t="s">
        <v>14</v>
      </c>
      <c r="C2" s="15" t="s">
        <v>15</v>
      </c>
      <c r="D2" s="15" t="s">
        <v>17</v>
      </c>
    </row>
    <row r="3" spans="1:4">
      <c r="A3" s="42">
        <v>1</v>
      </c>
      <c r="B3" s="42" t="s">
        <v>24</v>
      </c>
      <c r="C3" s="14" t="s">
        <v>11</v>
      </c>
      <c r="D3" s="14" t="s">
        <v>18</v>
      </c>
    </row>
    <row r="4" spans="1:4" ht="38.25">
      <c r="A4" s="42"/>
      <c r="B4" s="42"/>
      <c r="C4" s="14" t="s">
        <v>12</v>
      </c>
      <c r="D4" s="14" t="s">
        <v>19</v>
      </c>
    </row>
    <row r="5" spans="1:4" ht="38.25">
      <c r="A5" s="42"/>
      <c r="B5" s="42"/>
      <c r="C5" s="14" t="s">
        <v>13</v>
      </c>
      <c r="D5" s="14" t="s">
        <v>20</v>
      </c>
    </row>
    <row r="6" spans="1:4" ht="51" customHeight="1">
      <c r="A6" s="14">
        <v>2</v>
      </c>
      <c r="B6" s="14" t="s">
        <v>9</v>
      </c>
      <c r="C6" s="14" t="s">
        <v>16</v>
      </c>
      <c r="D6" s="14" t="s">
        <v>21</v>
      </c>
    </row>
    <row r="7" spans="1:4" ht="76.5">
      <c r="A7" s="14">
        <v>3</v>
      </c>
      <c r="B7" s="14" t="s">
        <v>10</v>
      </c>
      <c r="C7" s="14" t="s">
        <v>25</v>
      </c>
      <c r="D7" s="14" t="s">
        <v>22</v>
      </c>
    </row>
  </sheetData>
  <mergeCells count="2">
    <mergeCell ref="A3:A5"/>
    <mergeCell ref="B3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НП Здравоохранение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2019-12-13T09:23:04Z</dcterms:modified>
</cp:coreProperties>
</file>