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процедур'!$A$1:$AY$354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2" i="5" l="1"/>
  <c r="AQ101" i="5"/>
  <c r="AQ100" i="5"/>
  <c r="AQ99" i="5"/>
  <c r="AQ98" i="5"/>
  <c r="AQ97" i="5"/>
  <c r="AQ96" i="5"/>
  <c r="AQ95" i="5"/>
  <c r="AQ94" i="5"/>
  <c r="AQ93" i="5"/>
  <c r="AQ92" i="5"/>
  <c r="AQ91" i="5"/>
  <c r="AS91" i="5" s="1"/>
  <c r="AQ90" i="5"/>
  <c r="AQ89" i="5"/>
  <c r="AQ88" i="5"/>
  <c r="AQ87" i="5"/>
  <c r="AQ86" i="5"/>
  <c r="AQ85" i="5"/>
  <c r="AQ84" i="5"/>
  <c r="AQ83" i="5"/>
  <c r="AR94" i="5"/>
  <c r="AS94" i="5"/>
  <c r="AR93" i="5"/>
  <c r="AS93" i="5"/>
  <c r="AR92" i="5"/>
  <c r="AR91" i="5"/>
  <c r="AS88" i="5"/>
  <c r="AR88" i="5"/>
  <c r="AS84" i="5"/>
  <c r="AR84" i="5"/>
  <c r="AQ70" i="5"/>
  <c r="AQ69" i="5"/>
  <c r="AQ68" i="5"/>
  <c r="AQ67" i="5"/>
  <c r="AQ66" i="5"/>
  <c r="AQ65" i="5"/>
  <c r="AQ64" i="5"/>
  <c r="AQ63" i="5"/>
  <c r="AQ62" i="5"/>
  <c r="AQ61" i="5"/>
  <c r="AQ60" i="5"/>
  <c r="AQ59" i="5"/>
  <c r="AQ58" i="5"/>
  <c r="AQ57" i="5"/>
  <c r="AS57" i="5" s="1"/>
  <c r="AQ56" i="5"/>
  <c r="AQ55" i="5"/>
  <c r="AQ53" i="5"/>
  <c r="AQ54" i="5"/>
  <c r="AQ52" i="5"/>
  <c r="AQ51" i="5"/>
  <c r="AR68" i="5"/>
  <c r="AS68" i="5" s="1"/>
  <c r="AR64" i="5"/>
  <c r="AS60" i="5"/>
  <c r="AR60" i="5"/>
  <c r="AR57" i="5"/>
  <c r="AR52" i="5"/>
  <c r="AQ354" i="5"/>
  <c r="AQ353" i="5"/>
  <c r="AQ352" i="5"/>
  <c r="AQ351" i="5"/>
  <c r="AQ350" i="5"/>
  <c r="AQ349" i="5"/>
  <c r="AQ348" i="5"/>
  <c r="AQ347" i="5"/>
  <c r="AQ346" i="5"/>
  <c r="AQ345" i="5"/>
  <c r="AQ344" i="5"/>
  <c r="AQ343" i="5"/>
  <c r="AQ342" i="5"/>
  <c r="AQ341" i="5"/>
  <c r="AQ340" i="5"/>
  <c r="AQ339" i="5"/>
  <c r="AQ338" i="5"/>
  <c r="AQ337" i="5"/>
  <c r="AQ336" i="5"/>
  <c r="AQ335" i="5"/>
  <c r="AQ334" i="5"/>
  <c r="AQ333" i="5"/>
  <c r="AQ332" i="5"/>
  <c r="AQ331" i="5"/>
  <c r="AQ330" i="5"/>
  <c r="AQ329" i="5"/>
  <c r="AQ304" i="5"/>
  <c r="AQ303" i="5"/>
  <c r="AQ302" i="5"/>
  <c r="AQ301" i="5"/>
  <c r="AQ300" i="5"/>
  <c r="AQ299" i="5"/>
  <c r="AS92" i="5" l="1"/>
  <c r="AS64" i="5"/>
  <c r="AS52" i="5"/>
  <c r="AQ324" i="5"/>
  <c r="AQ323" i="5"/>
  <c r="AQ322" i="5"/>
  <c r="AQ321" i="5"/>
  <c r="AQ320" i="5"/>
  <c r="AQ319" i="5"/>
  <c r="AQ318" i="5"/>
  <c r="AQ317" i="5"/>
  <c r="AQ316" i="5"/>
  <c r="AQ315" i="5"/>
  <c r="AQ314" i="5"/>
  <c r="AQ313" i="5"/>
  <c r="AQ312" i="5"/>
  <c r="AQ311" i="5"/>
  <c r="AQ310" i="5"/>
  <c r="AQ309" i="5"/>
  <c r="AQ308" i="5"/>
  <c r="AQ307" i="5"/>
  <c r="AQ306" i="5"/>
  <c r="AQ305" i="5"/>
  <c r="AS99" i="5"/>
  <c r="AS98" i="5"/>
  <c r="AS97" i="5"/>
  <c r="AS96" i="5"/>
  <c r="AQ294" i="5"/>
  <c r="AQ293" i="5"/>
  <c r="AQ292" i="5"/>
  <c r="AQ291" i="5"/>
  <c r="AQ290" i="5"/>
  <c r="AQ289" i="5"/>
  <c r="AQ288" i="5"/>
  <c r="AQ287" i="5"/>
  <c r="AQ286" i="5"/>
  <c r="AQ285" i="5"/>
  <c r="AQ284" i="5"/>
  <c r="AQ283" i="5"/>
  <c r="AQ282" i="5"/>
  <c r="AQ281" i="5"/>
  <c r="AQ280" i="5"/>
  <c r="AQ279" i="5"/>
  <c r="AQ278" i="5"/>
  <c r="AQ277" i="5"/>
  <c r="AQ276" i="5"/>
  <c r="AQ275" i="5"/>
  <c r="AQ274" i="5"/>
  <c r="AQ273" i="5"/>
  <c r="AQ272" i="5"/>
  <c r="AQ271" i="5"/>
  <c r="AQ270" i="5"/>
  <c r="AQ269" i="5"/>
  <c r="AQ268" i="5"/>
  <c r="AQ267" i="5"/>
  <c r="AQ266" i="5"/>
  <c r="AQ265" i="5"/>
  <c r="AQ264" i="5"/>
  <c r="AQ263" i="5"/>
  <c r="AQ262" i="5"/>
  <c r="AQ261" i="5"/>
  <c r="AQ260" i="5"/>
  <c r="AQ259" i="5"/>
  <c r="AQ258" i="5"/>
  <c r="AQ257" i="5"/>
  <c r="AQ256" i="5"/>
  <c r="AS256" i="5" s="1"/>
  <c r="AQ255" i="5"/>
  <c r="AQ254" i="5"/>
  <c r="AQ253" i="5"/>
  <c r="AQ252" i="5"/>
  <c r="AQ251" i="5"/>
  <c r="AQ250" i="5"/>
  <c r="AQ249" i="5"/>
  <c r="AQ248" i="5"/>
  <c r="AQ247" i="5"/>
  <c r="AQ246" i="5"/>
  <c r="AQ245" i="5"/>
  <c r="AQ244" i="5"/>
  <c r="AQ243" i="5"/>
  <c r="AR288" i="5"/>
  <c r="AR289" i="5"/>
  <c r="AR290" i="5"/>
  <c r="AR291" i="5"/>
  <c r="AS291" i="5" s="1"/>
  <c r="AR292" i="5"/>
  <c r="AS292" i="5" s="1"/>
  <c r="AR284" i="5"/>
  <c r="AS284" i="5" s="1"/>
  <c r="AR285" i="5"/>
  <c r="AS285" i="5" s="1"/>
  <c r="AR286" i="5"/>
  <c r="AS286" i="5" s="1"/>
  <c r="AR280" i="5"/>
  <c r="AR281" i="5"/>
  <c r="AR282" i="5"/>
  <c r="AR276" i="5"/>
  <c r="AR277" i="5"/>
  <c r="AR278" i="5"/>
  <c r="AS278" i="5" s="1"/>
  <c r="AR272" i="5"/>
  <c r="AR273" i="5"/>
  <c r="AR274" i="5"/>
  <c r="AS274" i="5" s="1"/>
  <c r="AR264" i="5"/>
  <c r="AR265" i="5"/>
  <c r="AR266" i="5"/>
  <c r="AR267" i="5"/>
  <c r="AR268" i="5"/>
  <c r="AR269" i="5"/>
  <c r="AR248" i="5"/>
  <c r="AR249" i="5"/>
  <c r="AR250" i="5"/>
  <c r="AR251" i="5"/>
  <c r="AR252" i="5"/>
  <c r="AR253" i="5"/>
  <c r="AS253" i="5" s="1"/>
  <c r="AR254" i="5"/>
  <c r="AR257" i="5"/>
  <c r="AR258" i="5"/>
  <c r="AR259" i="5"/>
  <c r="AR260" i="5"/>
  <c r="AR244" i="5"/>
  <c r="AQ222" i="5"/>
  <c r="AS222" i="5" s="1"/>
  <c r="AQ221" i="5"/>
  <c r="AS221" i="5" s="1"/>
  <c r="AQ220" i="5"/>
  <c r="AS220" i="5" s="1"/>
  <c r="AQ219" i="5"/>
  <c r="AS219" i="5" s="1"/>
  <c r="AQ238" i="5"/>
  <c r="AQ237" i="5"/>
  <c r="AQ236" i="5"/>
  <c r="AQ235" i="5"/>
  <c r="AQ234" i="5"/>
  <c r="AQ233" i="5"/>
  <c r="AQ232" i="5"/>
  <c r="AQ231" i="5"/>
  <c r="AQ230" i="5"/>
  <c r="AQ229" i="5"/>
  <c r="AQ228" i="5"/>
  <c r="AQ227" i="5"/>
  <c r="AQ226" i="5"/>
  <c r="AQ225" i="5"/>
  <c r="AQ224" i="5"/>
  <c r="AQ223" i="5"/>
  <c r="AQ218" i="5"/>
  <c r="AQ217" i="5"/>
  <c r="AQ216" i="5"/>
  <c r="AQ215" i="5"/>
  <c r="AQ214" i="5"/>
  <c r="AQ213" i="5"/>
  <c r="AQ212" i="5"/>
  <c r="AQ211" i="5"/>
  <c r="AQ210" i="5"/>
  <c r="AQ209" i="5"/>
  <c r="AQ208" i="5"/>
  <c r="AQ207" i="5"/>
  <c r="AQ206" i="5"/>
  <c r="AQ205" i="5"/>
  <c r="AQ204" i="5"/>
  <c r="AQ203" i="5"/>
  <c r="AQ202" i="5"/>
  <c r="AQ201" i="5"/>
  <c r="AQ200" i="5"/>
  <c r="AQ199" i="5"/>
  <c r="AQ198" i="5"/>
  <c r="AQ197" i="5"/>
  <c r="AQ196" i="5"/>
  <c r="AQ195" i="5"/>
  <c r="AQ194" i="5"/>
  <c r="AQ193" i="5"/>
  <c r="AQ192" i="5"/>
  <c r="AQ191" i="5"/>
  <c r="AQ190" i="5"/>
  <c r="AQ189" i="5"/>
  <c r="AQ188" i="5"/>
  <c r="AQ187" i="5"/>
  <c r="AR236" i="5"/>
  <c r="AS236" i="5" s="1"/>
  <c r="AR232" i="5"/>
  <c r="AR228" i="5"/>
  <c r="AR224" i="5"/>
  <c r="AR216" i="5"/>
  <c r="AR214" i="5"/>
  <c r="AR212" i="5"/>
  <c r="AR208" i="5"/>
  <c r="AR204" i="5"/>
  <c r="AR200" i="5"/>
  <c r="AR196" i="5"/>
  <c r="AR192" i="5"/>
  <c r="AR188" i="5"/>
  <c r="AR245" i="5"/>
  <c r="AR243" i="5"/>
  <c r="AR246" i="5"/>
  <c r="AQ182" i="5"/>
  <c r="AQ181" i="5"/>
  <c r="AQ180" i="5"/>
  <c r="AQ179" i="5"/>
  <c r="AQ178" i="5"/>
  <c r="AQ177" i="5"/>
  <c r="AQ176" i="5"/>
  <c r="AQ175" i="5"/>
  <c r="AQ174" i="5"/>
  <c r="AQ173" i="5"/>
  <c r="AQ172" i="5"/>
  <c r="AQ171" i="5"/>
  <c r="AQ170" i="5"/>
  <c r="AQ169" i="5"/>
  <c r="AQ168" i="5"/>
  <c r="AQ167" i="5"/>
  <c r="AQ166" i="5"/>
  <c r="AQ165" i="5"/>
  <c r="AQ164" i="5"/>
  <c r="AQ163" i="5"/>
  <c r="AQ162" i="5"/>
  <c r="AQ161" i="5"/>
  <c r="AQ160" i="5"/>
  <c r="AQ159" i="5"/>
  <c r="AQ158" i="5"/>
  <c r="AQ157" i="5"/>
  <c r="AQ156" i="5"/>
  <c r="AQ155" i="5"/>
  <c r="AQ154" i="5"/>
  <c r="AQ153" i="5"/>
  <c r="AQ152" i="5"/>
  <c r="AQ151" i="5"/>
  <c r="AQ150" i="5"/>
  <c r="AQ149" i="5"/>
  <c r="AQ148" i="5"/>
  <c r="AQ147" i="5"/>
  <c r="AQ146" i="5"/>
  <c r="AQ145" i="5"/>
  <c r="AQ144" i="5"/>
  <c r="AQ143" i="5"/>
  <c r="AQ142" i="5"/>
  <c r="AQ141" i="5"/>
  <c r="AQ140" i="5"/>
  <c r="AQ139" i="5"/>
  <c r="AR180" i="5"/>
  <c r="AR176" i="5"/>
  <c r="AR172" i="5"/>
  <c r="AR168" i="5"/>
  <c r="AR164" i="5"/>
  <c r="AR160" i="5"/>
  <c r="AR156" i="5"/>
  <c r="AS156" i="5" s="1"/>
  <c r="AR152" i="5"/>
  <c r="AR147" i="5"/>
  <c r="AR144" i="5"/>
  <c r="AR140" i="5"/>
  <c r="AR112" i="5"/>
  <c r="AR116" i="5"/>
  <c r="AR124" i="5"/>
  <c r="AR120" i="5"/>
  <c r="AQ134" i="5"/>
  <c r="AQ133" i="5"/>
  <c r="AQ132" i="5"/>
  <c r="AS132" i="5" s="1"/>
  <c r="AQ131" i="5"/>
  <c r="AQ130" i="5"/>
  <c r="AQ129" i="5"/>
  <c r="AQ128" i="5"/>
  <c r="AS128" i="5" s="1"/>
  <c r="AQ127" i="5"/>
  <c r="AQ126" i="5"/>
  <c r="AQ125" i="5"/>
  <c r="AQ124" i="5"/>
  <c r="AQ123" i="5"/>
  <c r="AQ122" i="5"/>
  <c r="AQ121" i="5"/>
  <c r="AQ120" i="5"/>
  <c r="AQ119" i="5"/>
  <c r="AQ118" i="5"/>
  <c r="AQ117" i="5"/>
  <c r="AQ116" i="5"/>
  <c r="AQ115" i="5"/>
  <c r="AQ114" i="5"/>
  <c r="AQ113" i="5"/>
  <c r="AQ112" i="5"/>
  <c r="AQ111" i="5"/>
  <c r="AQ110" i="5"/>
  <c r="AQ109" i="5"/>
  <c r="AQ108" i="5"/>
  <c r="AQ107" i="5"/>
  <c r="AR108" i="5"/>
  <c r="AS102" i="5"/>
  <c r="AS101" i="5"/>
  <c r="AS100" i="5"/>
  <c r="AS95" i="5"/>
  <c r="AS224" i="5" l="1"/>
  <c r="AS196" i="5"/>
  <c r="AS204" i="5"/>
  <c r="AS212" i="5"/>
  <c r="AS272" i="5"/>
  <c r="AS280" i="5"/>
  <c r="AS288" i="5"/>
  <c r="AS265" i="5"/>
  <c r="AS273" i="5"/>
  <c r="AS281" i="5"/>
  <c r="AS289" i="5"/>
  <c r="AS192" i="5"/>
  <c r="AS200" i="5"/>
  <c r="AS208" i="5"/>
  <c r="AS216" i="5"/>
  <c r="AS228" i="5"/>
  <c r="AS266" i="5"/>
  <c r="AS282" i="5"/>
  <c r="AS290" i="5"/>
  <c r="AS267" i="5"/>
  <c r="AS244" i="5"/>
  <c r="AS268" i="5"/>
  <c r="AS276" i="5"/>
  <c r="AS245" i="5"/>
  <c r="AS269" i="5"/>
  <c r="AS277" i="5"/>
  <c r="AS188" i="5"/>
  <c r="AS232" i="5"/>
  <c r="AS252" i="5"/>
  <c r="AS251" i="5"/>
  <c r="AS260" i="5"/>
  <c r="AS254" i="5"/>
  <c r="AS248" i="5"/>
  <c r="AS249" i="5"/>
  <c r="AS257" i="5"/>
  <c r="AS250" i="5"/>
  <c r="AS258" i="5"/>
  <c r="AS259" i="5"/>
  <c r="AS255" i="5"/>
  <c r="AS264" i="5"/>
  <c r="AS214" i="5"/>
  <c r="AS243" i="5"/>
  <c r="AS261" i="5"/>
  <c r="AS246" i="5"/>
  <c r="AS164" i="5"/>
  <c r="AS172" i="5"/>
  <c r="AS180" i="5"/>
  <c r="AS108" i="5"/>
  <c r="AS160" i="5"/>
  <c r="AS144" i="5"/>
  <c r="AS168" i="5"/>
  <c r="AS176" i="5"/>
  <c r="AS152" i="5"/>
  <c r="AS147" i="5"/>
  <c r="AS140" i="5"/>
  <c r="AS120" i="5"/>
  <c r="AS124" i="5"/>
  <c r="AS116" i="5"/>
  <c r="AS112" i="5"/>
  <c r="AQ78" i="5"/>
  <c r="AQ76" i="5"/>
  <c r="AQ77" i="5"/>
  <c r="AQ79" i="5"/>
  <c r="AQ80" i="5"/>
  <c r="AQ81" i="5"/>
  <c r="AQ82" i="5"/>
  <c r="AQ75" i="5"/>
  <c r="AR80" i="5"/>
  <c r="AR77" i="5"/>
  <c r="AS80" i="5" l="1"/>
  <c r="AS77" i="5"/>
  <c r="AR354" i="5"/>
  <c r="AR353" i="5"/>
  <c r="AR350" i="5"/>
  <c r="AR346" i="5"/>
  <c r="AR348" i="5"/>
  <c r="AR344" i="5"/>
  <c r="AR340" i="5"/>
  <c r="AR342" i="5"/>
  <c r="AR339" i="5"/>
  <c r="AR337" i="5"/>
  <c r="AR335" i="5"/>
  <c r="AR332" i="5"/>
  <c r="AR333" i="5"/>
  <c r="AR334" i="5"/>
  <c r="AR330" i="5"/>
  <c r="AR329" i="5"/>
  <c r="AR324" i="5"/>
  <c r="AR323" i="5"/>
  <c r="AR321" i="5"/>
  <c r="AR320" i="5"/>
  <c r="AR316" i="5"/>
  <c r="AR318" i="5"/>
  <c r="AR314" i="5"/>
  <c r="AR312" i="5"/>
  <c r="AR308" i="5"/>
  <c r="AR302" i="5"/>
  <c r="AR303" i="5"/>
  <c r="AR304" i="5"/>
  <c r="AR300" i="5"/>
  <c r="AR299" i="5"/>
  <c r="AR293" i="5"/>
  <c r="AR294" i="5"/>
  <c r="AR287" i="5"/>
  <c r="AR283" i="5"/>
  <c r="AR279" i="5"/>
  <c r="AR275" i="5"/>
  <c r="AR271" i="5"/>
  <c r="AR270" i="5"/>
  <c r="AR263" i="5"/>
  <c r="AR247" i="5"/>
  <c r="AR225" i="5"/>
  <c r="AR226" i="5"/>
  <c r="AR227" i="5"/>
  <c r="AR229" i="5"/>
  <c r="AR230" i="5"/>
  <c r="AR231" i="5"/>
  <c r="AR233" i="5"/>
  <c r="AR234" i="5"/>
  <c r="AR235" i="5"/>
  <c r="AR237" i="5"/>
  <c r="AR238" i="5"/>
  <c r="AR223" i="5"/>
  <c r="AR217" i="5"/>
  <c r="AR218" i="5"/>
  <c r="AR215" i="5"/>
  <c r="AR209" i="5"/>
  <c r="AR210" i="5"/>
  <c r="AR211" i="5"/>
  <c r="AR213" i="5"/>
  <c r="AR207" i="5"/>
  <c r="AR206" i="5"/>
  <c r="AR197" i="5"/>
  <c r="AR198" i="5"/>
  <c r="AR202" i="5"/>
  <c r="AR195" i="5"/>
  <c r="AR193" i="5"/>
  <c r="AR194" i="5"/>
  <c r="AR191" i="5"/>
  <c r="AR189" i="5"/>
  <c r="AR190" i="5"/>
  <c r="AR187" i="5"/>
  <c r="AR181" i="5"/>
  <c r="AR182" i="5"/>
  <c r="AR179" i="5"/>
  <c r="AR173" i="5"/>
  <c r="AR174" i="5"/>
  <c r="AR175" i="5"/>
  <c r="AR177" i="5"/>
  <c r="AR178" i="5"/>
  <c r="AR171" i="5"/>
  <c r="AR169" i="5"/>
  <c r="AR170" i="5"/>
  <c r="AR167" i="5"/>
  <c r="AR161" i="5"/>
  <c r="AR162" i="5"/>
  <c r="AR163" i="5"/>
  <c r="AR165" i="5"/>
  <c r="AR166" i="5"/>
  <c r="AR159" i="5"/>
  <c r="AR157" i="5"/>
  <c r="AR158" i="5"/>
  <c r="AR155" i="5"/>
  <c r="AR149" i="5"/>
  <c r="AR150" i="5"/>
  <c r="AR151" i="5"/>
  <c r="AR153" i="5"/>
  <c r="AR154" i="5"/>
  <c r="AR148" i="5"/>
  <c r="AR145" i="5"/>
  <c r="AR146" i="5"/>
  <c r="AR143" i="5"/>
  <c r="AR141" i="5"/>
  <c r="AR142" i="5"/>
  <c r="AR139" i="5"/>
  <c r="AR129" i="5"/>
  <c r="AR130" i="5"/>
  <c r="AR131" i="5"/>
  <c r="AR133" i="5"/>
  <c r="AR134" i="5"/>
  <c r="AR127" i="5"/>
  <c r="AR125" i="5"/>
  <c r="AR126" i="5"/>
  <c r="AR123" i="5"/>
  <c r="AR121" i="5"/>
  <c r="AR122" i="5"/>
  <c r="AR119" i="5"/>
  <c r="AR113" i="5"/>
  <c r="AR114" i="5"/>
  <c r="AR115" i="5"/>
  <c r="AR117" i="5"/>
  <c r="AR118" i="5"/>
  <c r="AR111" i="5"/>
  <c r="AR109" i="5"/>
  <c r="AR110" i="5"/>
  <c r="AR107" i="5"/>
  <c r="AR87" i="5"/>
  <c r="AR89" i="5"/>
  <c r="AR90" i="5"/>
  <c r="AR85" i="5"/>
  <c r="AR86" i="5"/>
  <c r="AR83" i="5"/>
  <c r="AR81" i="5"/>
  <c r="AR82" i="5"/>
  <c r="AR79" i="5"/>
  <c r="AR76" i="5"/>
  <c r="AR78" i="5"/>
  <c r="AR75" i="5"/>
  <c r="AS338" i="5" l="1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10" i="5" l="1"/>
  <c r="AS311" i="5"/>
  <c r="AS312" i="5"/>
  <c r="AS314" i="5"/>
  <c r="AS315" i="5"/>
  <c r="AS316" i="5"/>
  <c r="AS317" i="5"/>
  <c r="AS318" i="5"/>
  <c r="AS319" i="5"/>
  <c r="AS320" i="5"/>
  <c r="AS321" i="5"/>
  <c r="AS322" i="5"/>
  <c r="AS323" i="5"/>
  <c r="AS324" i="5"/>
  <c r="AS313" i="5"/>
  <c r="AS270" i="5"/>
  <c r="AS271" i="5"/>
  <c r="AS275" i="5"/>
  <c r="AS279" i="5"/>
  <c r="AS283" i="5"/>
  <c r="AS287" i="5"/>
  <c r="AS293" i="5"/>
  <c r="AS294" i="5"/>
  <c r="AS215" i="5"/>
  <c r="AS217" i="5"/>
  <c r="AS218" i="5"/>
  <c r="AS223" i="5"/>
  <c r="AS225" i="5"/>
  <c r="AS226" i="5"/>
  <c r="AS227" i="5"/>
  <c r="AS229" i="5"/>
  <c r="AS230" i="5"/>
  <c r="AS231" i="5"/>
  <c r="AS233" i="5"/>
  <c r="AS234" i="5"/>
  <c r="AS235" i="5"/>
  <c r="AS237" i="5"/>
  <c r="AS238" i="5"/>
  <c r="AS179" i="5"/>
  <c r="AS181" i="5"/>
  <c r="AS182" i="5"/>
  <c r="AS173" i="5"/>
  <c r="AS174" i="5"/>
  <c r="AS175" i="5"/>
  <c r="AS177" i="5"/>
  <c r="AS89" i="5" l="1"/>
  <c r="AS90" i="5"/>
  <c r="AS87" i="5"/>
  <c r="AR67" i="5"/>
  <c r="AR69" i="5"/>
  <c r="AR70" i="5"/>
  <c r="AR65" i="5"/>
  <c r="AR66" i="5"/>
  <c r="AR63" i="5"/>
  <c r="AR59" i="5"/>
  <c r="AR61" i="5"/>
  <c r="AR62" i="5"/>
  <c r="AR56" i="5"/>
  <c r="AR58" i="5"/>
  <c r="AR55" i="5"/>
  <c r="AR53" i="5"/>
  <c r="AR54" i="5"/>
  <c r="AR51" i="5"/>
  <c r="AS86" i="5"/>
  <c r="AS85" i="5"/>
  <c r="AS83" i="5"/>
  <c r="AS82" i="5"/>
  <c r="AS81" i="5"/>
  <c r="AS79" i="5"/>
  <c r="AS78" i="5"/>
  <c r="AS76" i="5"/>
  <c r="AS75" i="5"/>
  <c r="AR46" i="5"/>
  <c r="AQ46" i="5"/>
  <c r="AR45" i="5"/>
  <c r="AQ45" i="5"/>
  <c r="AR44" i="5"/>
  <c r="AQ44" i="5"/>
  <c r="AR43" i="5"/>
  <c r="AQ43" i="5"/>
  <c r="AR42" i="5"/>
  <c r="AQ42" i="5"/>
  <c r="AR41" i="5"/>
  <c r="AQ41" i="5"/>
  <c r="AR40" i="5"/>
  <c r="AQ40" i="5"/>
  <c r="AR39" i="5"/>
  <c r="AQ39" i="5"/>
  <c r="AR38" i="5"/>
  <c r="AQ38" i="5"/>
  <c r="AR32" i="5"/>
  <c r="AR33" i="5"/>
  <c r="AR31" i="5"/>
  <c r="AR29" i="5"/>
  <c r="AR30" i="5"/>
  <c r="AR28" i="5"/>
  <c r="AR26" i="5"/>
  <c r="AR27" i="5"/>
  <c r="AR25" i="5"/>
  <c r="AQ33" i="5"/>
  <c r="AQ32" i="5"/>
  <c r="AQ31" i="5"/>
  <c r="AQ30" i="5"/>
  <c r="AQ29" i="5"/>
  <c r="AQ28" i="5"/>
  <c r="AQ27" i="5"/>
  <c r="AQ26" i="5"/>
  <c r="AQ25" i="5"/>
  <c r="AS337" i="5"/>
  <c r="AS336" i="5"/>
  <c r="AS335" i="5"/>
  <c r="AS334" i="5"/>
  <c r="AS333" i="5"/>
  <c r="AS332" i="5"/>
  <c r="AS331" i="5"/>
  <c r="AS330" i="5"/>
  <c r="AS329" i="5"/>
  <c r="AS309" i="5"/>
  <c r="AS308" i="5"/>
  <c r="AS307" i="5"/>
  <c r="AS306" i="5"/>
  <c r="AS305" i="5"/>
  <c r="AS304" i="5"/>
  <c r="AS303" i="5"/>
  <c r="AS302" i="5"/>
  <c r="AS301" i="5"/>
  <c r="AS300" i="5"/>
  <c r="AS299" i="5"/>
  <c r="AS263" i="5"/>
  <c r="AS262" i="5"/>
  <c r="AS247" i="5"/>
  <c r="AS213" i="5"/>
  <c r="AS211" i="5"/>
  <c r="AS210" i="5"/>
  <c r="AS209" i="5"/>
  <c r="AS207" i="5"/>
  <c r="AS206" i="5"/>
  <c r="AS205" i="5"/>
  <c r="AS203" i="5"/>
  <c r="AS202" i="5"/>
  <c r="AS201" i="5"/>
  <c r="AS199" i="5"/>
  <c r="AS198" i="5"/>
  <c r="AS197" i="5"/>
  <c r="AS195" i="5"/>
  <c r="AS194" i="5"/>
  <c r="AS193" i="5"/>
  <c r="AS191" i="5"/>
  <c r="AS190" i="5"/>
  <c r="AS189" i="5"/>
  <c r="AS187" i="5"/>
  <c r="AS178" i="5"/>
  <c r="AS171" i="5"/>
  <c r="AS170" i="5"/>
  <c r="AS169" i="5"/>
  <c r="AS167" i="5"/>
  <c r="AS166" i="5"/>
  <c r="AS165" i="5"/>
  <c r="AS163" i="5"/>
  <c r="AS162" i="5"/>
  <c r="AS161" i="5"/>
  <c r="AS159" i="5"/>
  <c r="AS158" i="5"/>
  <c r="AS157" i="5"/>
  <c r="AS155" i="5"/>
  <c r="AS154" i="5"/>
  <c r="AS153" i="5"/>
  <c r="AS151" i="5"/>
  <c r="AS150" i="5"/>
  <c r="AS149" i="5"/>
  <c r="AS148" i="5"/>
  <c r="AS146" i="5"/>
  <c r="AS145" i="5"/>
  <c r="AS143" i="5"/>
  <c r="AS142" i="5"/>
  <c r="AS141" i="5"/>
  <c r="AS139" i="5"/>
  <c r="AS134" i="5"/>
  <c r="AS133" i="5"/>
  <c r="AS131" i="5"/>
  <c r="AS130" i="5"/>
  <c r="AS129" i="5"/>
  <c r="AS127" i="5"/>
  <c r="AS126" i="5"/>
  <c r="AS125" i="5"/>
  <c r="AS123" i="5"/>
  <c r="AS122" i="5"/>
  <c r="AS121" i="5"/>
  <c r="AS119" i="5"/>
  <c r="AS118" i="5"/>
  <c r="AS117" i="5"/>
  <c r="AS115" i="5"/>
  <c r="AS114" i="5"/>
  <c r="AS113" i="5"/>
  <c r="AS111" i="5"/>
  <c r="AS110" i="5"/>
  <c r="AS109" i="5"/>
  <c r="AS107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59" i="5" l="1"/>
  <c r="AS67" i="5"/>
  <c r="AS12" i="5"/>
  <c r="AS42" i="5"/>
  <c r="AS53" i="5"/>
  <c r="AS43" i="5"/>
  <c r="AS58" i="5"/>
  <c r="AS17" i="5"/>
  <c r="AS39" i="5"/>
  <c r="AS20" i="5"/>
  <c r="AS55" i="5"/>
  <c r="AS54" i="5"/>
  <c r="AS51" i="5"/>
  <c r="AS61" i="5"/>
  <c r="AS62" i="5"/>
  <c r="AS70" i="5"/>
  <c r="AS18" i="5"/>
  <c r="AS40" i="5"/>
  <c r="AS41" i="5"/>
  <c r="AS46" i="5"/>
  <c r="AS63" i="5"/>
  <c r="AS32" i="5"/>
  <c r="AS56" i="5"/>
  <c r="AS65" i="5"/>
  <c r="AS30" i="5"/>
  <c r="AS69" i="5"/>
  <c r="AS66" i="5"/>
  <c r="AS44" i="5"/>
  <c r="AS14" i="5"/>
  <c r="AS19" i="5"/>
  <c r="AS45" i="5"/>
  <c r="AS33" i="5"/>
  <c r="AS16" i="5"/>
  <c r="AS15" i="5"/>
  <c r="AS38" i="5"/>
  <c r="AS13" i="5"/>
  <c r="AS29" i="5"/>
  <c r="AS31" i="5"/>
  <c r="AS26" i="5"/>
  <c r="AS27" i="5"/>
  <c r="AS28" i="5"/>
  <c r="AS25" i="5"/>
</calcChain>
</file>

<file path=xl/sharedStrings.xml><?xml version="1.0" encoding="utf-8"?>
<sst xmlns="http://schemas.openxmlformats.org/spreadsheetml/2006/main" count="1523" uniqueCount="151">
  <si>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</si>
  <si>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</si>
  <si>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</si>
  <si>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</si>
  <si>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</si>
  <si>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</si>
  <si>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</si>
  <si>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</si>
  <si>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</si>
  <si>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</si>
  <si>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</si>
  <si>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</si>
  <si>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</si>
  <si>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</si>
  <si>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</si>
  <si>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</si>
  <si>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</si>
  <si>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</si>
  <si>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</si>
  <si>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</si>
  <si>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</si>
  <si>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</si>
  <si>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</si>
  <si>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</si>
  <si>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</si>
  <si>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</si>
  <si>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</si>
  <si>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</si>
  <si>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</si>
  <si>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</si>
  <si>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</si>
  <si>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</si>
  <si>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</si>
  <si>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</si>
  <si>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</si>
  <si>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</si>
  <si>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</si>
  <si>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</si>
  <si>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</si>
  <si>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</si>
  <si>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</si>
  <si>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</si>
  <si>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</si>
  <si>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</si>
  <si>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</si>
  <si>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</si>
  <si>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</si>
  <si>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</si>
  <si>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</si>
  <si>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</si>
  <si>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</si>
  <si>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</si>
  <si>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</si>
  <si>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</si>
  <si>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</si>
  <si>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</si>
  <si>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</si>
  <si>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</si>
  <si>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</si>
  <si>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</si>
  <si>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</si>
  <si>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</si>
  <si>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</si>
  <si>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</si>
  <si>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</si>
  <si>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</si>
  <si>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</si>
  <si>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</si>
  <si>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</si>
  <si>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</si>
  <si>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</si>
  <si>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</si>
  <si>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</si>
  <si>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</si>
  <si>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</si>
  <si>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</si>
  <si>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</si>
  <si>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</si>
  <si>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</si>
  <si>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</si>
  <si>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t>Алгебра и начала математического анализа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</si>
  <si>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</si>
  <si>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</si>
  <si>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</si>
  <si>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</si>
  <si>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</si>
  <si>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</si>
  <si>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</si>
  <si>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</si>
  <si>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</si>
  <si>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</si>
  <si>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</si>
  <si>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</si>
  <si>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</si>
  <si>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</si>
  <si>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Качканар</t>
  </si>
  <si>
    <t>МОУ СОШ №7</t>
  </si>
  <si>
    <t>5А</t>
  </si>
  <si>
    <t>5Б</t>
  </si>
  <si>
    <t>5В</t>
  </si>
  <si>
    <t>5Г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</si>
  <si>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расписании.E133</t>
  </si>
  <si>
    <t>К.р</t>
  </si>
  <si>
    <t>ВПР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</si>
  <si>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</si>
  <si>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</si>
  <si>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</si>
  <si>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</si>
  <si>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</si>
  <si>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</si>
  <si>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</si>
  <si>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</si>
  <si>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</si>
  <si>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</si>
  <si>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</si>
  <si>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</si>
  <si>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8А (углуб)</t>
  </si>
  <si>
    <t>8В(углуб)</t>
  </si>
  <si>
    <t>9А</t>
  </si>
  <si>
    <t>9Б</t>
  </si>
  <si>
    <t>9В</t>
  </si>
  <si>
    <t>9Г</t>
  </si>
  <si>
    <t>9А(углуб)</t>
  </si>
  <si>
    <t>9Б(углуб)</t>
  </si>
  <si>
    <t>8</t>
  </si>
  <si>
    <t>Период -год</t>
  </si>
  <si>
    <t xml:space="preserve"> №__12.09.2025__</t>
  </si>
  <si>
    <t>10А</t>
  </si>
  <si>
    <t>10Б</t>
  </si>
  <si>
    <t>10(база)</t>
  </si>
  <si>
    <t>10(углуб)</t>
  </si>
  <si>
    <t>11А</t>
  </si>
  <si>
    <t>11Б</t>
  </si>
  <si>
    <t>11(углуб)</t>
  </si>
  <si>
    <t>11(база)</t>
  </si>
  <si>
    <t>1А</t>
  </si>
  <si>
    <t>1Б</t>
  </si>
  <si>
    <t>1В</t>
  </si>
  <si>
    <t>Д.р</t>
  </si>
  <si>
    <t>2А</t>
  </si>
  <si>
    <t>2Б</t>
  </si>
  <si>
    <t>2В</t>
  </si>
  <si>
    <t>3А</t>
  </si>
  <si>
    <t>3Б</t>
  </si>
  <si>
    <t>3В</t>
  </si>
  <si>
    <t>Иностранный язык (английский)</t>
  </si>
  <si>
    <t>4А</t>
  </si>
  <si>
    <t>4Б</t>
  </si>
  <si>
    <t>4В</t>
  </si>
  <si>
    <t>4Г</t>
  </si>
  <si>
    <t>Иностранный язык  (английский язык)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</si>
</sst>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0" fontId="2" fillId="0" borderId="4" xfId="1" applyNumberFormat="1" applyFont="1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10" fontId="2" fillId="0" borderId="16" xfId="1" applyNumberFormat="1" applyFont="1" applyBorder="1"/>
    <xf numFmtId="0" fontId="4" fillId="2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/>
    <xf numFmtId="10" fontId="2" fillId="0" borderId="20" xfId="1" applyNumberFormat="1" applyFont="1" applyBorder="1"/>
    <xf numFmtId="0" fontId="4" fillId="2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Border="1"/>
    <xf numFmtId="10" fontId="2" fillId="0" borderId="2" xfId="1" applyNumberFormat="1" applyFont="1" applyBorder="1"/>
    <xf numFmtId="0" fontId="4" fillId="2" borderId="4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20" xfId="0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" fillId="0" borderId="16" xfId="0" applyFont="1" applyFill="1" applyBorder="1"/>
    <xf numFmtId="0" fontId="4" fillId="2" borderId="14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19" fillId="10" borderId="0" xfId="0" applyFont="1" applyFill="1" applyAlignment="1">
      <alignment vertical="center"/>
    </xf>
    <xf numFmtId="49" fontId="19" fillId="10" borderId="1" xfId="0" applyNumberFormat="1" applyFont="1" applyFill="1" applyBorder="1" applyAlignment="1">
      <alignment horizontal="center" vertical="center"/>
    </xf>
    <xf numFmtId="49" fontId="19" fillId="10" borderId="1" xfId="0" applyNumberFormat="1" applyFont="1" applyFill="1" applyBorder="1" applyAlignment="1">
      <alignment vertical="center"/>
    </xf>
    <xf numFmtId="49" fontId="5" fillId="10" borderId="0" xfId="0" applyNumberFormat="1" applyFont="1" applyFill="1" applyBorder="1" applyAlignment="1">
      <alignment vertical="center"/>
    </xf>
    <xf numFmtId="49" fontId="19" fillId="10" borderId="0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0" xfId="0" applyFont="1" applyFill="1" applyBorder="1"/>
    <xf numFmtId="0" fontId="2" fillId="10" borderId="0" xfId="0" applyFont="1" applyFill="1"/>
    <xf numFmtId="49" fontId="2" fillId="10" borderId="1" xfId="0" applyNumberFormat="1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vertical="center" wrapText="1"/>
    </xf>
    <xf numFmtId="0" fontId="2" fillId="10" borderId="1" xfId="0" applyFont="1" applyFill="1" applyBorder="1"/>
    <xf numFmtId="49" fontId="2" fillId="10" borderId="2" xfId="0" applyNumberFormat="1" applyFont="1" applyFill="1" applyBorder="1" applyAlignment="1">
      <alignment horizontal="center" vertical="center" wrapText="1"/>
    </xf>
    <xf numFmtId="14" fontId="2" fillId="10" borderId="0" xfId="0" applyNumberFormat="1" applyFont="1" applyFill="1"/>
    <xf numFmtId="164" fontId="19" fillId="10" borderId="1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4" fillId="10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center" wrapText="1"/>
    </xf>
    <xf numFmtId="164" fontId="19" fillId="10" borderId="1" xfId="0" applyNumberFormat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10" borderId="0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5" fillId="0" borderId="4" xfId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9" fontId="5" fillId="0" borderId="20" xfId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2" fillId="0" borderId="25" xfId="0" applyFont="1" applyFill="1" applyBorder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16" xfId="0" applyFont="1" applyBorder="1" applyAlignment="1"/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52</v>
      </c>
    </row>
    <row r="2" spans="1:1" ht="18.75" x14ac:dyDescent="0.25">
      <c r="A2" s="11"/>
    </row>
    <row r="3" spans="1:1" ht="138.75" customHeight="1" x14ac:dyDescent="0.25">
      <c r="A3" s="12" t="s">
        <v>92</v>
      </c>
    </row>
    <row r="4" spans="1:1" ht="262.5" x14ac:dyDescent="0.25">
      <c r="A4" s="17" t="s">
        <v>83</v>
      </c>
    </row>
    <row r="5" spans="1:1" ht="31.5" customHeight="1" x14ac:dyDescent="0.25">
      <c r="A5" s="12" t="s">
        <v>43</v>
      </c>
    </row>
    <row r="6" spans="1:1" ht="28.5" customHeight="1" x14ac:dyDescent="0.25">
      <c r="A6" s="13" t="s">
        <v>44</v>
      </c>
    </row>
    <row r="7" spans="1:1" ht="19.5" customHeight="1" x14ac:dyDescent="0.25">
      <c r="A7" s="13" t="s">
        <v>45</v>
      </c>
    </row>
    <row r="8" spans="1:1" s="15" customFormat="1" ht="26.25" customHeight="1" x14ac:dyDescent="0.25">
      <c r="A8" s="14" t="s">
        <v>69</v>
      </c>
    </row>
    <row r="9" spans="1:1" s="15" customFormat="1" ht="25.5" customHeight="1" x14ac:dyDescent="0.25">
      <c r="A9" s="14" t="s">
        <v>46</v>
      </c>
    </row>
    <row r="10" spans="1:1" s="15" customFormat="1" ht="39" customHeight="1" x14ac:dyDescent="0.25">
      <c r="A10" s="18" t="s">
        <v>57</v>
      </c>
    </row>
    <row r="11" spans="1:1" s="15" customFormat="1" ht="36.75" customHeight="1" x14ac:dyDescent="0.25">
      <c r="A11" s="18" t="s">
        <v>70</v>
      </c>
    </row>
    <row r="12" spans="1:1" s="15" customFormat="1" ht="18.75" x14ac:dyDescent="0.25">
      <c r="A12" s="14" t="s">
        <v>86</v>
      </c>
    </row>
    <row r="13" spans="1:1" s="15" customFormat="1" ht="37.5" x14ac:dyDescent="0.25">
      <c r="A13" s="16" t="s">
        <v>47</v>
      </c>
    </row>
    <row r="14" spans="1:1" s="15" customFormat="1" ht="18.75" x14ac:dyDescent="0.25">
      <c r="A14" s="18" t="s">
        <v>66</v>
      </c>
    </row>
    <row r="15" spans="1:1" s="15" customFormat="1" ht="18.75" x14ac:dyDescent="0.25">
      <c r="A15" s="14" t="s">
        <v>48</v>
      </c>
    </row>
    <row r="16" spans="1:1" s="15" customFormat="1" ht="18.75" x14ac:dyDescent="0.25">
      <c r="A16" s="18" t="s">
        <v>60</v>
      </c>
    </row>
    <row r="17" spans="1:1" s="15" customFormat="1" ht="18.75" x14ac:dyDescent="0.25">
      <c r="A17" s="14" t="s">
        <v>49</v>
      </c>
    </row>
    <row r="18" spans="1:1" s="15" customFormat="1" ht="37.5" x14ac:dyDescent="0.25">
      <c r="A18" s="18" t="s">
        <v>81</v>
      </c>
    </row>
    <row r="19" spans="1:1" s="15" customFormat="1" ht="18.75" x14ac:dyDescent="0.25">
      <c r="A19" s="16" t="s">
        <v>50</v>
      </c>
    </row>
    <row r="20" spans="1:1" s="15" customFormat="1" ht="37.5" x14ac:dyDescent="0.25">
      <c r="A20" s="18" t="s">
        <v>67</v>
      </c>
    </row>
    <row r="21" spans="1:1" s="15" customFormat="1" ht="37.5" x14ac:dyDescent="0.25">
      <c r="A21" s="14" t="s">
        <v>94</v>
      </c>
    </row>
    <row r="22" spans="1:1" s="15" customFormat="1" ht="18" x14ac:dyDescent="0.25">
      <c r="A22" s="14"/>
    </row>
    <row r="23" spans="1:1" s="15" customFormat="1" ht="150" x14ac:dyDescent="0.25">
      <c r="A23" s="16" t="s">
        <v>93</v>
      </c>
    </row>
    <row r="24" spans="1:1" s="15" customFormat="1" ht="37.5" x14ac:dyDescent="0.25">
      <c r="A24" s="27" t="s">
        <v>68</v>
      </c>
    </row>
    <row r="25" spans="1:1" s="15" customFormat="1" ht="75" x14ac:dyDescent="0.25">
      <c r="A25" s="16" t="s">
        <v>51</v>
      </c>
    </row>
    <row r="26" spans="1:1" s="15" customFormat="1" ht="93.75" x14ac:dyDescent="0.25">
      <c r="A26" s="16" t="s">
        <v>56</v>
      </c>
    </row>
    <row r="27" spans="1:1" s="15" customFormat="1" ht="93.75" x14ac:dyDescent="0.25">
      <c r="A27" s="27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4"/>
  <sheetViews>
    <sheetView tabSelected="1" view="pageBreakPreview" topLeftCell="A82" zoomScale="70" zoomScaleNormal="85" zoomScaleSheetLayoutView="70" workbookViewId="0">
      <selection activeCell="A38" sqref="A38:A46"/>
    </sheetView>
  </sheetViews>
  <sheetFormatPr defaultRowHeight="12.75" x14ac:dyDescent="0.2"/>
  <cols>
    <col min="1" max="1" width="8.7109375" style="1" customWidth="1"/>
    <col min="2" max="2" width="20.5703125" style="1" customWidth="1"/>
    <col min="3" max="3" width="10.28515625" style="1" customWidth="1"/>
    <col min="4" max="4" width="6.5703125" style="1" customWidth="1"/>
    <col min="5" max="5" width="4.7109375" style="1" customWidth="1"/>
    <col min="6" max="6" width="3.85546875" style="1" customWidth="1"/>
    <col min="7" max="7" width="5.140625" style="1" customWidth="1"/>
    <col min="8" max="32" width="4.28515625" style="1" customWidth="1"/>
    <col min="33" max="33" width="7.28515625" style="1" customWidth="1"/>
    <col min="34" max="34" width="5.7109375" style="1" customWidth="1"/>
    <col min="35" max="35" width="6.5703125" style="1" customWidth="1"/>
    <col min="36" max="36" width="6.28515625" style="1" customWidth="1"/>
    <col min="37" max="37" width="7.140625" style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8" customFormat="1" ht="63" customHeight="1" x14ac:dyDescent="0.25">
      <c r="A1" s="161" t="s">
        <v>85</v>
      </c>
      <c r="B1" s="161"/>
      <c r="C1" s="161">
        <v>8</v>
      </c>
      <c r="D1" s="161"/>
      <c r="E1" s="26" t="s">
        <v>126</v>
      </c>
      <c r="F1" s="26"/>
      <c r="G1" s="74"/>
      <c r="H1" s="26"/>
      <c r="L1" s="76" t="s">
        <v>39</v>
      </c>
      <c r="AC1" s="69"/>
      <c r="AD1" s="69"/>
      <c r="AL1" s="69"/>
      <c r="AM1" s="69"/>
      <c r="AN1" s="69"/>
      <c r="AO1" s="69"/>
      <c r="AP1" s="69"/>
      <c r="AQ1" s="69"/>
      <c r="AR1" s="69"/>
      <c r="AS1" s="69"/>
    </row>
    <row r="2" spans="1:48" ht="21.75" customHeight="1" x14ac:dyDescent="0.4">
      <c r="A2" s="162" t="s">
        <v>53</v>
      </c>
      <c r="B2" s="163" t="s">
        <v>95</v>
      </c>
      <c r="C2" s="164"/>
      <c r="D2" s="165"/>
      <c r="F2" s="74"/>
      <c r="G2" s="75" t="s">
        <v>84</v>
      </c>
      <c r="H2" s="26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0"/>
      <c r="AE2" s="30"/>
      <c r="AF2" s="30"/>
      <c r="AG2" s="30"/>
      <c r="AH2" s="30"/>
      <c r="AI2" s="29"/>
      <c r="AJ2" s="29"/>
      <c r="AK2" s="29"/>
      <c r="AL2" s="48"/>
      <c r="AM2" s="48"/>
      <c r="AN2" s="48"/>
      <c r="AO2" s="55"/>
      <c r="AP2" s="55"/>
      <c r="AQ2" s="55"/>
      <c r="AR2" s="55"/>
      <c r="AS2" s="55"/>
      <c r="AT2" s="29"/>
      <c r="AU2" s="29"/>
      <c r="AV2" s="29"/>
    </row>
    <row r="3" spans="1:48" ht="40.5" customHeight="1" x14ac:dyDescent="0.25">
      <c r="A3" s="162" t="s">
        <v>62</v>
      </c>
      <c r="B3" s="166" t="s">
        <v>96</v>
      </c>
      <c r="C3" s="167"/>
      <c r="D3" s="165"/>
      <c r="E3" s="28"/>
      <c r="F3" s="28"/>
      <c r="G3" s="188" t="s">
        <v>82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90"/>
      <c r="X3" s="200" t="s">
        <v>59</v>
      </c>
      <c r="Y3" s="201"/>
      <c r="Z3" s="201"/>
      <c r="AA3" s="201"/>
      <c r="AB3" s="202"/>
      <c r="AC3" s="243" t="s">
        <v>72</v>
      </c>
      <c r="AD3" s="244"/>
      <c r="AE3" s="244"/>
      <c r="AF3" s="244"/>
      <c r="AG3" s="244"/>
      <c r="AH3" s="244"/>
      <c r="AI3" s="244"/>
      <c r="AJ3" s="244"/>
      <c r="AK3" s="244"/>
      <c r="AL3" s="244"/>
      <c r="AM3" s="245"/>
      <c r="AN3" s="255" t="s">
        <v>73</v>
      </c>
      <c r="AO3" s="255"/>
      <c r="AP3" s="51" t="s">
        <v>74</v>
      </c>
      <c r="AQ3" s="51"/>
      <c r="AR3" s="56"/>
      <c r="AS3" s="29"/>
      <c r="AT3" s="29"/>
      <c r="AU3" s="53"/>
      <c r="AV3" s="29"/>
    </row>
    <row r="4" spans="1:48" ht="22.5" customHeight="1" x14ac:dyDescent="0.2">
      <c r="A4" s="168"/>
      <c r="B4" s="256" t="s">
        <v>63</v>
      </c>
      <c r="C4" s="256"/>
      <c r="D4" s="167"/>
      <c r="E4" s="29"/>
      <c r="F4" s="31"/>
      <c r="G4" s="73" t="s">
        <v>76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203" t="s">
        <v>87</v>
      </c>
      <c r="Y4" s="204"/>
      <c r="Z4" s="204"/>
      <c r="AA4" s="204"/>
      <c r="AB4" s="205"/>
      <c r="AC4" s="246"/>
      <c r="AD4" s="247"/>
      <c r="AE4" s="247"/>
      <c r="AF4" s="247"/>
      <c r="AG4" s="247"/>
      <c r="AH4" s="247"/>
      <c r="AI4" s="247"/>
      <c r="AJ4" s="247"/>
      <c r="AK4" s="247"/>
      <c r="AL4" s="247"/>
      <c r="AM4" s="248"/>
      <c r="AN4" s="255"/>
      <c r="AO4" s="255"/>
      <c r="AP4" s="198" t="s">
        <v>75</v>
      </c>
      <c r="AQ4" s="198"/>
      <c r="AU4" s="53"/>
      <c r="AV4" s="29"/>
    </row>
    <row r="5" spans="1:48" ht="42.75" customHeight="1" x14ac:dyDescent="0.2">
      <c r="A5" s="169" t="s">
        <v>64</v>
      </c>
      <c r="B5" s="162" t="s">
        <v>124</v>
      </c>
      <c r="C5" s="170" t="s">
        <v>54</v>
      </c>
      <c r="D5" s="171"/>
      <c r="E5" s="29"/>
      <c r="F5" s="31"/>
      <c r="G5" s="191" t="s">
        <v>101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206"/>
      <c r="Y5" s="206"/>
      <c r="Z5" s="206"/>
      <c r="AA5" s="206"/>
      <c r="AB5" s="207"/>
      <c r="AC5" s="249"/>
      <c r="AD5" s="250"/>
      <c r="AE5" s="250"/>
      <c r="AF5" s="250"/>
      <c r="AG5" s="250"/>
      <c r="AH5" s="250"/>
      <c r="AI5" s="250"/>
      <c r="AJ5" s="250"/>
      <c r="AK5" s="250"/>
      <c r="AL5" s="250"/>
      <c r="AM5" s="251"/>
      <c r="AN5" s="255"/>
      <c r="AO5" s="255"/>
      <c r="AP5" s="257" t="s">
        <v>62</v>
      </c>
      <c r="AQ5" s="258"/>
      <c r="AU5" s="53"/>
      <c r="AV5" s="29"/>
    </row>
    <row r="6" spans="1:48" ht="39.75" customHeight="1" x14ac:dyDescent="0.2">
      <c r="A6" s="172" t="s">
        <v>65</v>
      </c>
      <c r="B6" s="173">
        <v>45912</v>
      </c>
      <c r="C6" s="170" t="s">
        <v>55</v>
      </c>
      <c r="D6" s="174"/>
      <c r="E6" s="32"/>
      <c r="F6" s="31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59" t="s">
        <v>88</v>
      </c>
      <c r="Y6" s="260"/>
      <c r="Z6" s="260"/>
      <c r="AA6" s="260"/>
      <c r="AB6" s="260"/>
      <c r="AC6" s="62" t="s">
        <v>89</v>
      </c>
      <c r="AD6" s="57"/>
      <c r="AE6" s="57"/>
      <c r="AF6" s="57"/>
      <c r="AG6" s="57"/>
      <c r="AH6" s="48"/>
      <c r="AU6" s="29"/>
      <c r="AV6" s="29"/>
    </row>
    <row r="7" spans="1:48" ht="26.25" customHeight="1" x14ac:dyDescent="0.2">
      <c r="A7" s="252" t="s">
        <v>125</v>
      </c>
      <c r="B7" s="252"/>
      <c r="C7" s="253"/>
      <c r="D7" s="253"/>
      <c r="E7" s="29"/>
      <c r="F7" s="31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Y7" s="54"/>
      <c r="Z7" s="29"/>
      <c r="AB7" s="54"/>
      <c r="AC7" s="64" t="s">
        <v>91</v>
      </c>
      <c r="AP7" s="47"/>
      <c r="AQ7" s="47"/>
      <c r="AR7" s="47"/>
      <c r="AS7" s="29"/>
    </row>
    <row r="8" spans="1:48" ht="22.5" customHeight="1" x14ac:dyDescent="0.25">
      <c r="A8" s="65"/>
      <c r="B8" s="65"/>
      <c r="C8" s="65"/>
      <c r="D8" s="66"/>
      <c r="E8" s="66"/>
      <c r="F8" s="66"/>
      <c r="G8" s="67"/>
      <c r="H8" s="67"/>
      <c r="I8" s="65"/>
      <c r="J8" s="29"/>
      <c r="K8" s="29"/>
      <c r="X8" s="72"/>
      <c r="Y8" s="29"/>
      <c r="Z8" s="46"/>
      <c r="AA8" s="46"/>
      <c r="AB8" s="46"/>
      <c r="AC8" s="61" t="s">
        <v>90</v>
      </c>
      <c r="AD8" s="47"/>
      <c r="AE8" s="47"/>
      <c r="AF8" s="47"/>
      <c r="AG8" s="47"/>
      <c r="AH8" s="47"/>
      <c r="AI8" s="47"/>
      <c r="AJ8" s="47"/>
      <c r="AK8" s="77"/>
      <c r="AL8" s="63"/>
      <c r="AM8" s="47"/>
      <c r="AN8" s="47"/>
      <c r="AO8" s="47"/>
      <c r="AP8" s="47"/>
      <c r="AQ8" s="47"/>
      <c r="AR8" s="47"/>
      <c r="AS8" s="48"/>
    </row>
    <row r="9" spans="1:48" s="2" customFormat="1" ht="57.75" customHeight="1" x14ac:dyDescent="0.2">
      <c r="A9" s="213" t="s">
        <v>15</v>
      </c>
      <c r="B9" s="213"/>
      <c r="C9" s="213"/>
      <c r="D9" s="213"/>
      <c r="E9" s="214" t="s">
        <v>40</v>
      </c>
      <c r="F9" s="214"/>
      <c r="G9" s="214"/>
      <c r="H9" s="214"/>
      <c r="I9" s="214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9" t="s">
        <v>20</v>
      </c>
      <c r="AR9" s="199" t="s">
        <v>22</v>
      </c>
      <c r="AS9" s="208" t="s">
        <v>21</v>
      </c>
    </row>
    <row r="10" spans="1:48" s="2" customFormat="1" ht="21.75" customHeight="1" x14ac:dyDescent="0.2">
      <c r="A10" s="209" t="s">
        <v>0</v>
      </c>
      <c r="B10" s="210"/>
      <c r="C10" s="193" t="s">
        <v>58</v>
      </c>
      <c r="D10" s="22" t="s">
        <v>18</v>
      </c>
      <c r="E10" s="196" t="s">
        <v>1</v>
      </c>
      <c r="F10" s="196"/>
      <c r="G10" s="196"/>
      <c r="H10" s="196"/>
      <c r="I10" s="196" t="s">
        <v>2</v>
      </c>
      <c r="J10" s="196"/>
      <c r="K10" s="196"/>
      <c r="L10" s="196"/>
      <c r="M10" s="196" t="s">
        <v>3</v>
      </c>
      <c r="N10" s="196"/>
      <c r="O10" s="196"/>
      <c r="P10" s="196"/>
      <c r="Q10" s="196" t="s">
        <v>4</v>
      </c>
      <c r="R10" s="196"/>
      <c r="S10" s="196"/>
      <c r="T10" s="196"/>
      <c r="U10" s="196" t="s">
        <v>5</v>
      </c>
      <c r="V10" s="196"/>
      <c r="W10" s="196"/>
      <c r="X10" s="196" t="s">
        <v>6</v>
      </c>
      <c r="Y10" s="196"/>
      <c r="Z10" s="196"/>
      <c r="AA10" s="196"/>
      <c r="AB10" s="196" t="s">
        <v>7</v>
      </c>
      <c r="AC10" s="196"/>
      <c r="AD10" s="196"/>
      <c r="AE10" s="196" t="s">
        <v>8</v>
      </c>
      <c r="AF10" s="196"/>
      <c r="AG10" s="196"/>
      <c r="AH10" s="196"/>
      <c r="AI10" s="196"/>
      <c r="AJ10" s="196" t="s">
        <v>9</v>
      </c>
      <c r="AK10" s="196"/>
      <c r="AL10" s="196"/>
      <c r="AM10" s="196" t="s">
        <v>10</v>
      </c>
      <c r="AN10" s="196"/>
      <c r="AO10" s="196"/>
      <c r="AP10" s="196"/>
      <c r="AQ10" s="199"/>
      <c r="AR10" s="199"/>
      <c r="AS10" s="208"/>
    </row>
    <row r="11" spans="1:48" s="6" customFormat="1" ht="11.25" customHeight="1" x14ac:dyDescent="0.2">
      <c r="A11" s="211"/>
      <c r="B11" s="212"/>
      <c r="C11" s="194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99"/>
      <c r="AR11" s="199"/>
      <c r="AS11" s="208"/>
    </row>
    <row r="12" spans="1:48" s="6" customFormat="1" ht="11.25" customHeight="1" x14ac:dyDescent="0.2">
      <c r="A12" s="241" t="s">
        <v>71</v>
      </c>
      <c r="B12" s="193" t="s">
        <v>13</v>
      </c>
      <c r="C12" s="33" t="s">
        <v>135</v>
      </c>
      <c r="D12" s="9"/>
      <c r="E12" s="5"/>
      <c r="F12" s="5"/>
      <c r="G12" s="5"/>
      <c r="H12" s="90" t="s">
        <v>138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90" t="s">
        <v>102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90" t="s">
        <v>102</v>
      </c>
      <c r="AJ12" s="5"/>
      <c r="AK12" s="5"/>
      <c r="AL12" s="5"/>
      <c r="AM12" s="5"/>
      <c r="AN12" s="5"/>
      <c r="AO12" s="5"/>
      <c r="AP12" s="5"/>
      <c r="AQ12" s="34">
        <f>COUNTA(E12:AP12)</f>
        <v>3</v>
      </c>
      <c r="AR12" s="3">
        <f>33*5</f>
        <v>165</v>
      </c>
      <c r="AS12" s="35">
        <f>AQ12/AR12</f>
        <v>1.8181818181818181E-2</v>
      </c>
    </row>
    <row r="13" spans="1:48" ht="12.75" customHeight="1" x14ac:dyDescent="0.2">
      <c r="A13" s="242"/>
      <c r="B13" s="195"/>
      <c r="C13" s="33" t="s">
        <v>136</v>
      </c>
      <c r="D13" s="3"/>
      <c r="E13" s="4"/>
      <c r="F13" s="4"/>
      <c r="G13" s="4"/>
      <c r="H13" s="90" t="s">
        <v>138</v>
      </c>
      <c r="I13" s="4"/>
      <c r="J13" s="25"/>
      <c r="K13" s="4"/>
      <c r="L13" s="4"/>
      <c r="M13" s="4"/>
      <c r="N13" s="4"/>
      <c r="O13" s="4"/>
      <c r="P13" s="4"/>
      <c r="Q13" s="4"/>
      <c r="R13" s="4"/>
      <c r="S13" s="90" t="s">
        <v>102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90" t="s">
        <v>102</v>
      </c>
      <c r="AJ13" s="4"/>
      <c r="AK13" s="4"/>
      <c r="AL13" s="4"/>
      <c r="AM13" s="7"/>
      <c r="AN13" s="7"/>
      <c r="AO13" s="7"/>
      <c r="AP13" s="7"/>
      <c r="AQ13" s="34">
        <f>COUNTA(E13:AP13)</f>
        <v>3</v>
      </c>
      <c r="AR13" s="3">
        <f>33*5</f>
        <v>165</v>
      </c>
      <c r="AS13" s="35">
        <f t="shared" ref="AS13:AS20" si="0">AQ13/AR13</f>
        <v>1.8181818181818181E-2</v>
      </c>
    </row>
    <row r="14" spans="1:48" ht="12.75" customHeight="1" thickBot="1" x14ac:dyDescent="0.25">
      <c r="A14" s="242"/>
      <c r="B14" s="195"/>
      <c r="C14" s="123" t="s">
        <v>137</v>
      </c>
      <c r="D14" s="132"/>
      <c r="E14" s="105"/>
      <c r="F14" s="105"/>
      <c r="G14" s="105"/>
      <c r="H14" s="90" t="s">
        <v>138</v>
      </c>
      <c r="I14" s="105"/>
      <c r="J14" s="128"/>
      <c r="K14" s="105"/>
      <c r="L14" s="105"/>
      <c r="M14" s="105"/>
      <c r="N14" s="105"/>
      <c r="O14" s="105"/>
      <c r="P14" s="105"/>
      <c r="Q14" s="105"/>
      <c r="R14" s="105"/>
      <c r="S14" s="138" t="s">
        <v>102</v>
      </c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90" t="s">
        <v>102</v>
      </c>
      <c r="AJ14" s="105"/>
      <c r="AK14" s="105"/>
      <c r="AL14" s="105"/>
      <c r="AM14" s="106"/>
      <c r="AN14" s="106"/>
      <c r="AO14" s="106"/>
      <c r="AP14" s="106"/>
      <c r="AQ14" s="280">
        <f t="shared" ref="AQ14:AQ16" si="1">COUNTA(E14:AP14)</f>
        <v>3</v>
      </c>
      <c r="AR14" s="132">
        <f>33*5</f>
        <v>165</v>
      </c>
      <c r="AS14" s="281">
        <f t="shared" si="0"/>
        <v>1.8181818181818181E-2</v>
      </c>
    </row>
    <row r="15" spans="1:48" ht="12.75" customHeight="1" x14ac:dyDescent="0.2">
      <c r="A15" s="242"/>
      <c r="B15" s="234" t="s">
        <v>11</v>
      </c>
      <c r="C15" s="127" t="s">
        <v>135</v>
      </c>
      <c r="D15" s="141"/>
      <c r="E15" s="110"/>
      <c r="F15" s="110"/>
      <c r="G15" s="90" t="s">
        <v>138</v>
      </c>
      <c r="H15" s="110"/>
      <c r="I15" s="110"/>
      <c r="J15" s="111"/>
      <c r="K15" s="90" t="s">
        <v>102</v>
      </c>
      <c r="L15" s="110"/>
      <c r="M15" s="110"/>
      <c r="N15" s="110"/>
      <c r="O15" s="110"/>
      <c r="P15" s="110"/>
      <c r="Q15" s="110"/>
      <c r="R15" s="158"/>
      <c r="S15" s="303" t="s">
        <v>102</v>
      </c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90" t="s">
        <v>102</v>
      </c>
      <c r="AI15" s="110"/>
      <c r="AJ15" s="110"/>
      <c r="AK15" s="110"/>
      <c r="AL15" s="110"/>
      <c r="AM15" s="112"/>
      <c r="AN15" s="112"/>
      <c r="AO15" s="112"/>
      <c r="AP15" s="112"/>
      <c r="AQ15" s="285">
        <f t="shared" si="1"/>
        <v>4</v>
      </c>
      <c r="AR15" s="113">
        <f t="shared" ref="AR15:AR17" si="2">33*4</f>
        <v>132</v>
      </c>
      <c r="AS15" s="286">
        <f t="shared" si="0"/>
        <v>3.0303030303030304E-2</v>
      </c>
    </row>
    <row r="16" spans="1:48" ht="12.75" customHeight="1" x14ac:dyDescent="0.2">
      <c r="A16" s="242"/>
      <c r="B16" s="195"/>
      <c r="C16" s="127" t="s">
        <v>136</v>
      </c>
      <c r="D16" s="44"/>
      <c r="E16" s="4"/>
      <c r="F16" s="4"/>
      <c r="G16" s="90" t="s">
        <v>138</v>
      </c>
      <c r="H16" s="4"/>
      <c r="I16" s="4"/>
      <c r="J16" s="25"/>
      <c r="K16" s="90" t="s">
        <v>102</v>
      </c>
      <c r="L16" s="4"/>
      <c r="M16" s="4"/>
      <c r="N16" s="4"/>
      <c r="O16" s="4"/>
      <c r="P16" s="4"/>
      <c r="Q16" s="4"/>
      <c r="R16" s="130"/>
      <c r="S16" s="90" t="s">
        <v>102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90" t="s">
        <v>102</v>
      </c>
      <c r="AI16" s="4"/>
      <c r="AJ16" s="4"/>
      <c r="AK16" s="4"/>
      <c r="AL16" s="4"/>
      <c r="AM16" s="7"/>
      <c r="AN16" s="7"/>
      <c r="AO16" s="7"/>
      <c r="AP16" s="7"/>
      <c r="AQ16" s="34">
        <f t="shared" si="1"/>
        <v>4</v>
      </c>
      <c r="AR16" s="3">
        <f t="shared" si="2"/>
        <v>132</v>
      </c>
      <c r="AS16" s="35">
        <f t="shared" si="0"/>
        <v>3.0303030303030304E-2</v>
      </c>
    </row>
    <row r="17" spans="1:45" ht="12.75" customHeight="1" thickBot="1" x14ac:dyDescent="0.25">
      <c r="A17" s="242"/>
      <c r="B17" s="235"/>
      <c r="C17" s="123" t="s">
        <v>137</v>
      </c>
      <c r="D17" s="98"/>
      <c r="E17" s="99"/>
      <c r="F17" s="99"/>
      <c r="G17" s="90" t="s">
        <v>138</v>
      </c>
      <c r="H17" s="99"/>
      <c r="I17" s="100"/>
      <c r="J17" s="99"/>
      <c r="K17" s="90" t="s">
        <v>102</v>
      </c>
      <c r="L17" s="99"/>
      <c r="M17" s="99"/>
      <c r="N17" s="99"/>
      <c r="O17" s="99"/>
      <c r="P17" s="99"/>
      <c r="Q17" s="99"/>
      <c r="R17" s="159"/>
      <c r="S17" s="117" t="s">
        <v>102</v>
      </c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0" t="s">
        <v>102</v>
      </c>
      <c r="AI17" s="99"/>
      <c r="AJ17" s="99"/>
      <c r="AK17" s="99"/>
      <c r="AL17" s="99"/>
      <c r="AM17" s="101"/>
      <c r="AN17" s="101"/>
      <c r="AO17" s="101"/>
      <c r="AP17" s="101"/>
      <c r="AQ17" s="288">
        <f>COUNTA(E17:AP17)</f>
        <v>4</v>
      </c>
      <c r="AR17" s="102">
        <f t="shared" si="2"/>
        <v>132</v>
      </c>
      <c r="AS17" s="289">
        <f t="shared" si="0"/>
        <v>3.0303030303030304E-2</v>
      </c>
    </row>
    <row r="18" spans="1:45" ht="12.75" customHeight="1" x14ac:dyDescent="0.2">
      <c r="A18" s="242"/>
      <c r="B18" s="193" t="s">
        <v>17</v>
      </c>
      <c r="C18" s="127" t="s">
        <v>135</v>
      </c>
      <c r="D18" s="23"/>
      <c r="E18" s="4"/>
      <c r="F18" s="4"/>
      <c r="G18" s="25"/>
      <c r="H18" s="4"/>
      <c r="I18" s="4"/>
      <c r="J18" s="4"/>
      <c r="K18" s="4"/>
      <c r="L18" s="4"/>
      <c r="M18" s="4"/>
      <c r="N18" s="4"/>
      <c r="O18" s="4"/>
      <c r="P18" s="4"/>
      <c r="Q18" s="4"/>
      <c r="R18" s="92"/>
      <c r="S18" s="92"/>
      <c r="T18" s="90" t="s">
        <v>102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90" t="s">
        <v>102</v>
      </c>
      <c r="AI18" s="4"/>
      <c r="AJ18" s="4"/>
      <c r="AK18" s="4"/>
      <c r="AL18" s="4"/>
      <c r="AM18" s="7"/>
      <c r="AN18" s="7"/>
      <c r="AO18" s="7"/>
      <c r="AP18" s="7"/>
      <c r="AQ18" s="34">
        <f t="shared" ref="AQ18:AQ20" si="3">COUNTA(E18:AP18)</f>
        <v>2</v>
      </c>
      <c r="AR18" s="3">
        <f t="shared" ref="AR18:AR20" si="4">33*2</f>
        <v>66</v>
      </c>
      <c r="AS18" s="35">
        <f t="shared" si="0"/>
        <v>3.0303030303030304E-2</v>
      </c>
    </row>
    <row r="19" spans="1:45" ht="12.75" customHeight="1" x14ac:dyDescent="0.2">
      <c r="A19" s="242"/>
      <c r="B19" s="195"/>
      <c r="C19" s="127" t="s">
        <v>136</v>
      </c>
      <c r="D19" s="23"/>
      <c r="E19" s="4"/>
      <c r="F19" s="4"/>
      <c r="G19" s="2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90" t="s">
        <v>102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90" t="s">
        <v>102</v>
      </c>
      <c r="AI19" s="4"/>
      <c r="AJ19" s="4"/>
      <c r="AK19" s="4"/>
      <c r="AL19" s="4"/>
      <c r="AM19" s="7"/>
      <c r="AN19" s="7"/>
      <c r="AO19" s="7"/>
      <c r="AP19" s="7"/>
      <c r="AQ19" s="34">
        <f t="shared" si="3"/>
        <v>2</v>
      </c>
      <c r="AR19" s="3">
        <f t="shared" si="4"/>
        <v>66</v>
      </c>
      <c r="AS19" s="35">
        <f t="shared" si="0"/>
        <v>3.0303030303030304E-2</v>
      </c>
    </row>
    <row r="20" spans="1:45" ht="12.75" customHeight="1" x14ac:dyDescent="0.2">
      <c r="A20" s="242"/>
      <c r="B20" s="194"/>
      <c r="C20" s="123" t="s">
        <v>137</v>
      </c>
      <c r="D20" s="23"/>
      <c r="E20" s="4"/>
      <c r="F20" s="4"/>
      <c r="G20" s="2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90" t="s">
        <v>102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90" t="s">
        <v>102</v>
      </c>
      <c r="AI20" s="4"/>
      <c r="AJ20" s="4"/>
      <c r="AK20" s="4"/>
      <c r="AL20" s="4"/>
      <c r="AM20" s="7"/>
      <c r="AN20" s="7"/>
      <c r="AO20" s="7"/>
      <c r="AP20" s="7"/>
      <c r="AQ20" s="34">
        <f t="shared" si="3"/>
        <v>2</v>
      </c>
      <c r="AR20" s="3">
        <f t="shared" si="4"/>
        <v>66</v>
      </c>
      <c r="AS20" s="35">
        <f t="shared" si="0"/>
        <v>3.0303030303030304E-2</v>
      </c>
    </row>
    <row r="21" spans="1:45" s="38" customFormat="1" ht="27" customHeight="1" x14ac:dyDescent="0.2">
      <c r="A21" s="215"/>
      <c r="B21" s="215"/>
      <c r="C21" s="215"/>
      <c r="D21" s="215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9"/>
      <c r="AN21" s="59"/>
      <c r="AO21" s="59"/>
      <c r="AP21" s="59"/>
      <c r="AQ21" s="59"/>
      <c r="AR21" s="59"/>
      <c r="AS21" s="59"/>
    </row>
    <row r="22" spans="1:45" s="2" customFormat="1" ht="111.75" customHeight="1" x14ac:dyDescent="0.2">
      <c r="A22" s="213" t="s">
        <v>14</v>
      </c>
      <c r="B22" s="213"/>
      <c r="C22" s="213"/>
      <c r="D22" s="213"/>
      <c r="E22" s="216" t="s">
        <v>40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8"/>
      <c r="AQ22" s="199" t="s">
        <v>20</v>
      </c>
      <c r="AR22" s="199" t="s">
        <v>22</v>
      </c>
      <c r="AS22" s="208" t="s">
        <v>21</v>
      </c>
    </row>
    <row r="23" spans="1:45" s="2" customFormat="1" ht="21.75" customHeight="1" x14ac:dyDescent="0.2">
      <c r="A23" s="209" t="s">
        <v>0</v>
      </c>
      <c r="B23" s="210"/>
      <c r="C23" s="193" t="s">
        <v>58</v>
      </c>
      <c r="D23" s="22" t="s">
        <v>18</v>
      </c>
      <c r="E23" s="196" t="s">
        <v>1</v>
      </c>
      <c r="F23" s="196"/>
      <c r="G23" s="196"/>
      <c r="H23" s="196"/>
      <c r="I23" s="196" t="s">
        <v>2</v>
      </c>
      <c r="J23" s="196"/>
      <c r="K23" s="196"/>
      <c r="L23" s="196"/>
      <c r="M23" s="196" t="s">
        <v>3</v>
      </c>
      <c r="N23" s="196"/>
      <c r="O23" s="196"/>
      <c r="P23" s="196"/>
      <c r="Q23" s="196" t="s">
        <v>4</v>
      </c>
      <c r="R23" s="196"/>
      <c r="S23" s="196"/>
      <c r="T23" s="196"/>
      <c r="U23" s="196" t="s">
        <v>5</v>
      </c>
      <c r="V23" s="196"/>
      <c r="W23" s="196"/>
      <c r="X23" s="196" t="s">
        <v>6</v>
      </c>
      <c r="Y23" s="196"/>
      <c r="Z23" s="196"/>
      <c r="AA23" s="196"/>
      <c r="AB23" s="196" t="s">
        <v>7</v>
      </c>
      <c r="AC23" s="196"/>
      <c r="AD23" s="196"/>
      <c r="AE23" s="196" t="s">
        <v>8</v>
      </c>
      <c r="AF23" s="196"/>
      <c r="AG23" s="196"/>
      <c r="AH23" s="196"/>
      <c r="AI23" s="196"/>
      <c r="AJ23" s="196" t="s">
        <v>9</v>
      </c>
      <c r="AK23" s="196"/>
      <c r="AL23" s="196"/>
      <c r="AM23" s="196" t="s">
        <v>10</v>
      </c>
      <c r="AN23" s="196"/>
      <c r="AO23" s="196"/>
      <c r="AP23" s="196"/>
      <c r="AQ23" s="199"/>
      <c r="AR23" s="199"/>
      <c r="AS23" s="208"/>
    </row>
    <row r="24" spans="1:45" s="6" customFormat="1" ht="11.25" customHeight="1" x14ac:dyDescent="0.2">
      <c r="A24" s="211"/>
      <c r="B24" s="212"/>
      <c r="C24" s="194"/>
      <c r="D24" s="22" t="s">
        <v>19</v>
      </c>
      <c r="E24" s="5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5">
        <v>9</v>
      </c>
      <c r="N24" s="5">
        <v>10</v>
      </c>
      <c r="O24" s="5">
        <v>11</v>
      </c>
      <c r="P24" s="5">
        <v>12</v>
      </c>
      <c r="Q24" s="5">
        <v>13</v>
      </c>
      <c r="R24" s="5">
        <v>14</v>
      </c>
      <c r="S24" s="5">
        <v>15</v>
      </c>
      <c r="T24" s="5">
        <v>16</v>
      </c>
      <c r="U24" s="5">
        <v>17</v>
      </c>
      <c r="V24" s="5">
        <v>18</v>
      </c>
      <c r="W24" s="5">
        <v>19</v>
      </c>
      <c r="X24" s="5">
        <v>20</v>
      </c>
      <c r="Y24" s="5">
        <v>21</v>
      </c>
      <c r="Z24" s="5">
        <v>22</v>
      </c>
      <c r="AA24" s="5">
        <v>23</v>
      </c>
      <c r="AB24" s="5">
        <v>24</v>
      </c>
      <c r="AC24" s="5">
        <v>25</v>
      </c>
      <c r="AD24" s="5">
        <v>26</v>
      </c>
      <c r="AE24" s="5">
        <v>27</v>
      </c>
      <c r="AF24" s="5">
        <v>28</v>
      </c>
      <c r="AG24" s="5">
        <v>29</v>
      </c>
      <c r="AH24" s="5">
        <v>30</v>
      </c>
      <c r="AI24" s="5">
        <v>31</v>
      </c>
      <c r="AJ24" s="5">
        <v>32</v>
      </c>
      <c r="AK24" s="5">
        <v>33</v>
      </c>
      <c r="AL24" s="5">
        <v>34</v>
      </c>
      <c r="AM24" s="5">
        <v>35</v>
      </c>
      <c r="AN24" s="5">
        <v>36</v>
      </c>
      <c r="AO24" s="5">
        <v>37</v>
      </c>
      <c r="AP24" s="5">
        <v>38</v>
      </c>
      <c r="AQ24" s="199"/>
      <c r="AR24" s="199"/>
      <c r="AS24" s="208"/>
    </row>
    <row r="25" spans="1:45" ht="12.75" customHeight="1" x14ac:dyDescent="0.2">
      <c r="A25" s="241" t="s">
        <v>25</v>
      </c>
      <c r="B25" s="193" t="s">
        <v>13</v>
      </c>
      <c r="C25" s="33" t="s">
        <v>139</v>
      </c>
      <c r="D25" s="39"/>
      <c r="E25" s="5"/>
      <c r="F25" s="5"/>
      <c r="G25" s="5"/>
      <c r="H25" s="90" t="s">
        <v>138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90" t="s">
        <v>102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90" t="s">
        <v>102</v>
      </c>
      <c r="AJ25" s="5"/>
      <c r="AK25" s="5"/>
      <c r="AL25" s="5"/>
      <c r="AM25" s="5"/>
      <c r="AN25" s="5"/>
      <c r="AO25" s="5"/>
      <c r="AP25" s="5"/>
      <c r="AQ25" s="34">
        <f>COUNTA(E25:AP25)</f>
        <v>3</v>
      </c>
      <c r="AR25" s="3">
        <f>34*5</f>
        <v>170</v>
      </c>
      <c r="AS25" s="35">
        <f>AQ25/AR25</f>
        <v>1.7647058823529412E-2</v>
      </c>
    </row>
    <row r="26" spans="1:45" x14ac:dyDescent="0.2">
      <c r="A26" s="242"/>
      <c r="B26" s="195"/>
      <c r="C26" s="33" t="s">
        <v>140</v>
      </c>
      <c r="D26" s="39"/>
      <c r="E26" s="4"/>
      <c r="F26" s="4"/>
      <c r="G26" s="4"/>
      <c r="H26" s="90" t="s">
        <v>138</v>
      </c>
      <c r="I26" s="4"/>
      <c r="J26" s="25"/>
      <c r="K26" s="4"/>
      <c r="L26" s="4"/>
      <c r="M26" s="4"/>
      <c r="N26" s="4"/>
      <c r="O26" s="4"/>
      <c r="P26" s="4"/>
      <c r="Q26" s="4"/>
      <c r="R26" s="4"/>
      <c r="S26" s="90" t="s">
        <v>102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90" t="s">
        <v>102</v>
      </c>
      <c r="AJ26" s="4"/>
      <c r="AK26" s="4"/>
      <c r="AL26" s="4"/>
      <c r="AM26" s="7"/>
      <c r="AN26" s="7"/>
      <c r="AO26" s="7"/>
      <c r="AP26" s="7"/>
      <c r="AQ26" s="34">
        <f>COUNTA(E26:AP26)</f>
        <v>3</v>
      </c>
      <c r="AR26" s="3">
        <f t="shared" ref="AR26:AR27" si="5">34*5</f>
        <v>170</v>
      </c>
      <c r="AS26" s="35">
        <f t="shared" ref="AS26:AS33" si="6">AQ26/AR26</f>
        <v>1.7647058823529412E-2</v>
      </c>
    </row>
    <row r="27" spans="1:45" ht="13.5" thickBot="1" x14ac:dyDescent="0.25">
      <c r="A27" s="242"/>
      <c r="B27" s="195"/>
      <c r="C27" s="123" t="s">
        <v>141</v>
      </c>
      <c r="D27" s="290"/>
      <c r="E27" s="105"/>
      <c r="F27" s="105"/>
      <c r="G27" s="105"/>
      <c r="H27" s="90" t="s">
        <v>138</v>
      </c>
      <c r="I27" s="105"/>
      <c r="J27" s="128"/>
      <c r="K27" s="105"/>
      <c r="L27" s="105"/>
      <c r="M27" s="105"/>
      <c r="N27" s="105"/>
      <c r="O27" s="105"/>
      <c r="P27" s="105"/>
      <c r="Q27" s="105"/>
      <c r="R27" s="105"/>
      <c r="S27" s="90" t="s">
        <v>102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90" t="s">
        <v>102</v>
      </c>
      <c r="AJ27" s="105"/>
      <c r="AK27" s="105"/>
      <c r="AL27" s="105"/>
      <c r="AM27" s="106"/>
      <c r="AN27" s="106"/>
      <c r="AO27" s="106"/>
      <c r="AP27" s="106"/>
      <c r="AQ27" s="280">
        <f t="shared" ref="AQ27:AQ29" si="7">COUNTA(E27:AP27)</f>
        <v>3</v>
      </c>
      <c r="AR27" s="132">
        <f t="shared" si="5"/>
        <v>170</v>
      </c>
      <c r="AS27" s="281">
        <f t="shared" si="6"/>
        <v>1.7647058823529412E-2</v>
      </c>
    </row>
    <row r="28" spans="1:45" x14ac:dyDescent="0.2">
      <c r="A28" s="242"/>
      <c r="B28" s="234" t="s">
        <v>11</v>
      </c>
      <c r="C28" s="284" t="s">
        <v>139</v>
      </c>
      <c r="D28" s="291"/>
      <c r="E28" s="292"/>
      <c r="F28" s="145"/>
      <c r="G28" s="90" t="s">
        <v>138</v>
      </c>
      <c r="H28" s="145"/>
      <c r="I28" s="145"/>
      <c r="J28" s="145"/>
      <c r="K28" s="145"/>
      <c r="L28" s="145"/>
      <c r="M28" s="145"/>
      <c r="N28" s="145"/>
      <c r="O28" s="145"/>
      <c r="P28" s="90" t="s">
        <v>102</v>
      </c>
      <c r="Q28" s="292"/>
      <c r="R28" s="111"/>
      <c r="S28" s="90" t="s">
        <v>102</v>
      </c>
      <c r="T28" s="130"/>
      <c r="U28" s="292"/>
      <c r="V28" s="111"/>
      <c r="W28" s="111"/>
      <c r="X28" s="292"/>
      <c r="Y28" s="90" t="s">
        <v>102</v>
      </c>
      <c r="Z28" s="111"/>
      <c r="AA28" s="111"/>
      <c r="AB28" s="292"/>
      <c r="AC28" s="90" t="s">
        <v>102</v>
      </c>
      <c r="AD28" s="111"/>
      <c r="AE28" s="292"/>
      <c r="AF28" s="292"/>
      <c r="AG28" s="111"/>
      <c r="AH28" s="90" t="s">
        <v>102</v>
      </c>
      <c r="AI28" s="111"/>
      <c r="AJ28" s="292"/>
      <c r="AK28" s="111"/>
      <c r="AL28" s="111"/>
      <c r="AM28" s="145"/>
      <c r="AN28" s="145"/>
      <c r="AO28" s="145"/>
      <c r="AP28" s="145"/>
      <c r="AQ28" s="285">
        <f t="shared" si="7"/>
        <v>6</v>
      </c>
      <c r="AR28" s="113">
        <f>34*4</f>
        <v>136</v>
      </c>
      <c r="AS28" s="286">
        <f t="shared" si="6"/>
        <v>4.4117647058823532E-2</v>
      </c>
    </row>
    <row r="29" spans="1:45" x14ac:dyDescent="0.2">
      <c r="A29" s="242"/>
      <c r="B29" s="195"/>
      <c r="C29" s="127" t="s">
        <v>140</v>
      </c>
      <c r="D29" s="39"/>
      <c r="E29" s="24"/>
      <c r="F29" s="25"/>
      <c r="G29" s="90" t="s">
        <v>138</v>
      </c>
      <c r="H29" s="36"/>
      <c r="I29" s="25"/>
      <c r="J29" s="25"/>
      <c r="K29" s="25"/>
      <c r="L29" s="25"/>
      <c r="M29" s="24"/>
      <c r="N29" s="25"/>
      <c r="O29" s="25"/>
      <c r="P29" s="90" t="s">
        <v>102</v>
      </c>
      <c r="Q29" s="24"/>
      <c r="R29" s="25"/>
      <c r="S29" s="90" t="s">
        <v>102</v>
      </c>
      <c r="T29" s="130"/>
      <c r="U29" s="24"/>
      <c r="V29" s="25"/>
      <c r="W29" s="25"/>
      <c r="X29" s="24"/>
      <c r="Y29" s="90" t="s">
        <v>102</v>
      </c>
      <c r="Z29" s="25"/>
      <c r="AA29" s="25"/>
      <c r="AB29" s="36"/>
      <c r="AC29" s="90" t="s">
        <v>102</v>
      </c>
      <c r="AD29" s="36"/>
      <c r="AE29" s="24"/>
      <c r="AF29" s="24"/>
      <c r="AG29" s="25"/>
      <c r="AH29" s="90" t="s">
        <v>102</v>
      </c>
      <c r="AI29" s="25"/>
      <c r="AJ29" s="24"/>
      <c r="AK29" s="25"/>
      <c r="AL29" s="25"/>
      <c r="AM29" s="36"/>
      <c r="AN29" s="36"/>
      <c r="AO29" s="36"/>
      <c r="AP29" s="36"/>
      <c r="AQ29" s="34">
        <f t="shared" si="7"/>
        <v>6</v>
      </c>
      <c r="AR29" s="3">
        <f t="shared" ref="AR29:AR30" si="8">34*4</f>
        <v>136</v>
      </c>
      <c r="AS29" s="35">
        <f t="shared" si="6"/>
        <v>4.4117647058823532E-2</v>
      </c>
    </row>
    <row r="30" spans="1:45" ht="12.75" customHeight="1" thickBot="1" x14ac:dyDescent="0.25">
      <c r="A30" s="242"/>
      <c r="B30" s="235"/>
      <c r="C30" s="287" t="s">
        <v>141</v>
      </c>
      <c r="D30" s="293"/>
      <c r="E30" s="294"/>
      <c r="F30" s="294"/>
      <c r="G30" s="90" t="s">
        <v>138</v>
      </c>
      <c r="H30" s="294"/>
      <c r="I30" s="294"/>
      <c r="J30" s="295"/>
      <c r="K30" s="294"/>
      <c r="L30" s="294"/>
      <c r="M30" s="294"/>
      <c r="N30" s="294"/>
      <c r="O30" s="294"/>
      <c r="P30" s="90" t="s">
        <v>102</v>
      </c>
      <c r="Q30" s="294"/>
      <c r="R30" s="100"/>
      <c r="S30" s="90" t="s">
        <v>102</v>
      </c>
      <c r="T30" s="130"/>
      <c r="U30" s="294"/>
      <c r="V30" s="100"/>
      <c r="W30" s="100"/>
      <c r="X30" s="294"/>
      <c r="Y30" s="90" t="s">
        <v>102</v>
      </c>
      <c r="Z30" s="100"/>
      <c r="AA30" s="100"/>
      <c r="AB30" s="100"/>
      <c r="AC30" s="90" t="s">
        <v>102</v>
      </c>
      <c r="AD30" s="294"/>
      <c r="AE30" s="294"/>
      <c r="AF30" s="294"/>
      <c r="AG30" s="294"/>
      <c r="AH30" s="90" t="s">
        <v>102</v>
      </c>
      <c r="AI30" s="148"/>
      <c r="AJ30" s="148"/>
      <c r="AK30" s="100"/>
      <c r="AL30" s="100"/>
      <c r="AM30" s="148"/>
      <c r="AN30" s="148"/>
      <c r="AO30" s="148"/>
      <c r="AP30" s="148"/>
      <c r="AQ30" s="288">
        <f>COUNTA(E30:AP30)</f>
        <v>6</v>
      </c>
      <c r="AR30" s="102">
        <f t="shared" si="8"/>
        <v>136</v>
      </c>
      <c r="AS30" s="289">
        <f t="shared" si="6"/>
        <v>4.4117647058823532E-2</v>
      </c>
    </row>
    <row r="31" spans="1:45" x14ac:dyDescent="0.2">
      <c r="A31" s="242"/>
      <c r="B31" s="195" t="s">
        <v>17</v>
      </c>
      <c r="C31" s="125" t="s">
        <v>139</v>
      </c>
      <c r="D31" s="44"/>
      <c r="E31" s="4"/>
      <c r="F31" s="4"/>
      <c r="G31" s="2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90" t="s">
        <v>102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90" t="s">
        <v>102</v>
      </c>
      <c r="AI31" s="4"/>
      <c r="AJ31" s="4"/>
      <c r="AK31" s="4"/>
      <c r="AL31" s="4"/>
      <c r="AM31" s="7"/>
      <c r="AN31" s="7"/>
      <c r="AO31" s="7"/>
      <c r="AP31" s="7"/>
      <c r="AQ31" s="282">
        <f t="shared" ref="AQ31:AQ33" si="9">COUNTA(E31:AP31)</f>
        <v>2</v>
      </c>
      <c r="AR31" s="94">
        <f>34*2</f>
        <v>68</v>
      </c>
      <c r="AS31" s="283">
        <f t="shared" si="6"/>
        <v>2.9411764705882353E-2</v>
      </c>
    </row>
    <row r="32" spans="1:45" ht="12.75" customHeight="1" x14ac:dyDescent="0.2">
      <c r="A32" s="242"/>
      <c r="B32" s="195"/>
      <c r="C32" s="127" t="s">
        <v>140</v>
      </c>
      <c r="D32" s="44"/>
      <c r="E32" s="4"/>
      <c r="F32" s="4"/>
      <c r="G32" s="2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90" t="s">
        <v>102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90" t="s">
        <v>102</v>
      </c>
      <c r="AI32" s="4"/>
      <c r="AJ32" s="4"/>
      <c r="AK32" s="4"/>
      <c r="AL32" s="4"/>
      <c r="AM32" s="7"/>
      <c r="AN32" s="7"/>
      <c r="AO32" s="7"/>
      <c r="AP32" s="7"/>
      <c r="AQ32" s="34">
        <f t="shared" si="9"/>
        <v>2</v>
      </c>
      <c r="AR32" s="3">
        <f t="shared" ref="AR32:AR33" si="10">34*2</f>
        <v>68</v>
      </c>
      <c r="AS32" s="35">
        <f t="shared" si="6"/>
        <v>2.9411764705882353E-2</v>
      </c>
    </row>
    <row r="33" spans="1:45" ht="12.75" customHeight="1" thickBot="1" x14ac:dyDescent="0.25">
      <c r="A33" s="304"/>
      <c r="B33" s="194"/>
      <c r="C33" s="127" t="s">
        <v>141</v>
      </c>
      <c r="D33" s="44"/>
      <c r="E33" s="4"/>
      <c r="F33" s="4"/>
      <c r="G33" s="2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90" t="s">
        <v>102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90" t="s">
        <v>102</v>
      </c>
      <c r="AI33" s="4"/>
      <c r="AJ33" s="4"/>
      <c r="AK33" s="4"/>
      <c r="AL33" s="4"/>
      <c r="AM33" s="7"/>
      <c r="AN33" s="7"/>
      <c r="AO33" s="7"/>
      <c r="AP33" s="7"/>
      <c r="AQ33" s="34">
        <f t="shared" si="9"/>
        <v>2</v>
      </c>
      <c r="AR33" s="3">
        <f t="shared" si="10"/>
        <v>68</v>
      </c>
      <c r="AS33" s="35">
        <f t="shared" si="6"/>
        <v>2.9411764705882353E-2</v>
      </c>
    </row>
    <row r="34" spans="1:45" s="38" customFormat="1" ht="27" customHeight="1" x14ac:dyDescent="0.2">
      <c r="A34" s="59"/>
      <c r="B34" s="60"/>
      <c r="C34" s="60"/>
      <c r="D34" s="6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59"/>
      <c r="AO34" s="59"/>
      <c r="AP34" s="59"/>
      <c r="AQ34" s="59"/>
      <c r="AR34" s="59"/>
      <c r="AS34" s="59"/>
    </row>
    <row r="35" spans="1:45" s="38" customFormat="1" ht="114" customHeight="1" x14ac:dyDescent="0.2">
      <c r="A35" s="233" t="s">
        <v>23</v>
      </c>
      <c r="B35" s="233"/>
      <c r="C35" s="233"/>
      <c r="D35" s="233"/>
      <c r="E35" s="216" t="s">
        <v>40</v>
      </c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8"/>
      <c r="AQ35" s="199" t="s">
        <v>20</v>
      </c>
      <c r="AR35" s="199" t="s">
        <v>22</v>
      </c>
      <c r="AS35" s="208" t="s">
        <v>21</v>
      </c>
    </row>
    <row r="36" spans="1:45" s="2" customFormat="1" x14ac:dyDescent="0.2">
      <c r="A36" s="209" t="s">
        <v>0</v>
      </c>
      <c r="B36" s="210"/>
      <c r="C36" s="193" t="s">
        <v>58</v>
      </c>
      <c r="D36" s="22" t="s">
        <v>18</v>
      </c>
      <c r="E36" s="196" t="s">
        <v>1</v>
      </c>
      <c r="F36" s="196"/>
      <c r="G36" s="196"/>
      <c r="H36" s="196"/>
      <c r="I36" s="196" t="s">
        <v>2</v>
      </c>
      <c r="J36" s="196"/>
      <c r="K36" s="196"/>
      <c r="L36" s="196"/>
      <c r="M36" s="196" t="s">
        <v>3</v>
      </c>
      <c r="N36" s="196"/>
      <c r="O36" s="196"/>
      <c r="P36" s="196"/>
      <c r="Q36" s="196" t="s">
        <v>4</v>
      </c>
      <c r="R36" s="196"/>
      <c r="S36" s="196"/>
      <c r="T36" s="196"/>
      <c r="U36" s="196" t="s">
        <v>5</v>
      </c>
      <c r="V36" s="196"/>
      <c r="W36" s="196"/>
      <c r="X36" s="196" t="s">
        <v>6</v>
      </c>
      <c r="Y36" s="196"/>
      <c r="Z36" s="196"/>
      <c r="AA36" s="196"/>
      <c r="AB36" s="196" t="s">
        <v>7</v>
      </c>
      <c r="AC36" s="196"/>
      <c r="AD36" s="196"/>
      <c r="AE36" s="196" t="s">
        <v>8</v>
      </c>
      <c r="AF36" s="196"/>
      <c r="AG36" s="196"/>
      <c r="AH36" s="196"/>
      <c r="AI36" s="196"/>
      <c r="AJ36" s="196" t="s">
        <v>9</v>
      </c>
      <c r="AK36" s="196"/>
      <c r="AL36" s="196"/>
      <c r="AM36" s="196" t="s">
        <v>10</v>
      </c>
      <c r="AN36" s="196"/>
      <c r="AO36" s="196"/>
      <c r="AP36" s="196"/>
      <c r="AQ36" s="199"/>
      <c r="AR36" s="199"/>
      <c r="AS36" s="208"/>
    </row>
    <row r="37" spans="1:45" s="2" customFormat="1" ht="16.5" customHeight="1" x14ac:dyDescent="0.2">
      <c r="A37" s="211"/>
      <c r="B37" s="212"/>
      <c r="C37" s="194"/>
      <c r="D37" s="22" t="s">
        <v>19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>
        <v>22</v>
      </c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5">
        <v>35</v>
      </c>
      <c r="AN37" s="5">
        <v>36</v>
      </c>
      <c r="AO37" s="5">
        <v>37</v>
      </c>
      <c r="AP37" s="5">
        <v>38</v>
      </c>
      <c r="AQ37" s="199"/>
      <c r="AR37" s="199"/>
      <c r="AS37" s="208"/>
    </row>
    <row r="38" spans="1:45" s="6" customFormat="1" ht="11.25" customHeight="1" x14ac:dyDescent="0.2">
      <c r="A38" s="241" t="s">
        <v>25</v>
      </c>
      <c r="B38" s="193" t="s">
        <v>13</v>
      </c>
      <c r="C38" s="33" t="s">
        <v>142</v>
      </c>
      <c r="D38" s="39"/>
      <c r="E38" s="5"/>
      <c r="F38" s="5"/>
      <c r="G38" s="5"/>
      <c r="H38" s="90" t="s">
        <v>138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90" t="s">
        <v>102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90" t="s">
        <v>102</v>
      </c>
      <c r="AJ38" s="5"/>
      <c r="AK38" s="5"/>
      <c r="AL38" s="5"/>
      <c r="AM38" s="5"/>
      <c r="AN38" s="5"/>
      <c r="AO38" s="5"/>
      <c r="AP38" s="5"/>
      <c r="AQ38" s="34">
        <f>COUNTA(E38:AP38)</f>
        <v>3</v>
      </c>
      <c r="AR38" s="3">
        <f>34*5</f>
        <v>170</v>
      </c>
      <c r="AS38" s="35">
        <f>AQ38/AR38</f>
        <v>1.7647058823529412E-2</v>
      </c>
    </row>
    <row r="39" spans="1:45" s="6" customFormat="1" ht="15" customHeight="1" x14ac:dyDescent="0.2">
      <c r="A39" s="242"/>
      <c r="B39" s="195"/>
      <c r="C39" s="33" t="s">
        <v>143</v>
      </c>
      <c r="D39" s="39"/>
      <c r="E39" s="4"/>
      <c r="F39" s="4"/>
      <c r="G39" s="4"/>
      <c r="H39" s="90" t="s">
        <v>138</v>
      </c>
      <c r="I39" s="4"/>
      <c r="J39" s="25"/>
      <c r="K39" s="4"/>
      <c r="L39" s="4"/>
      <c r="M39" s="4"/>
      <c r="N39" s="4"/>
      <c r="O39" s="4"/>
      <c r="P39" s="4"/>
      <c r="Q39" s="4"/>
      <c r="R39" s="4"/>
      <c r="S39" s="90" t="s">
        <v>102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90" t="s">
        <v>102</v>
      </c>
      <c r="AJ39" s="4"/>
      <c r="AK39" s="4"/>
      <c r="AL39" s="4"/>
      <c r="AM39" s="7"/>
      <c r="AN39" s="7"/>
      <c r="AO39" s="7"/>
      <c r="AP39" s="7"/>
      <c r="AQ39" s="34">
        <f>COUNTA(E39:AP39)</f>
        <v>3</v>
      </c>
      <c r="AR39" s="3">
        <f t="shared" ref="AR39:AR40" si="11">34*5</f>
        <v>170</v>
      </c>
      <c r="AS39" s="35">
        <f t="shared" ref="AS39:AS46" si="12">AQ39/AR39</f>
        <v>1.7647058823529412E-2</v>
      </c>
    </row>
    <row r="40" spans="1:45" s="6" customFormat="1" ht="12.75" customHeight="1" thickBot="1" x14ac:dyDescent="0.25">
      <c r="A40" s="242"/>
      <c r="B40" s="195"/>
      <c r="C40" s="123" t="s">
        <v>144</v>
      </c>
      <c r="D40" s="290"/>
      <c r="E40" s="105"/>
      <c r="F40" s="105"/>
      <c r="G40" s="105"/>
      <c r="H40" s="90" t="s">
        <v>138</v>
      </c>
      <c r="I40" s="105"/>
      <c r="J40" s="128"/>
      <c r="K40" s="105"/>
      <c r="L40" s="105"/>
      <c r="M40" s="105"/>
      <c r="N40" s="105"/>
      <c r="O40" s="105"/>
      <c r="P40" s="105"/>
      <c r="Q40" s="105"/>
      <c r="R40" s="105"/>
      <c r="S40" s="90" t="s">
        <v>102</v>
      </c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90" t="s">
        <v>102</v>
      </c>
      <c r="AJ40" s="105"/>
      <c r="AK40" s="105"/>
      <c r="AL40" s="105"/>
      <c r="AM40" s="106"/>
      <c r="AN40" s="106"/>
      <c r="AO40" s="106"/>
      <c r="AP40" s="106"/>
      <c r="AQ40" s="280">
        <f t="shared" ref="AQ40:AQ42" si="13">COUNTA(E40:AP40)</f>
        <v>3</v>
      </c>
      <c r="AR40" s="132">
        <f t="shared" si="11"/>
        <v>170</v>
      </c>
      <c r="AS40" s="281">
        <f t="shared" si="12"/>
        <v>1.7647058823529412E-2</v>
      </c>
    </row>
    <row r="41" spans="1:45" s="6" customFormat="1" ht="15" customHeight="1" x14ac:dyDescent="0.2">
      <c r="A41" s="242"/>
      <c r="B41" s="234" t="s">
        <v>11</v>
      </c>
      <c r="C41" s="284" t="s">
        <v>142</v>
      </c>
      <c r="D41" s="291"/>
      <c r="E41" s="292"/>
      <c r="F41" s="145"/>
      <c r="G41" s="90" t="s">
        <v>138</v>
      </c>
      <c r="H41" s="145"/>
      <c r="I41" s="145"/>
      <c r="J41" s="145"/>
      <c r="K41" s="90" t="s">
        <v>102</v>
      </c>
      <c r="L41" s="145"/>
      <c r="M41" s="145"/>
      <c r="N41" s="145"/>
      <c r="O41" s="145"/>
      <c r="P41" s="145"/>
      <c r="Q41" s="292"/>
      <c r="R41" s="111"/>
      <c r="S41" s="90" t="s">
        <v>102</v>
      </c>
      <c r="T41" s="111"/>
      <c r="U41" s="292"/>
      <c r="V41" s="111"/>
      <c r="W41" s="111"/>
      <c r="X41" s="90" t="s">
        <v>102</v>
      </c>
      <c r="Y41" s="111"/>
      <c r="Z41" s="111"/>
      <c r="AA41" s="111"/>
      <c r="AB41" s="90" t="s">
        <v>102</v>
      </c>
      <c r="AC41" s="111"/>
      <c r="AD41" s="111"/>
      <c r="AE41" s="292"/>
      <c r="AF41" s="292"/>
      <c r="AG41" s="111"/>
      <c r="AH41" s="111"/>
      <c r="AI41" s="90" t="s">
        <v>102</v>
      </c>
      <c r="AJ41" s="292"/>
      <c r="AK41" s="111"/>
      <c r="AL41" s="111"/>
      <c r="AM41" s="145"/>
      <c r="AN41" s="145"/>
      <c r="AO41" s="145"/>
      <c r="AP41" s="145"/>
      <c r="AQ41" s="285">
        <f t="shared" si="13"/>
        <v>6</v>
      </c>
      <c r="AR41" s="113">
        <f>34*4</f>
        <v>136</v>
      </c>
      <c r="AS41" s="286">
        <f t="shared" si="12"/>
        <v>4.4117647058823532E-2</v>
      </c>
    </row>
    <row r="42" spans="1:45" s="6" customFormat="1" ht="15" customHeight="1" x14ac:dyDescent="0.2">
      <c r="A42" s="242"/>
      <c r="B42" s="195"/>
      <c r="C42" s="127" t="s">
        <v>143</v>
      </c>
      <c r="D42" s="39"/>
      <c r="E42" s="24"/>
      <c r="F42" s="25"/>
      <c r="G42" s="90" t="s">
        <v>138</v>
      </c>
      <c r="H42" s="36"/>
      <c r="I42" s="25"/>
      <c r="J42" s="25"/>
      <c r="K42" s="90" t="s">
        <v>102</v>
      </c>
      <c r="L42" s="25"/>
      <c r="M42" s="24"/>
      <c r="N42" s="25"/>
      <c r="O42" s="25"/>
      <c r="P42" s="25"/>
      <c r="Q42" s="24"/>
      <c r="R42" s="25"/>
      <c r="S42" s="90" t="s">
        <v>102</v>
      </c>
      <c r="T42" s="25"/>
      <c r="U42" s="24"/>
      <c r="V42" s="25"/>
      <c r="W42" s="25"/>
      <c r="X42" s="90" t="s">
        <v>102</v>
      </c>
      <c r="Y42" s="25"/>
      <c r="Z42" s="25"/>
      <c r="AA42" s="25"/>
      <c r="AB42" s="90" t="s">
        <v>102</v>
      </c>
      <c r="AC42" s="36"/>
      <c r="AD42" s="36"/>
      <c r="AE42" s="24"/>
      <c r="AF42" s="24"/>
      <c r="AG42" s="25"/>
      <c r="AH42" s="25"/>
      <c r="AI42" s="90" t="s">
        <v>102</v>
      </c>
      <c r="AJ42" s="24"/>
      <c r="AK42" s="25"/>
      <c r="AL42" s="25"/>
      <c r="AM42" s="36"/>
      <c r="AN42" s="36"/>
      <c r="AO42" s="36"/>
      <c r="AP42" s="36"/>
      <c r="AQ42" s="34">
        <f t="shared" si="13"/>
        <v>6</v>
      </c>
      <c r="AR42" s="3">
        <f t="shared" ref="AR42:AR43" si="14">34*4</f>
        <v>136</v>
      </c>
      <c r="AS42" s="35">
        <f t="shared" si="12"/>
        <v>4.4117647058823532E-2</v>
      </c>
    </row>
    <row r="43" spans="1:45" s="6" customFormat="1" ht="15" customHeight="1" thickBot="1" x14ac:dyDescent="0.25">
      <c r="A43" s="242"/>
      <c r="B43" s="235"/>
      <c r="C43" s="287" t="s">
        <v>144</v>
      </c>
      <c r="D43" s="293"/>
      <c r="E43" s="294"/>
      <c r="F43" s="294"/>
      <c r="G43" s="90" t="s">
        <v>138</v>
      </c>
      <c r="H43" s="294"/>
      <c r="I43" s="294"/>
      <c r="J43" s="295"/>
      <c r="K43" s="90" t="s">
        <v>102</v>
      </c>
      <c r="L43" s="294"/>
      <c r="M43" s="294"/>
      <c r="N43" s="294"/>
      <c r="O43" s="294"/>
      <c r="P43" s="294"/>
      <c r="Q43" s="294"/>
      <c r="R43" s="100"/>
      <c r="S43" s="90" t="s">
        <v>102</v>
      </c>
      <c r="T43" s="100"/>
      <c r="U43" s="294"/>
      <c r="V43" s="100"/>
      <c r="W43" s="100"/>
      <c r="X43" s="90" t="s">
        <v>102</v>
      </c>
      <c r="Y43" s="100"/>
      <c r="Z43" s="100"/>
      <c r="AA43" s="100"/>
      <c r="AB43" s="90" t="s">
        <v>102</v>
      </c>
      <c r="AC43" s="100"/>
      <c r="AD43" s="294"/>
      <c r="AE43" s="294"/>
      <c r="AF43" s="294"/>
      <c r="AG43" s="294"/>
      <c r="AH43" s="148"/>
      <c r="AI43" s="90" t="s">
        <v>102</v>
      </c>
      <c r="AJ43" s="148"/>
      <c r="AK43" s="100"/>
      <c r="AL43" s="100"/>
      <c r="AM43" s="148"/>
      <c r="AN43" s="148"/>
      <c r="AO43" s="148"/>
      <c r="AP43" s="148"/>
      <c r="AQ43" s="288">
        <f>COUNTA(E43:AP43)</f>
        <v>6</v>
      </c>
      <c r="AR43" s="102">
        <f t="shared" si="14"/>
        <v>136</v>
      </c>
      <c r="AS43" s="289">
        <f t="shared" si="12"/>
        <v>4.4117647058823532E-2</v>
      </c>
    </row>
    <row r="44" spans="1:45" ht="12.75" customHeight="1" x14ac:dyDescent="0.2">
      <c r="A44" s="242"/>
      <c r="B44" s="195" t="s">
        <v>17</v>
      </c>
      <c r="C44" s="125" t="s">
        <v>142</v>
      </c>
      <c r="D44" s="44"/>
      <c r="E44" s="4"/>
      <c r="F44" s="4"/>
      <c r="G44" s="2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90" t="s">
        <v>102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90" t="s">
        <v>102</v>
      </c>
      <c r="AI44" s="4"/>
      <c r="AJ44" s="4"/>
      <c r="AK44" s="4"/>
      <c r="AL44" s="4"/>
      <c r="AM44" s="7"/>
      <c r="AN44" s="7"/>
      <c r="AO44" s="7"/>
      <c r="AP44" s="7"/>
      <c r="AQ44" s="282">
        <f t="shared" ref="AQ44:AQ46" si="15">COUNTA(E44:AP44)</f>
        <v>2</v>
      </c>
      <c r="AR44" s="94">
        <f>34*2</f>
        <v>68</v>
      </c>
      <c r="AS44" s="283">
        <f t="shared" si="12"/>
        <v>2.9411764705882353E-2</v>
      </c>
    </row>
    <row r="45" spans="1:45" ht="12.75" customHeight="1" x14ac:dyDescent="0.2">
      <c r="A45" s="242"/>
      <c r="B45" s="195"/>
      <c r="C45" s="127" t="s">
        <v>143</v>
      </c>
      <c r="D45" s="44"/>
      <c r="E45" s="4"/>
      <c r="F45" s="4"/>
      <c r="G45" s="2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90" t="s">
        <v>102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90" t="s">
        <v>102</v>
      </c>
      <c r="AI45" s="4"/>
      <c r="AJ45" s="4"/>
      <c r="AK45" s="4"/>
      <c r="AL45" s="4"/>
      <c r="AM45" s="7"/>
      <c r="AN45" s="7"/>
      <c r="AO45" s="7"/>
      <c r="AP45" s="7"/>
      <c r="AQ45" s="34">
        <f t="shared" si="15"/>
        <v>2</v>
      </c>
      <c r="AR45" s="3">
        <f t="shared" ref="AR45:AR46" si="16">34*2</f>
        <v>68</v>
      </c>
      <c r="AS45" s="35">
        <f t="shared" si="12"/>
        <v>2.9411764705882353E-2</v>
      </c>
    </row>
    <row r="46" spans="1:45" ht="12.75" customHeight="1" thickBot="1" x14ac:dyDescent="0.25">
      <c r="A46" s="304"/>
      <c r="B46" s="194"/>
      <c r="C46" s="127" t="s">
        <v>144</v>
      </c>
      <c r="D46" s="44"/>
      <c r="E46" s="4"/>
      <c r="F46" s="4"/>
      <c r="G46" s="2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90" t="s">
        <v>102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90" t="s">
        <v>102</v>
      </c>
      <c r="AI46" s="4"/>
      <c r="AJ46" s="4"/>
      <c r="AK46" s="4"/>
      <c r="AL46" s="4"/>
      <c r="AM46" s="7"/>
      <c r="AN46" s="7"/>
      <c r="AO46" s="7"/>
      <c r="AP46" s="7"/>
      <c r="AQ46" s="34">
        <f t="shared" si="15"/>
        <v>2</v>
      </c>
      <c r="AR46" s="3">
        <f t="shared" si="16"/>
        <v>68</v>
      </c>
      <c r="AS46" s="35">
        <f t="shared" si="12"/>
        <v>2.9411764705882353E-2</v>
      </c>
    </row>
    <row r="47" spans="1:45" s="6" customFormat="1" ht="20.25" customHeight="1" x14ac:dyDescent="0.2">
      <c r="A47" s="59"/>
      <c r="B47" s="60"/>
      <c r="C47" s="60"/>
      <c r="D47" s="6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9"/>
      <c r="AN47" s="59"/>
      <c r="AO47" s="59"/>
      <c r="AP47" s="59"/>
      <c r="AQ47" s="59"/>
      <c r="AR47" s="59"/>
      <c r="AS47" s="59"/>
    </row>
    <row r="48" spans="1:45" s="40" customFormat="1" ht="123" customHeight="1" x14ac:dyDescent="0.2">
      <c r="A48" s="233" t="s">
        <v>24</v>
      </c>
      <c r="B48" s="233"/>
      <c r="C48" s="233"/>
      <c r="D48" s="233"/>
      <c r="E48" s="216" t="s">
        <v>40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8"/>
      <c r="AQ48" s="199" t="s">
        <v>20</v>
      </c>
      <c r="AR48" s="199" t="s">
        <v>22</v>
      </c>
      <c r="AS48" s="208" t="s">
        <v>21</v>
      </c>
    </row>
    <row r="49" spans="1:45" s="40" customFormat="1" x14ac:dyDescent="0.2">
      <c r="A49" s="209" t="s">
        <v>0</v>
      </c>
      <c r="B49" s="210"/>
      <c r="C49" s="193" t="s">
        <v>58</v>
      </c>
      <c r="D49" s="22" t="s">
        <v>18</v>
      </c>
      <c r="E49" s="196" t="s">
        <v>1</v>
      </c>
      <c r="F49" s="196"/>
      <c r="G49" s="196"/>
      <c r="H49" s="196"/>
      <c r="I49" s="196" t="s">
        <v>2</v>
      </c>
      <c r="J49" s="196"/>
      <c r="K49" s="196"/>
      <c r="L49" s="196"/>
      <c r="M49" s="196" t="s">
        <v>3</v>
      </c>
      <c r="N49" s="196"/>
      <c r="O49" s="196"/>
      <c r="P49" s="196"/>
      <c r="Q49" s="196" t="s">
        <v>4</v>
      </c>
      <c r="R49" s="196"/>
      <c r="S49" s="196"/>
      <c r="T49" s="196"/>
      <c r="U49" s="196" t="s">
        <v>5</v>
      </c>
      <c r="V49" s="196"/>
      <c r="W49" s="196"/>
      <c r="X49" s="196" t="s">
        <v>6</v>
      </c>
      <c r="Y49" s="196"/>
      <c r="Z49" s="196"/>
      <c r="AA49" s="196"/>
      <c r="AB49" s="196" t="s">
        <v>7</v>
      </c>
      <c r="AC49" s="196"/>
      <c r="AD49" s="196"/>
      <c r="AE49" s="196" t="s">
        <v>8</v>
      </c>
      <c r="AF49" s="196"/>
      <c r="AG49" s="196"/>
      <c r="AH49" s="196"/>
      <c r="AI49" s="196"/>
      <c r="AJ49" s="196" t="s">
        <v>9</v>
      </c>
      <c r="AK49" s="196"/>
      <c r="AL49" s="196"/>
      <c r="AM49" s="196" t="s">
        <v>10</v>
      </c>
      <c r="AN49" s="196"/>
      <c r="AO49" s="196"/>
      <c r="AP49" s="196"/>
      <c r="AQ49" s="199"/>
      <c r="AR49" s="199"/>
      <c r="AS49" s="208"/>
    </row>
    <row r="50" spans="1:45" s="40" customFormat="1" x14ac:dyDescent="0.2">
      <c r="A50" s="211"/>
      <c r="B50" s="212"/>
      <c r="C50" s="194"/>
      <c r="D50" s="22" t="s">
        <v>19</v>
      </c>
      <c r="E50" s="5">
        <v>1</v>
      </c>
      <c r="F50" s="5">
        <v>2</v>
      </c>
      <c r="G50" s="5">
        <v>3</v>
      </c>
      <c r="H50" s="5">
        <v>4</v>
      </c>
      <c r="I50" s="5">
        <v>5</v>
      </c>
      <c r="J50" s="5">
        <v>6</v>
      </c>
      <c r="K50" s="5">
        <v>7</v>
      </c>
      <c r="L50" s="5">
        <v>8</v>
      </c>
      <c r="M50" s="5">
        <v>9</v>
      </c>
      <c r="N50" s="5">
        <v>10</v>
      </c>
      <c r="O50" s="5">
        <v>11</v>
      </c>
      <c r="P50" s="5">
        <v>12</v>
      </c>
      <c r="Q50" s="5">
        <v>13</v>
      </c>
      <c r="R50" s="5">
        <v>14</v>
      </c>
      <c r="S50" s="5">
        <v>15</v>
      </c>
      <c r="T50" s="5">
        <v>16</v>
      </c>
      <c r="U50" s="5">
        <v>17</v>
      </c>
      <c r="V50" s="5">
        <v>18</v>
      </c>
      <c r="W50" s="5">
        <v>19</v>
      </c>
      <c r="X50" s="5">
        <v>20</v>
      </c>
      <c r="Y50" s="5">
        <v>21</v>
      </c>
      <c r="Z50" s="5">
        <v>22</v>
      </c>
      <c r="AA50" s="5">
        <v>23</v>
      </c>
      <c r="AB50" s="5">
        <v>24</v>
      </c>
      <c r="AC50" s="5">
        <v>25</v>
      </c>
      <c r="AD50" s="5">
        <v>26</v>
      </c>
      <c r="AE50" s="5">
        <v>27</v>
      </c>
      <c r="AF50" s="5">
        <v>28</v>
      </c>
      <c r="AG50" s="5">
        <v>29</v>
      </c>
      <c r="AH50" s="5">
        <v>30</v>
      </c>
      <c r="AI50" s="5">
        <v>31</v>
      </c>
      <c r="AJ50" s="5">
        <v>32</v>
      </c>
      <c r="AK50" s="5">
        <v>33</v>
      </c>
      <c r="AL50" s="5">
        <v>34</v>
      </c>
      <c r="AM50" s="5">
        <v>35</v>
      </c>
      <c r="AN50" s="5">
        <v>36</v>
      </c>
      <c r="AO50" s="5">
        <v>37</v>
      </c>
      <c r="AP50" s="5">
        <v>38</v>
      </c>
      <c r="AQ50" s="199"/>
      <c r="AR50" s="199"/>
      <c r="AS50" s="208"/>
    </row>
    <row r="51" spans="1:45" ht="12.75" customHeight="1" x14ac:dyDescent="0.2">
      <c r="A51" s="230" t="s">
        <v>25</v>
      </c>
      <c r="B51" s="193" t="s">
        <v>13</v>
      </c>
      <c r="C51" s="33" t="s">
        <v>146</v>
      </c>
      <c r="D51" s="23"/>
      <c r="E51" s="5"/>
      <c r="F51" s="5"/>
      <c r="G51" s="5"/>
      <c r="H51" s="90" t="s">
        <v>138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90" t="s">
        <v>102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30"/>
      <c r="AJ51" s="118" t="s">
        <v>103</v>
      </c>
      <c r="AK51" s="5"/>
      <c r="AL51" s="5"/>
      <c r="AM51" s="5"/>
      <c r="AN51" s="5"/>
      <c r="AO51" s="5"/>
      <c r="AP51" s="5"/>
      <c r="AQ51" s="282">
        <f t="shared" ref="AQ51:AQ70" si="17">COUNTA(E51:AP51)</f>
        <v>3</v>
      </c>
      <c r="AR51" s="41">
        <f>34*5</f>
        <v>170</v>
      </c>
      <c r="AS51" s="8">
        <f t="shared" ref="AS51:AS70" si="18">AQ51/AR51</f>
        <v>1.7647058823529412E-2</v>
      </c>
    </row>
    <row r="52" spans="1:45" ht="12.75" customHeight="1" x14ac:dyDescent="0.2">
      <c r="A52" s="230"/>
      <c r="B52" s="195"/>
      <c r="C52" s="127" t="s">
        <v>147</v>
      </c>
      <c r="D52" s="44"/>
      <c r="E52" s="5"/>
      <c r="F52" s="5"/>
      <c r="G52" s="5"/>
      <c r="H52" s="90" t="s">
        <v>138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90" t="s">
        <v>102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130"/>
      <c r="AJ52" s="118" t="s">
        <v>103</v>
      </c>
      <c r="AK52" s="5"/>
      <c r="AL52" s="5"/>
      <c r="AM52" s="5"/>
      <c r="AN52" s="5"/>
      <c r="AO52" s="5"/>
      <c r="AP52" s="5"/>
      <c r="AQ52" s="34">
        <f t="shared" si="17"/>
        <v>3</v>
      </c>
      <c r="AR52" s="41">
        <f>34*5</f>
        <v>170</v>
      </c>
      <c r="AS52" s="8">
        <f t="shared" ref="AS52" si="19">AQ52/AR52</f>
        <v>1.7647058823529412E-2</v>
      </c>
    </row>
    <row r="53" spans="1:45" ht="12.75" customHeight="1" x14ac:dyDescent="0.2">
      <c r="A53" s="230"/>
      <c r="B53" s="195"/>
      <c r="C53" s="33" t="s">
        <v>148</v>
      </c>
      <c r="D53" s="23"/>
      <c r="E53" s="4"/>
      <c r="F53" s="4"/>
      <c r="G53" s="4"/>
      <c r="H53" s="90" t="s">
        <v>138</v>
      </c>
      <c r="I53" s="4"/>
      <c r="J53" s="25"/>
      <c r="K53" s="4"/>
      <c r="L53" s="4"/>
      <c r="M53" s="4"/>
      <c r="N53" s="4"/>
      <c r="O53" s="4"/>
      <c r="P53" s="4"/>
      <c r="Q53" s="4"/>
      <c r="R53" s="4"/>
      <c r="S53" s="90" t="s">
        <v>102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30"/>
      <c r="AJ53" s="118" t="s">
        <v>103</v>
      </c>
      <c r="AK53" s="4"/>
      <c r="AL53" s="4"/>
      <c r="AM53" s="7"/>
      <c r="AN53" s="7"/>
      <c r="AO53" s="7"/>
      <c r="AP53" s="7"/>
      <c r="AQ53" s="34">
        <f t="shared" si="17"/>
        <v>3</v>
      </c>
      <c r="AR53" s="41">
        <f t="shared" ref="AR53:AR54" si="20">34*5</f>
        <v>170</v>
      </c>
      <c r="AS53" s="8">
        <f t="shared" si="18"/>
        <v>1.7647058823529412E-2</v>
      </c>
    </row>
    <row r="54" spans="1:45" ht="12.75" customHeight="1" thickBot="1" x14ac:dyDescent="0.25">
      <c r="A54" s="230"/>
      <c r="B54" s="195"/>
      <c r="C54" s="123" t="s">
        <v>149</v>
      </c>
      <c r="D54" s="104"/>
      <c r="E54" s="105"/>
      <c r="F54" s="105"/>
      <c r="G54" s="105"/>
      <c r="H54" s="90" t="s">
        <v>138</v>
      </c>
      <c r="I54" s="105"/>
      <c r="J54" s="128"/>
      <c r="K54" s="105"/>
      <c r="L54" s="105"/>
      <c r="M54" s="105"/>
      <c r="N54" s="105"/>
      <c r="O54" s="105"/>
      <c r="P54" s="105"/>
      <c r="Q54" s="105"/>
      <c r="R54" s="105"/>
      <c r="S54" s="90" t="s">
        <v>102</v>
      </c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30"/>
      <c r="AJ54" s="118" t="s">
        <v>103</v>
      </c>
      <c r="AK54" s="105"/>
      <c r="AL54" s="105"/>
      <c r="AM54" s="106"/>
      <c r="AN54" s="106"/>
      <c r="AO54" s="106"/>
      <c r="AP54" s="106"/>
      <c r="AQ54" s="288">
        <f>COUNTA(E54:AP54)</f>
        <v>3</v>
      </c>
      <c r="AR54" s="296">
        <f t="shared" si="20"/>
        <v>170</v>
      </c>
      <c r="AS54" s="133">
        <f t="shared" si="18"/>
        <v>1.7647058823529412E-2</v>
      </c>
    </row>
    <row r="55" spans="1:45" ht="12.75" customHeight="1" x14ac:dyDescent="0.2">
      <c r="A55" s="230"/>
      <c r="B55" s="234" t="s">
        <v>11</v>
      </c>
      <c r="C55" s="152" t="s">
        <v>146</v>
      </c>
      <c r="D55" s="141"/>
      <c r="E55" s="110"/>
      <c r="F55" s="111"/>
      <c r="G55" s="90" t="s">
        <v>138</v>
      </c>
      <c r="H55" s="111"/>
      <c r="I55" s="111"/>
      <c r="J55" s="90" t="s">
        <v>102</v>
      </c>
      <c r="K55" s="111"/>
      <c r="L55" s="111"/>
      <c r="M55" s="111"/>
      <c r="N55" s="111"/>
      <c r="O55" s="111"/>
      <c r="P55" s="111"/>
      <c r="Q55" s="111"/>
      <c r="R55" s="111"/>
      <c r="S55" s="90" t="s">
        <v>102</v>
      </c>
      <c r="T55" s="111"/>
      <c r="U55" s="111"/>
      <c r="V55" s="111"/>
      <c r="W55" s="111"/>
      <c r="X55" s="111"/>
      <c r="Y55" s="111"/>
      <c r="Z55" s="90" t="s">
        <v>102</v>
      </c>
      <c r="AA55" s="111"/>
      <c r="AB55" s="111"/>
      <c r="AC55" s="90" t="s">
        <v>102</v>
      </c>
      <c r="AD55" s="111"/>
      <c r="AE55" s="111"/>
      <c r="AF55" s="111"/>
      <c r="AG55" s="111"/>
      <c r="AH55" s="111"/>
      <c r="AI55" s="118" t="s">
        <v>103</v>
      </c>
      <c r="AJ55" s="111"/>
      <c r="AK55" s="111"/>
      <c r="AL55" s="111"/>
      <c r="AM55" s="142"/>
      <c r="AN55" s="112"/>
      <c r="AO55" s="112"/>
      <c r="AP55" s="112"/>
      <c r="AQ55" s="282">
        <f t="shared" si="17"/>
        <v>6</v>
      </c>
      <c r="AR55" s="298">
        <f>34*4</f>
        <v>136</v>
      </c>
      <c r="AS55" s="114">
        <f t="shared" si="18"/>
        <v>4.4117647058823532E-2</v>
      </c>
    </row>
    <row r="56" spans="1:45" ht="12.75" customHeight="1" x14ac:dyDescent="0.2">
      <c r="A56" s="230"/>
      <c r="B56" s="195"/>
      <c r="C56" s="119" t="s">
        <v>147</v>
      </c>
      <c r="D56" s="91"/>
      <c r="E56" s="92"/>
      <c r="F56" s="129"/>
      <c r="G56" s="90" t="s">
        <v>138</v>
      </c>
      <c r="H56" s="129"/>
      <c r="I56" s="129"/>
      <c r="J56" s="90" t="s">
        <v>102</v>
      </c>
      <c r="K56" s="129"/>
      <c r="L56" s="129"/>
      <c r="M56" s="129"/>
      <c r="N56" s="129"/>
      <c r="O56" s="129"/>
      <c r="P56" s="129"/>
      <c r="Q56" s="129"/>
      <c r="R56" s="129"/>
      <c r="S56" s="90" t="s">
        <v>102</v>
      </c>
      <c r="T56" s="129"/>
      <c r="U56" s="129"/>
      <c r="V56" s="129"/>
      <c r="W56" s="129"/>
      <c r="X56" s="129"/>
      <c r="Y56" s="129"/>
      <c r="Z56" s="90" t="s">
        <v>102</v>
      </c>
      <c r="AA56" s="129"/>
      <c r="AB56" s="129"/>
      <c r="AC56" s="90" t="s">
        <v>102</v>
      </c>
      <c r="AD56" s="129"/>
      <c r="AE56" s="129"/>
      <c r="AF56" s="129"/>
      <c r="AG56" s="129"/>
      <c r="AH56" s="129"/>
      <c r="AI56" s="118" t="s">
        <v>103</v>
      </c>
      <c r="AJ56" s="129"/>
      <c r="AK56" s="129"/>
      <c r="AL56" s="129"/>
      <c r="AM56" s="107"/>
      <c r="AN56" s="93"/>
      <c r="AO56" s="93"/>
      <c r="AP56" s="93"/>
      <c r="AQ56" s="34">
        <f t="shared" si="17"/>
        <v>6</v>
      </c>
      <c r="AR56" s="41">
        <f t="shared" ref="AR56:AR62" si="21">34*4</f>
        <v>136</v>
      </c>
      <c r="AS56" s="8">
        <f>AQ56/AR56</f>
        <v>4.4117647058823532E-2</v>
      </c>
    </row>
    <row r="57" spans="1:45" ht="12.75" customHeight="1" x14ac:dyDescent="0.2">
      <c r="A57" s="230"/>
      <c r="B57" s="195"/>
      <c r="C57" s="119" t="s">
        <v>148</v>
      </c>
      <c r="D57" s="44"/>
      <c r="E57" s="4"/>
      <c r="F57" s="25"/>
      <c r="G57" s="90" t="s">
        <v>138</v>
      </c>
      <c r="H57" s="25"/>
      <c r="I57" s="25"/>
      <c r="J57" s="90" t="s">
        <v>102</v>
      </c>
      <c r="K57" s="25"/>
      <c r="L57" s="25"/>
      <c r="M57" s="25"/>
      <c r="N57" s="25"/>
      <c r="O57" s="25"/>
      <c r="P57" s="25"/>
      <c r="Q57" s="25"/>
      <c r="R57" s="25"/>
      <c r="S57" s="90" t="s">
        <v>102</v>
      </c>
      <c r="T57" s="25"/>
      <c r="U57" s="25"/>
      <c r="V57" s="25"/>
      <c r="W57" s="25"/>
      <c r="X57" s="25"/>
      <c r="Y57" s="25"/>
      <c r="Z57" s="90" t="s">
        <v>102</v>
      </c>
      <c r="AA57" s="25"/>
      <c r="AB57" s="25"/>
      <c r="AC57" s="90" t="s">
        <v>102</v>
      </c>
      <c r="AD57" s="25"/>
      <c r="AE57" s="25"/>
      <c r="AF57" s="25"/>
      <c r="AG57" s="25"/>
      <c r="AH57" s="25"/>
      <c r="AI57" s="118" t="s">
        <v>103</v>
      </c>
      <c r="AJ57" s="25"/>
      <c r="AK57" s="25"/>
      <c r="AL57" s="25"/>
      <c r="AM57" s="37"/>
      <c r="AN57" s="7"/>
      <c r="AO57" s="7"/>
      <c r="AP57" s="7"/>
      <c r="AQ57" s="34">
        <f t="shared" si="17"/>
        <v>6</v>
      </c>
      <c r="AR57" s="41">
        <f t="shared" si="21"/>
        <v>136</v>
      </c>
      <c r="AS57" s="8">
        <f>AQ57/AR57</f>
        <v>4.4117647058823532E-2</v>
      </c>
    </row>
    <row r="58" spans="1:45" ht="13.5" thickBot="1" x14ac:dyDescent="0.25">
      <c r="A58" s="230"/>
      <c r="B58" s="235"/>
      <c r="C58" s="153" t="s">
        <v>149</v>
      </c>
      <c r="D58" s="147"/>
      <c r="E58" s="99"/>
      <c r="F58" s="100"/>
      <c r="G58" s="90" t="s">
        <v>138</v>
      </c>
      <c r="H58" s="100"/>
      <c r="I58" s="100"/>
      <c r="J58" s="90" t="s">
        <v>102</v>
      </c>
      <c r="K58" s="100"/>
      <c r="L58" s="100"/>
      <c r="M58" s="100"/>
      <c r="N58" s="100"/>
      <c r="O58" s="100"/>
      <c r="P58" s="100"/>
      <c r="Q58" s="100"/>
      <c r="R58" s="100"/>
      <c r="S58" s="90" t="s">
        <v>102</v>
      </c>
      <c r="T58" s="100"/>
      <c r="U58" s="100"/>
      <c r="V58" s="100"/>
      <c r="W58" s="100"/>
      <c r="X58" s="100"/>
      <c r="Y58" s="100"/>
      <c r="Z58" s="90" t="s">
        <v>102</v>
      </c>
      <c r="AA58" s="100"/>
      <c r="AB58" s="100"/>
      <c r="AC58" s="90" t="s">
        <v>102</v>
      </c>
      <c r="AD58" s="100"/>
      <c r="AE58" s="100"/>
      <c r="AF58" s="100"/>
      <c r="AG58" s="100"/>
      <c r="AH58" s="100"/>
      <c r="AI58" s="118" t="s">
        <v>103</v>
      </c>
      <c r="AJ58" s="100"/>
      <c r="AK58" s="100"/>
      <c r="AL58" s="100"/>
      <c r="AM58" s="116"/>
      <c r="AN58" s="101"/>
      <c r="AO58" s="101"/>
      <c r="AP58" s="101"/>
      <c r="AQ58" s="288">
        <f t="shared" si="17"/>
        <v>6</v>
      </c>
      <c r="AR58" s="299">
        <f t="shared" si="21"/>
        <v>136</v>
      </c>
      <c r="AS58" s="103">
        <f t="shared" si="18"/>
        <v>4.4117647058823532E-2</v>
      </c>
    </row>
    <row r="59" spans="1:45" ht="12.75" customHeight="1" x14ac:dyDescent="0.2">
      <c r="A59" s="230"/>
      <c r="B59" s="195" t="s">
        <v>16</v>
      </c>
      <c r="C59" s="125" t="s">
        <v>146</v>
      </c>
      <c r="D59" s="91"/>
      <c r="E59" s="92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18" t="s">
        <v>103</v>
      </c>
      <c r="AI59" s="129"/>
      <c r="AJ59" s="129"/>
      <c r="AK59" s="129"/>
      <c r="AL59" s="129"/>
      <c r="AM59" s="107"/>
      <c r="AN59" s="93"/>
      <c r="AO59" s="93"/>
      <c r="AP59" s="93"/>
      <c r="AQ59" s="282">
        <f t="shared" si="17"/>
        <v>1</v>
      </c>
      <c r="AR59" s="297">
        <f>34*4</f>
        <v>136</v>
      </c>
      <c r="AS59" s="95">
        <f t="shared" si="18"/>
        <v>7.3529411764705881E-3</v>
      </c>
    </row>
    <row r="60" spans="1:45" ht="12.75" customHeight="1" x14ac:dyDescent="0.2">
      <c r="A60" s="230"/>
      <c r="B60" s="195"/>
      <c r="C60" s="127" t="s">
        <v>147</v>
      </c>
      <c r="D60" s="91"/>
      <c r="E60" s="92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18" t="s">
        <v>103</v>
      </c>
      <c r="AI60" s="129"/>
      <c r="AJ60" s="129"/>
      <c r="AK60" s="129"/>
      <c r="AL60" s="129"/>
      <c r="AM60" s="107"/>
      <c r="AN60" s="93"/>
      <c r="AO60" s="93"/>
      <c r="AP60" s="93"/>
      <c r="AQ60" s="34">
        <f t="shared" si="17"/>
        <v>1</v>
      </c>
      <c r="AR60" s="41">
        <f t="shared" si="21"/>
        <v>136</v>
      </c>
      <c r="AS60" s="8">
        <f t="shared" ref="AS60" si="22">AQ60/AR60</f>
        <v>7.3529411764705881E-3</v>
      </c>
    </row>
    <row r="61" spans="1:45" ht="12.75" customHeight="1" x14ac:dyDescent="0.2">
      <c r="A61" s="230"/>
      <c r="B61" s="195"/>
      <c r="C61" s="127" t="s">
        <v>148</v>
      </c>
      <c r="D61" s="23"/>
      <c r="E61" s="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118" t="s">
        <v>103</v>
      </c>
      <c r="AI61" s="37"/>
      <c r="AJ61" s="37"/>
      <c r="AK61" s="25"/>
      <c r="AL61" s="25"/>
      <c r="AM61" s="37"/>
      <c r="AN61" s="7"/>
      <c r="AO61" s="7"/>
      <c r="AP61" s="7"/>
      <c r="AQ61" s="34">
        <f t="shared" si="17"/>
        <v>1</v>
      </c>
      <c r="AR61" s="41">
        <f t="shared" si="21"/>
        <v>136</v>
      </c>
      <c r="AS61" s="8">
        <f t="shared" si="18"/>
        <v>7.3529411764705881E-3</v>
      </c>
    </row>
    <row r="62" spans="1:45" ht="13.5" thickBot="1" x14ac:dyDescent="0.25">
      <c r="A62" s="230"/>
      <c r="B62" s="195"/>
      <c r="C62" s="123" t="s">
        <v>149</v>
      </c>
      <c r="D62" s="104"/>
      <c r="E62" s="105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18" t="s">
        <v>103</v>
      </c>
      <c r="AI62" s="140"/>
      <c r="AJ62" s="140"/>
      <c r="AK62" s="128"/>
      <c r="AL62" s="128"/>
      <c r="AM62" s="140"/>
      <c r="AN62" s="106"/>
      <c r="AO62" s="106"/>
      <c r="AP62" s="106"/>
      <c r="AQ62" s="288">
        <f t="shared" si="17"/>
        <v>1</v>
      </c>
      <c r="AR62" s="296">
        <f t="shared" si="21"/>
        <v>136</v>
      </c>
      <c r="AS62" s="133">
        <f t="shared" si="18"/>
        <v>7.3529411764705881E-3</v>
      </c>
    </row>
    <row r="63" spans="1:45" ht="12.75" customHeight="1" x14ac:dyDescent="0.2">
      <c r="A63" s="230"/>
      <c r="B63" s="273" t="s">
        <v>17</v>
      </c>
      <c r="C63" s="284" t="s">
        <v>146</v>
      </c>
      <c r="D63" s="44"/>
      <c r="E63" s="4"/>
      <c r="F63" s="4"/>
      <c r="G63" s="2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0" t="s">
        <v>102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118" t="s">
        <v>103</v>
      </c>
      <c r="AI63" s="4"/>
      <c r="AJ63" s="4"/>
      <c r="AK63" s="4"/>
      <c r="AL63" s="4"/>
      <c r="AM63" s="7"/>
      <c r="AN63" s="7"/>
      <c r="AO63" s="7"/>
      <c r="AP63" s="7"/>
      <c r="AQ63" s="282">
        <f t="shared" si="17"/>
        <v>2</v>
      </c>
      <c r="AR63" s="298">
        <f>34*2</f>
        <v>68</v>
      </c>
      <c r="AS63" s="114">
        <f t="shared" si="18"/>
        <v>2.9411764705882353E-2</v>
      </c>
    </row>
    <row r="64" spans="1:45" ht="12.75" customHeight="1" x14ac:dyDescent="0.2">
      <c r="A64" s="230"/>
      <c r="B64" s="196"/>
      <c r="C64" s="127" t="s">
        <v>147</v>
      </c>
      <c r="D64" s="44"/>
      <c r="E64" s="4"/>
      <c r="F64" s="4"/>
      <c r="G64" s="2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90" t="s">
        <v>102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118" t="s">
        <v>103</v>
      </c>
      <c r="AI64" s="4"/>
      <c r="AJ64" s="4"/>
      <c r="AK64" s="4"/>
      <c r="AL64" s="4"/>
      <c r="AM64" s="7"/>
      <c r="AN64" s="7"/>
      <c r="AO64" s="7"/>
      <c r="AP64" s="7"/>
      <c r="AQ64" s="34">
        <f t="shared" si="17"/>
        <v>2</v>
      </c>
      <c r="AR64" s="41">
        <f t="shared" ref="AR64:AR70" si="23">34*2</f>
        <v>68</v>
      </c>
      <c r="AS64" s="8">
        <f t="shared" ref="AS64" si="24">AQ64/AR64</f>
        <v>2.9411764705882353E-2</v>
      </c>
    </row>
    <row r="65" spans="1:45" ht="12.75" customHeight="1" x14ac:dyDescent="0.2">
      <c r="A65" s="230"/>
      <c r="B65" s="196"/>
      <c r="C65" s="127" t="s">
        <v>148</v>
      </c>
      <c r="D65" s="44"/>
      <c r="E65" s="4"/>
      <c r="F65" s="4"/>
      <c r="G65" s="2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90" t="s">
        <v>102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118" t="s">
        <v>103</v>
      </c>
      <c r="AI65" s="4"/>
      <c r="AJ65" s="4"/>
      <c r="AK65" s="4"/>
      <c r="AL65" s="4"/>
      <c r="AM65" s="7"/>
      <c r="AN65" s="7"/>
      <c r="AO65" s="7"/>
      <c r="AP65" s="7"/>
      <c r="AQ65" s="34">
        <f t="shared" si="17"/>
        <v>2</v>
      </c>
      <c r="AR65" s="41">
        <f t="shared" si="23"/>
        <v>68</v>
      </c>
      <c r="AS65" s="8">
        <f t="shared" si="18"/>
        <v>2.9411764705882353E-2</v>
      </c>
    </row>
    <row r="66" spans="1:45" ht="13.5" thickBot="1" x14ac:dyDescent="0.25">
      <c r="A66" s="230"/>
      <c r="B66" s="274"/>
      <c r="C66" s="287" t="s">
        <v>149</v>
      </c>
      <c r="D66" s="98"/>
      <c r="E66" s="99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90" t="s">
        <v>102</v>
      </c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18" t="s">
        <v>103</v>
      </c>
      <c r="AI66" s="116"/>
      <c r="AJ66" s="116"/>
      <c r="AK66" s="100"/>
      <c r="AL66" s="100"/>
      <c r="AM66" s="116"/>
      <c r="AN66" s="101"/>
      <c r="AO66" s="101"/>
      <c r="AP66" s="101"/>
      <c r="AQ66" s="288">
        <f t="shared" si="17"/>
        <v>2</v>
      </c>
      <c r="AR66" s="299">
        <f t="shared" si="23"/>
        <v>68</v>
      </c>
      <c r="AS66" s="103">
        <f t="shared" si="18"/>
        <v>2.9411764705882353E-2</v>
      </c>
    </row>
    <row r="67" spans="1:45" x14ac:dyDescent="0.2">
      <c r="A67" s="230"/>
      <c r="B67" s="194" t="s">
        <v>145</v>
      </c>
      <c r="C67" s="125" t="s">
        <v>146</v>
      </c>
      <c r="D67" s="149"/>
      <c r="E67" s="92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18" t="s">
        <v>103</v>
      </c>
      <c r="AI67" s="107"/>
      <c r="AJ67" s="107"/>
      <c r="AK67" s="129"/>
      <c r="AL67" s="129"/>
      <c r="AM67" s="107"/>
      <c r="AN67" s="93"/>
      <c r="AO67" s="93"/>
      <c r="AP67" s="93"/>
      <c r="AQ67" s="282">
        <f t="shared" si="17"/>
        <v>1</v>
      </c>
      <c r="AR67" s="297">
        <f>34*2</f>
        <v>68</v>
      </c>
      <c r="AS67" s="95">
        <f t="shared" si="18"/>
        <v>1.4705882352941176E-2</v>
      </c>
    </row>
    <row r="68" spans="1:45" x14ac:dyDescent="0.2">
      <c r="A68" s="230"/>
      <c r="B68" s="196"/>
      <c r="C68" s="127" t="s">
        <v>147</v>
      </c>
      <c r="D68" s="49"/>
      <c r="E68" s="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118" t="s">
        <v>103</v>
      </c>
      <c r="AI68" s="37"/>
      <c r="AJ68" s="37"/>
      <c r="AK68" s="25"/>
      <c r="AL68" s="25"/>
      <c r="AM68" s="37"/>
      <c r="AN68" s="7"/>
      <c r="AO68" s="7"/>
      <c r="AP68" s="7"/>
      <c r="AQ68" s="34">
        <f t="shared" si="17"/>
        <v>1</v>
      </c>
      <c r="AR68" s="41">
        <f t="shared" si="23"/>
        <v>68</v>
      </c>
      <c r="AS68" s="8">
        <f t="shared" ref="AS68" si="25">AQ68/AR68</f>
        <v>1.4705882352941176E-2</v>
      </c>
    </row>
    <row r="69" spans="1:45" ht="12.75" customHeight="1" x14ac:dyDescent="0.2">
      <c r="A69" s="230"/>
      <c r="B69" s="196"/>
      <c r="C69" s="127" t="s">
        <v>148</v>
      </c>
      <c r="D69" s="23"/>
      <c r="E69" s="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36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118" t="s">
        <v>103</v>
      </c>
      <c r="AI69" s="37"/>
      <c r="AJ69" s="37"/>
      <c r="AK69" s="25"/>
      <c r="AL69" s="25"/>
      <c r="AM69" s="37"/>
      <c r="AN69" s="7"/>
      <c r="AO69" s="7"/>
      <c r="AP69" s="7"/>
      <c r="AQ69" s="34">
        <f t="shared" si="17"/>
        <v>1</v>
      </c>
      <c r="AR69" s="41">
        <f t="shared" si="23"/>
        <v>68</v>
      </c>
      <c r="AS69" s="8">
        <f t="shared" si="18"/>
        <v>1.4705882352941176E-2</v>
      </c>
    </row>
    <row r="70" spans="1:45" ht="12.75" customHeight="1" thickBot="1" x14ac:dyDescent="0.25">
      <c r="A70" s="230"/>
      <c r="B70" s="196"/>
      <c r="C70" s="123" t="s">
        <v>149</v>
      </c>
      <c r="D70" s="23"/>
      <c r="E70" s="4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36"/>
      <c r="AH70" s="118" t="s">
        <v>103</v>
      </c>
      <c r="AI70" s="25"/>
      <c r="AJ70" s="37"/>
      <c r="AK70" s="25"/>
      <c r="AL70" s="25"/>
      <c r="AM70" s="37"/>
      <c r="AN70" s="7"/>
      <c r="AO70" s="7"/>
      <c r="AP70" s="7"/>
      <c r="AQ70" s="288">
        <f t="shared" si="17"/>
        <v>1</v>
      </c>
      <c r="AR70" s="41">
        <f t="shared" si="23"/>
        <v>68</v>
      </c>
      <c r="AS70" s="8">
        <f t="shared" si="18"/>
        <v>1.4705882352941176E-2</v>
      </c>
    </row>
    <row r="71" spans="1:45" ht="27" customHeight="1" x14ac:dyDescent="0.2">
      <c r="A71" s="59"/>
      <c r="B71" s="60"/>
      <c r="C71" s="60"/>
      <c r="D71" s="6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9"/>
      <c r="AN71" s="59"/>
      <c r="AO71" s="59"/>
      <c r="AP71" s="59"/>
      <c r="AQ71" s="59"/>
      <c r="AR71" s="59"/>
      <c r="AS71" s="59"/>
    </row>
    <row r="72" spans="1:45" s="38" customFormat="1" ht="57.75" customHeight="1" x14ac:dyDescent="0.2">
      <c r="A72" s="233" t="s">
        <v>26</v>
      </c>
      <c r="B72" s="233"/>
      <c r="C72" s="233"/>
      <c r="D72" s="233"/>
      <c r="E72" s="197" t="s">
        <v>40</v>
      </c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9" t="s">
        <v>20</v>
      </c>
      <c r="AR72" s="199" t="s">
        <v>22</v>
      </c>
      <c r="AS72" s="208" t="s">
        <v>21</v>
      </c>
    </row>
    <row r="73" spans="1:45" s="38" customFormat="1" ht="21" customHeight="1" x14ac:dyDescent="0.2">
      <c r="A73" s="196" t="s">
        <v>0</v>
      </c>
      <c r="B73" s="196"/>
      <c r="C73" s="196"/>
      <c r="D73" s="22" t="s">
        <v>18</v>
      </c>
      <c r="E73" s="196" t="s">
        <v>1</v>
      </c>
      <c r="F73" s="196"/>
      <c r="G73" s="196"/>
      <c r="H73" s="196"/>
      <c r="I73" s="196" t="s">
        <v>2</v>
      </c>
      <c r="J73" s="196"/>
      <c r="K73" s="196"/>
      <c r="L73" s="196"/>
      <c r="M73" s="196" t="s">
        <v>3</v>
      </c>
      <c r="N73" s="196"/>
      <c r="O73" s="196"/>
      <c r="P73" s="196"/>
      <c r="Q73" s="196" t="s">
        <v>4</v>
      </c>
      <c r="R73" s="196"/>
      <c r="S73" s="196"/>
      <c r="T73" s="196"/>
      <c r="U73" s="196" t="s">
        <v>5</v>
      </c>
      <c r="V73" s="196"/>
      <c r="W73" s="196"/>
      <c r="X73" s="196" t="s">
        <v>6</v>
      </c>
      <c r="Y73" s="196"/>
      <c r="Z73" s="196"/>
      <c r="AA73" s="196"/>
      <c r="AB73" s="196" t="s">
        <v>7</v>
      </c>
      <c r="AC73" s="196"/>
      <c r="AD73" s="196"/>
      <c r="AE73" s="196" t="s">
        <v>8</v>
      </c>
      <c r="AF73" s="196"/>
      <c r="AG73" s="196"/>
      <c r="AH73" s="196"/>
      <c r="AI73" s="196"/>
      <c r="AJ73" s="196" t="s">
        <v>9</v>
      </c>
      <c r="AK73" s="196"/>
      <c r="AL73" s="196"/>
      <c r="AM73" s="196" t="s">
        <v>10</v>
      </c>
      <c r="AN73" s="196"/>
      <c r="AO73" s="196"/>
      <c r="AP73" s="196"/>
      <c r="AQ73" s="199"/>
      <c r="AR73" s="199"/>
      <c r="AS73" s="208"/>
    </row>
    <row r="74" spans="1:45" s="38" customFormat="1" ht="15" customHeight="1" x14ac:dyDescent="0.2">
      <c r="A74" s="196"/>
      <c r="B74" s="196"/>
      <c r="C74" s="196"/>
      <c r="D74" s="22" t="s">
        <v>19</v>
      </c>
      <c r="E74" s="5">
        <v>1</v>
      </c>
      <c r="F74" s="5">
        <v>2</v>
      </c>
      <c r="G74" s="5">
        <v>3</v>
      </c>
      <c r="H74" s="5">
        <v>4</v>
      </c>
      <c r="I74" s="5">
        <v>5</v>
      </c>
      <c r="J74" s="5">
        <v>6</v>
      </c>
      <c r="K74" s="5">
        <v>7</v>
      </c>
      <c r="L74" s="5">
        <v>8</v>
      </c>
      <c r="M74" s="5">
        <v>9</v>
      </c>
      <c r="N74" s="5">
        <v>10</v>
      </c>
      <c r="O74" s="5">
        <v>11</v>
      </c>
      <c r="P74" s="5">
        <v>12</v>
      </c>
      <c r="Q74" s="5">
        <v>13</v>
      </c>
      <c r="R74" s="5">
        <v>14</v>
      </c>
      <c r="S74" s="5">
        <v>15</v>
      </c>
      <c r="T74" s="5">
        <v>16</v>
      </c>
      <c r="U74" s="5">
        <v>17</v>
      </c>
      <c r="V74" s="5">
        <v>18</v>
      </c>
      <c r="W74" s="5">
        <v>19</v>
      </c>
      <c r="X74" s="5">
        <v>20</v>
      </c>
      <c r="Y74" s="5">
        <v>21</v>
      </c>
      <c r="Z74" s="5">
        <v>22</v>
      </c>
      <c r="AA74" s="5">
        <v>23</v>
      </c>
      <c r="AB74" s="5">
        <v>24</v>
      </c>
      <c r="AC74" s="5">
        <v>25</v>
      </c>
      <c r="AD74" s="5">
        <v>26</v>
      </c>
      <c r="AE74" s="5">
        <v>27</v>
      </c>
      <c r="AF74" s="5">
        <v>28</v>
      </c>
      <c r="AG74" s="5">
        <v>29</v>
      </c>
      <c r="AH74" s="5">
        <v>30</v>
      </c>
      <c r="AI74" s="5">
        <v>31</v>
      </c>
      <c r="AJ74" s="5">
        <v>32</v>
      </c>
      <c r="AK74" s="5">
        <v>33</v>
      </c>
      <c r="AL74" s="5">
        <v>34</v>
      </c>
      <c r="AM74" s="5">
        <v>35</v>
      </c>
      <c r="AN74" s="5">
        <v>36</v>
      </c>
      <c r="AO74" s="5">
        <v>37</v>
      </c>
      <c r="AP74" s="5">
        <v>38</v>
      </c>
      <c r="AQ74" s="199"/>
      <c r="AR74" s="199"/>
      <c r="AS74" s="208"/>
    </row>
    <row r="75" spans="1:45" s="38" customFormat="1" ht="14.25" customHeight="1" x14ac:dyDescent="0.2">
      <c r="A75" s="265" t="s">
        <v>25</v>
      </c>
      <c r="B75" s="193" t="s">
        <v>13</v>
      </c>
      <c r="C75" s="78" t="s">
        <v>97</v>
      </c>
      <c r="D75" s="44"/>
      <c r="E75" s="4"/>
      <c r="F75" s="90" t="s">
        <v>102</v>
      </c>
      <c r="G75" s="25"/>
      <c r="H75" s="25"/>
      <c r="I75" s="4"/>
      <c r="J75" s="4"/>
      <c r="K75" s="4"/>
      <c r="L75" s="4"/>
      <c r="M75" s="4"/>
      <c r="N75" s="4"/>
      <c r="O75" s="4"/>
      <c r="P75" s="90" t="s">
        <v>102</v>
      </c>
      <c r="Q75" s="4"/>
      <c r="R75" s="4"/>
      <c r="S75" s="90" t="s">
        <v>102</v>
      </c>
      <c r="T75" s="4"/>
      <c r="U75" s="4"/>
      <c r="V75" s="4"/>
      <c r="W75" s="4"/>
      <c r="X75" s="90" t="s">
        <v>102</v>
      </c>
      <c r="Y75" s="4"/>
      <c r="Z75" s="4"/>
      <c r="AA75" s="4"/>
      <c r="AB75" s="4"/>
      <c r="AC75" s="4"/>
      <c r="AD75" s="90" t="s">
        <v>102</v>
      </c>
      <c r="AE75" s="4"/>
      <c r="AF75" s="4"/>
      <c r="AG75" s="90" t="s">
        <v>102</v>
      </c>
      <c r="AH75" s="4"/>
      <c r="AI75" s="118" t="s">
        <v>103</v>
      </c>
      <c r="AJ75" s="4"/>
      <c r="AK75" s="4"/>
      <c r="AL75" s="90" t="s">
        <v>102</v>
      </c>
      <c r="AM75" s="7"/>
      <c r="AN75" s="7"/>
      <c r="AO75" s="7"/>
      <c r="AP75" s="7"/>
      <c r="AQ75" s="7">
        <f>COUNTA(E75:AP75)</f>
        <v>8</v>
      </c>
      <c r="AR75" s="3">
        <f>34*5</f>
        <v>170</v>
      </c>
      <c r="AS75" s="8">
        <f t="shared" ref="AS75:AS90" si="26">AQ75/AR75</f>
        <v>4.7058823529411764E-2</v>
      </c>
    </row>
    <row r="76" spans="1:45" s="38" customFormat="1" ht="17.25" customHeight="1" x14ac:dyDescent="0.2">
      <c r="A76" s="266"/>
      <c r="B76" s="195"/>
      <c r="C76" s="78" t="s">
        <v>98</v>
      </c>
      <c r="D76" s="44"/>
      <c r="E76" s="4"/>
      <c r="F76" s="90" t="s">
        <v>102</v>
      </c>
      <c r="G76" s="25"/>
      <c r="H76" s="25"/>
      <c r="I76" s="4"/>
      <c r="J76" s="4"/>
      <c r="K76" s="4"/>
      <c r="L76" s="4"/>
      <c r="M76" s="4"/>
      <c r="N76" s="4"/>
      <c r="O76" s="4"/>
      <c r="P76" s="90" t="s">
        <v>102</v>
      </c>
      <c r="Q76" s="4"/>
      <c r="R76" s="4"/>
      <c r="S76" s="90" t="s">
        <v>102</v>
      </c>
      <c r="T76" s="4"/>
      <c r="U76" s="4"/>
      <c r="V76" s="4"/>
      <c r="W76" s="4"/>
      <c r="X76" s="90" t="s">
        <v>102</v>
      </c>
      <c r="Y76" s="4"/>
      <c r="Z76" s="4"/>
      <c r="AA76" s="4"/>
      <c r="AB76" s="4"/>
      <c r="AC76" s="4"/>
      <c r="AD76" s="90" t="s">
        <v>102</v>
      </c>
      <c r="AE76" s="4"/>
      <c r="AF76" s="4"/>
      <c r="AG76" s="90" t="s">
        <v>102</v>
      </c>
      <c r="AH76" s="4"/>
      <c r="AI76" s="118" t="s">
        <v>103</v>
      </c>
      <c r="AJ76" s="4"/>
      <c r="AK76" s="4"/>
      <c r="AL76" s="90" t="s">
        <v>102</v>
      </c>
      <c r="AM76" s="7"/>
      <c r="AN76" s="7"/>
      <c r="AO76" s="7"/>
      <c r="AP76" s="7"/>
      <c r="AQ76" s="7">
        <f t="shared" ref="AQ76:AQ102" si="27">COUNTA(E76:AP76)</f>
        <v>8</v>
      </c>
      <c r="AR76" s="3">
        <f t="shared" ref="AR76:AR78" si="28">34*5</f>
        <v>170</v>
      </c>
      <c r="AS76" s="8">
        <f t="shared" si="26"/>
        <v>4.7058823529411764E-2</v>
      </c>
    </row>
    <row r="77" spans="1:45" s="38" customFormat="1" ht="17.25" customHeight="1" x14ac:dyDescent="0.2">
      <c r="A77" s="266"/>
      <c r="B77" s="195"/>
      <c r="C77" s="78" t="s">
        <v>99</v>
      </c>
      <c r="D77" s="44"/>
      <c r="E77" s="4"/>
      <c r="F77" s="90" t="s">
        <v>102</v>
      </c>
      <c r="G77" s="25"/>
      <c r="H77" s="25"/>
      <c r="I77" s="4"/>
      <c r="J77" s="4"/>
      <c r="K77" s="4"/>
      <c r="L77" s="4"/>
      <c r="M77" s="4"/>
      <c r="N77" s="4"/>
      <c r="O77" s="4"/>
      <c r="P77" s="90" t="s">
        <v>102</v>
      </c>
      <c r="Q77" s="4"/>
      <c r="R77" s="4"/>
      <c r="S77" s="90" t="s">
        <v>102</v>
      </c>
      <c r="T77" s="4"/>
      <c r="U77" s="4"/>
      <c r="V77" s="4"/>
      <c r="W77" s="4"/>
      <c r="X77" s="90" t="s">
        <v>102</v>
      </c>
      <c r="Y77" s="4"/>
      <c r="Z77" s="4"/>
      <c r="AA77" s="4"/>
      <c r="AB77" s="4"/>
      <c r="AC77" s="4"/>
      <c r="AD77" s="90" t="s">
        <v>102</v>
      </c>
      <c r="AE77" s="4"/>
      <c r="AF77" s="4"/>
      <c r="AG77" s="90" t="s">
        <v>102</v>
      </c>
      <c r="AH77" s="4"/>
      <c r="AI77" s="118" t="s">
        <v>103</v>
      </c>
      <c r="AJ77" s="4"/>
      <c r="AK77" s="4"/>
      <c r="AL77" s="90" t="s">
        <v>102</v>
      </c>
      <c r="AM77" s="7"/>
      <c r="AN77" s="7"/>
      <c r="AO77" s="7"/>
      <c r="AP77" s="7"/>
      <c r="AQ77" s="7">
        <f t="shared" si="27"/>
        <v>8</v>
      </c>
      <c r="AR77" s="3">
        <f t="shared" si="28"/>
        <v>170</v>
      </c>
      <c r="AS77" s="8">
        <f t="shared" ref="AS77" si="29">AQ77/AR77</f>
        <v>4.7058823529411764E-2</v>
      </c>
    </row>
    <row r="78" spans="1:45" s="38" customFormat="1" ht="13.5" customHeight="1" thickBot="1" x14ac:dyDescent="0.25">
      <c r="A78" s="266"/>
      <c r="B78" s="235"/>
      <c r="C78" s="97" t="s">
        <v>100</v>
      </c>
      <c r="D78" s="98"/>
      <c r="E78" s="99"/>
      <c r="F78" s="117" t="s">
        <v>102</v>
      </c>
      <c r="G78" s="100"/>
      <c r="H78" s="100"/>
      <c r="I78" s="99"/>
      <c r="J78" s="99"/>
      <c r="K78" s="99"/>
      <c r="L78" s="99"/>
      <c r="M78" s="99"/>
      <c r="N78" s="99"/>
      <c r="O78" s="99"/>
      <c r="P78" s="117" t="s">
        <v>102</v>
      </c>
      <c r="Q78" s="99"/>
      <c r="R78" s="99"/>
      <c r="S78" s="117" t="s">
        <v>102</v>
      </c>
      <c r="T78" s="99"/>
      <c r="U78" s="99"/>
      <c r="V78" s="99"/>
      <c r="W78" s="99"/>
      <c r="X78" s="117" t="s">
        <v>102</v>
      </c>
      <c r="Y78" s="99"/>
      <c r="Z78" s="99"/>
      <c r="AA78" s="99"/>
      <c r="AB78" s="99"/>
      <c r="AC78" s="99"/>
      <c r="AD78" s="117" t="s">
        <v>102</v>
      </c>
      <c r="AE78" s="99"/>
      <c r="AF78" s="99"/>
      <c r="AG78" s="117" t="s">
        <v>102</v>
      </c>
      <c r="AH78" s="99"/>
      <c r="AI78" s="118" t="s">
        <v>103</v>
      </c>
      <c r="AJ78" s="99"/>
      <c r="AK78" s="99"/>
      <c r="AL78" s="117" t="s">
        <v>102</v>
      </c>
      <c r="AM78" s="101"/>
      <c r="AN78" s="101"/>
      <c r="AO78" s="101"/>
      <c r="AP78" s="101"/>
      <c r="AQ78" s="101">
        <f t="shared" si="27"/>
        <v>8</v>
      </c>
      <c r="AR78" s="102">
        <f t="shared" si="28"/>
        <v>170</v>
      </c>
      <c r="AS78" s="103">
        <f t="shared" si="26"/>
        <v>4.7058823529411764E-2</v>
      </c>
    </row>
    <row r="79" spans="1:45" s="38" customFormat="1" ht="17.25" customHeight="1" x14ac:dyDescent="0.2">
      <c r="A79" s="266"/>
      <c r="B79" s="195" t="s">
        <v>11</v>
      </c>
      <c r="C79" s="79" t="s">
        <v>97</v>
      </c>
      <c r="D79" s="91"/>
      <c r="E79" s="92"/>
      <c r="F79" s="92"/>
      <c r="G79" s="92"/>
      <c r="H79" s="80"/>
      <c r="I79" s="80"/>
      <c r="J79" s="80"/>
      <c r="K79" s="80"/>
      <c r="L79" s="80"/>
      <c r="M79" s="80"/>
      <c r="N79" s="90" t="s">
        <v>102</v>
      </c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90" t="s">
        <v>102</v>
      </c>
      <c r="Z79" s="80"/>
      <c r="AA79" s="80"/>
      <c r="AB79" s="90" t="s">
        <v>102</v>
      </c>
      <c r="AC79" s="80"/>
      <c r="AD79" s="80"/>
      <c r="AE79" s="80"/>
      <c r="AF79" s="80"/>
      <c r="AG79" s="80"/>
      <c r="AH79" s="118" t="s">
        <v>103</v>
      </c>
      <c r="AI79" s="107"/>
      <c r="AJ79" s="130"/>
      <c r="AK79" s="80"/>
      <c r="AL79" s="90" t="s">
        <v>102</v>
      </c>
      <c r="AM79" s="93"/>
      <c r="AN79" s="93"/>
      <c r="AO79" s="93"/>
      <c r="AP79" s="93"/>
      <c r="AQ79" s="93">
        <f t="shared" si="27"/>
        <v>5</v>
      </c>
      <c r="AR79" s="94">
        <f t="shared" ref="AR79:AR82" si="30">34*5</f>
        <v>170</v>
      </c>
      <c r="AS79" s="95">
        <f t="shared" si="26"/>
        <v>2.9411764705882353E-2</v>
      </c>
    </row>
    <row r="80" spans="1:45" s="38" customFormat="1" ht="16.5" customHeight="1" x14ac:dyDescent="0.2">
      <c r="A80" s="266"/>
      <c r="B80" s="195"/>
      <c r="C80" s="78" t="s">
        <v>98</v>
      </c>
      <c r="D80" s="44"/>
      <c r="E80" s="4"/>
      <c r="F80" s="4"/>
      <c r="G80" s="4"/>
      <c r="H80" s="25"/>
      <c r="I80" s="25"/>
      <c r="J80" s="25"/>
      <c r="K80" s="25"/>
      <c r="L80" s="25"/>
      <c r="M80" s="25"/>
      <c r="N80" s="90" t="s">
        <v>102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90" t="s">
        <v>102</v>
      </c>
      <c r="Z80" s="25"/>
      <c r="AA80" s="25"/>
      <c r="AB80" s="90" t="s">
        <v>102</v>
      </c>
      <c r="AC80" s="25"/>
      <c r="AD80" s="25"/>
      <c r="AE80" s="25"/>
      <c r="AF80" s="25"/>
      <c r="AG80" s="25"/>
      <c r="AH80" s="118" t="s">
        <v>103</v>
      </c>
      <c r="AI80" s="37"/>
      <c r="AJ80" s="130"/>
      <c r="AK80" s="25"/>
      <c r="AL80" s="90" t="s">
        <v>102</v>
      </c>
      <c r="AM80" s="7"/>
      <c r="AN80" s="7"/>
      <c r="AO80" s="7"/>
      <c r="AP80" s="7"/>
      <c r="AQ80" s="7">
        <f t="shared" si="27"/>
        <v>5</v>
      </c>
      <c r="AR80" s="3">
        <f t="shared" si="30"/>
        <v>170</v>
      </c>
      <c r="AS80" s="8">
        <f t="shared" ref="AS80" si="31">AQ80/AR80</f>
        <v>2.9411764705882353E-2</v>
      </c>
    </row>
    <row r="81" spans="1:45" s="38" customFormat="1" ht="21" customHeight="1" x14ac:dyDescent="0.2">
      <c r="A81" s="266"/>
      <c r="B81" s="195"/>
      <c r="C81" s="78" t="s">
        <v>99</v>
      </c>
      <c r="D81" s="23"/>
      <c r="E81" s="4"/>
      <c r="F81" s="4"/>
      <c r="G81" s="4"/>
      <c r="H81" s="25"/>
      <c r="I81" s="25"/>
      <c r="J81" s="25"/>
      <c r="K81" s="25"/>
      <c r="L81" s="25"/>
      <c r="M81" s="25"/>
      <c r="N81" s="90" t="s">
        <v>102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90" t="s">
        <v>102</v>
      </c>
      <c r="Z81" s="25"/>
      <c r="AA81" s="25"/>
      <c r="AB81" s="90" t="s">
        <v>102</v>
      </c>
      <c r="AC81" s="25"/>
      <c r="AD81" s="25"/>
      <c r="AE81" s="25"/>
      <c r="AF81" s="25"/>
      <c r="AG81" s="25"/>
      <c r="AH81" s="118" t="s">
        <v>103</v>
      </c>
      <c r="AI81" s="37"/>
      <c r="AJ81" s="130"/>
      <c r="AK81" s="25"/>
      <c r="AL81" s="90" t="s">
        <v>102</v>
      </c>
      <c r="AM81" s="7"/>
      <c r="AN81" s="7"/>
      <c r="AO81" s="7"/>
      <c r="AP81" s="7"/>
      <c r="AQ81" s="7">
        <f t="shared" si="27"/>
        <v>5</v>
      </c>
      <c r="AR81" s="3">
        <f t="shared" si="30"/>
        <v>170</v>
      </c>
      <c r="AS81" s="8">
        <f t="shared" si="26"/>
        <v>2.9411764705882353E-2</v>
      </c>
    </row>
    <row r="82" spans="1:45" s="38" customFormat="1" ht="18" customHeight="1" thickBot="1" x14ac:dyDescent="0.25">
      <c r="A82" s="266"/>
      <c r="B82" s="195"/>
      <c r="C82" s="120" t="s">
        <v>100</v>
      </c>
      <c r="D82" s="104"/>
      <c r="E82" s="105"/>
      <c r="F82" s="105"/>
      <c r="G82" s="105"/>
      <c r="H82" s="128"/>
      <c r="I82" s="128"/>
      <c r="J82" s="128"/>
      <c r="K82" s="128"/>
      <c r="L82" s="128"/>
      <c r="M82" s="128"/>
      <c r="N82" s="138" t="s">
        <v>102</v>
      </c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38" t="s">
        <v>102</v>
      </c>
      <c r="Z82" s="128"/>
      <c r="AA82" s="128"/>
      <c r="AB82" s="138" t="s">
        <v>102</v>
      </c>
      <c r="AC82" s="128"/>
      <c r="AD82" s="128"/>
      <c r="AE82" s="128"/>
      <c r="AF82" s="128"/>
      <c r="AG82" s="128"/>
      <c r="AH82" s="139" t="s">
        <v>103</v>
      </c>
      <c r="AI82" s="140"/>
      <c r="AJ82" s="186"/>
      <c r="AK82" s="128"/>
      <c r="AL82" s="138" t="s">
        <v>102</v>
      </c>
      <c r="AM82" s="106"/>
      <c r="AN82" s="106"/>
      <c r="AO82" s="106"/>
      <c r="AP82" s="106"/>
      <c r="AQ82" s="106">
        <f t="shared" si="27"/>
        <v>5</v>
      </c>
      <c r="AR82" s="132">
        <f t="shared" si="30"/>
        <v>170</v>
      </c>
      <c r="AS82" s="133">
        <f t="shared" si="26"/>
        <v>2.9411764705882353E-2</v>
      </c>
    </row>
    <row r="83" spans="1:45" s="38" customFormat="1" ht="21" customHeight="1" x14ac:dyDescent="0.2">
      <c r="A83" s="266"/>
      <c r="B83" s="234" t="s">
        <v>28</v>
      </c>
      <c r="C83" s="152" t="s">
        <v>97</v>
      </c>
      <c r="D83" s="141"/>
      <c r="E83" s="110"/>
      <c r="F83" s="110"/>
      <c r="G83" s="110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42"/>
      <c r="AJ83" s="136" t="s">
        <v>103</v>
      </c>
      <c r="AK83" s="111"/>
      <c r="AL83" s="111"/>
      <c r="AM83" s="112"/>
      <c r="AN83" s="112"/>
      <c r="AO83" s="112"/>
      <c r="AP83" s="300"/>
      <c r="AQ83" s="112">
        <f t="shared" si="27"/>
        <v>1</v>
      </c>
      <c r="AR83" s="113">
        <f t="shared" ref="AR83:AR86" si="32">34*3</f>
        <v>102</v>
      </c>
      <c r="AS83" s="114">
        <f t="shared" si="26"/>
        <v>9.8039215686274508E-3</v>
      </c>
    </row>
    <row r="84" spans="1:45" s="38" customFormat="1" ht="21" customHeight="1" x14ac:dyDescent="0.2">
      <c r="A84" s="266"/>
      <c r="B84" s="195"/>
      <c r="C84" s="119" t="s">
        <v>98</v>
      </c>
      <c r="D84" s="44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37"/>
      <c r="AJ84" s="118" t="s">
        <v>103</v>
      </c>
      <c r="AK84" s="25"/>
      <c r="AL84" s="25"/>
      <c r="AM84" s="7"/>
      <c r="AN84" s="7"/>
      <c r="AO84" s="7"/>
      <c r="AP84" s="301"/>
      <c r="AQ84" s="7">
        <f t="shared" si="27"/>
        <v>1</v>
      </c>
      <c r="AR84" s="3">
        <f t="shared" si="32"/>
        <v>102</v>
      </c>
      <c r="AS84" s="8">
        <f t="shared" ref="AS84" si="33">AQ84/AR84</f>
        <v>9.8039215686274508E-3</v>
      </c>
    </row>
    <row r="85" spans="1:45" s="38" customFormat="1" ht="18.75" customHeight="1" x14ac:dyDescent="0.2">
      <c r="A85" s="266"/>
      <c r="B85" s="195"/>
      <c r="C85" s="119" t="s">
        <v>99</v>
      </c>
      <c r="D85" s="49"/>
      <c r="E85" s="4"/>
      <c r="F85" s="4"/>
      <c r="G85" s="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37"/>
      <c r="AJ85" s="118" t="s">
        <v>103</v>
      </c>
      <c r="AK85" s="25"/>
      <c r="AL85" s="25"/>
      <c r="AM85" s="7"/>
      <c r="AN85" s="7"/>
      <c r="AO85" s="7"/>
      <c r="AP85" s="301"/>
      <c r="AQ85" s="7">
        <f t="shared" si="27"/>
        <v>1</v>
      </c>
      <c r="AR85" s="3">
        <f t="shared" si="32"/>
        <v>102</v>
      </c>
      <c r="AS85" s="8">
        <f t="shared" si="26"/>
        <v>9.8039215686274508E-3</v>
      </c>
    </row>
    <row r="86" spans="1:45" s="38" customFormat="1" ht="18" customHeight="1" thickBot="1" x14ac:dyDescent="0.25">
      <c r="A86" s="266"/>
      <c r="B86" s="235"/>
      <c r="C86" s="153" t="s">
        <v>100</v>
      </c>
      <c r="D86" s="98"/>
      <c r="E86" s="99"/>
      <c r="F86" s="99"/>
      <c r="G86" s="99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48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16"/>
      <c r="AJ86" s="118" t="s">
        <v>103</v>
      </c>
      <c r="AK86" s="100"/>
      <c r="AL86" s="100"/>
      <c r="AM86" s="101"/>
      <c r="AN86" s="101"/>
      <c r="AO86" s="101"/>
      <c r="AP86" s="302"/>
      <c r="AQ86" s="101">
        <f t="shared" si="27"/>
        <v>1</v>
      </c>
      <c r="AR86" s="102">
        <f t="shared" si="32"/>
        <v>102</v>
      </c>
      <c r="AS86" s="103">
        <f t="shared" si="26"/>
        <v>9.8039215686274508E-3</v>
      </c>
    </row>
    <row r="87" spans="1:45" s="38" customFormat="1" ht="18" customHeight="1" x14ac:dyDescent="0.2">
      <c r="A87" s="266"/>
      <c r="B87" s="195" t="s">
        <v>27</v>
      </c>
      <c r="C87" s="121" t="s">
        <v>97</v>
      </c>
      <c r="D87" s="149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4"/>
      <c r="AG87" s="94"/>
      <c r="AH87" s="92"/>
      <c r="AI87" s="129"/>
      <c r="AJ87" s="136" t="s">
        <v>103</v>
      </c>
      <c r="AK87" s="94"/>
      <c r="AL87" s="92"/>
      <c r="AM87" s="93"/>
      <c r="AN87" s="93"/>
      <c r="AO87" s="93"/>
      <c r="AP87" s="93"/>
      <c r="AQ87" s="93">
        <f t="shared" si="27"/>
        <v>1</v>
      </c>
      <c r="AR87" s="94">
        <f t="shared" ref="AR87:AR94" si="34">34*1</f>
        <v>34</v>
      </c>
      <c r="AS87" s="95">
        <f t="shared" si="26"/>
        <v>2.9411764705882353E-2</v>
      </c>
    </row>
    <row r="88" spans="1:45" s="38" customFormat="1" ht="18" customHeight="1" x14ac:dyDescent="0.2">
      <c r="A88" s="266"/>
      <c r="B88" s="195"/>
      <c r="C88" s="119" t="s">
        <v>98</v>
      </c>
      <c r="D88" s="4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3"/>
      <c r="AG88" s="3"/>
      <c r="AH88" s="4"/>
      <c r="AI88" s="25"/>
      <c r="AJ88" s="118" t="s">
        <v>103</v>
      </c>
      <c r="AK88" s="3"/>
      <c r="AL88" s="4"/>
      <c r="AM88" s="7"/>
      <c r="AN88" s="7"/>
      <c r="AO88" s="7"/>
      <c r="AP88" s="7"/>
      <c r="AQ88" s="7">
        <f t="shared" si="27"/>
        <v>1</v>
      </c>
      <c r="AR88" s="3">
        <f t="shared" si="34"/>
        <v>34</v>
      </c>
      <c r="AS88" s="8">
        <f t="shared" ref="AS88" si="35">AQ88/AR88</f>
        <v>2.9411764705882353E-2</v>
      </c>
    </row>
    <row r="89" spans="1:45" s="38" customFormat="1" ht="15.75" customHeight="1" x14ac:dyDescent="0.2">
      <c r="A89" s="266"/>
      <c r="B89" s="195"/>
      <c r="C89" s="119" t="s">
        <v>99</v>
      </c>
      <c r="D89" s="21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3"/>
      <c r="AG89" s="3"/>
      <c r="AH89" s="4"/>
      <c r="AI89" s="25"/>
      <c r="AJ89" s="118" t="s">
        <v>103</v>
      </c>
      <c r="AK89" s="3"/>
      <c r="AL89" s="4"/>
      <c r="AM89" s="7"/>
      <c r="AN89" s="7"/>
      <c r="AO89" s="7"/>
      <c r="AP89" s="7"/>
      <c r="AQ89" s="7">
        <f t="shared" si="27"/>
        <v>1</v>
      </c>
      <c r="AR89" s="3">
        <f t="shared" si="34"/>
        <v>34</v>
      </c>
      <c r="AS89" s="8">
        <f t="shared" si="26"/>
        <v>2.9411764705882353E-2</v>
      </c>
    </row>
    <row r="90" spans="1:45" s="38" customFormat="1" ht="15.75" customHeight="1" thickBot="1" x14ac:dyDescent="0.25">
      <c r="A90" s="266"/>
      <c r="B90" s="194"/>
      <c r="C90" s="119" t="s">
        <v>100</v>
      </c>
      <c r="D90" s="21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3"/>
      <c r="AG90" s="3"/>
      <c r="AH90" s="4"/>
      <c r="AI90" s="25"/>
      <c r="AJ90" s="118" t="s">
        <v>103</v>
      </c>
      <c r="AK90" s="3"/>
      <c r="AL90" s="4"/>
      <c r="AM90" s="7"/>
      <c r="AN90" s="7"/>
      <c r="AO90" s="7"/>
      <c r="AP90" s="7"/>
      <c r="AQ90" s="106">
        <f t="shared" si="27"/>
        <v>1</v>
      </c>
      <c r="AR90" s="132">
        <f t="shared" si="34"/>
        <v>34</v>
      </c>
      <c r="AS90" s="133">
        <f t="shared" si="26"/>
        <v>2.9411764705882353E-2</v>
      </c>
    </row>
    <row r="91" spans="1:45" s="38" customFormat="1" ht="14.25" customHeight="1" x14ac:dyDescent="0.2">
      <c r="A91" s="236"/>
      <c r="B91" s="234" t="s">
        <v>150</v>
      </c>
      <c r="C91" s="108" t="s">
        <v>97</v>
      </c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3"/>
      <c r="AI91" s="113"/>
      <c r="AJ91" s="136" t="s">
        <v>103</v>
      </c>
      <c r="AK91" s="111"/>
      <c r="AL91" s="110"/>
      <c r="AM91" s="112"/>
      <c r="AN91" s="112"/>
      <c r="AO91" s="112"/>
      <c r="AP91" s="112"/>
      <c r="AQ91" s="112">
        <f t="shared" si="27"/>
        <v>1</v>
      </c>
      <c r="AR91" s="113">
        <f t="shared" si="34"/>
        <v>34</v>
      </c>
      <c r="AS91" s="114">
        <f t="shared" ref="AS91:AS94" si="36">AQ91/AR91</f>
        <v>2.9411764705882353E-2</v>
      </c>
    </row>
    <row r="92" spans="1:45" s="38" customFormat="1" ht="14.25" customHeight="1" x14ac:dyDescent="0.2">
      <c r="A92" s="236"/>
      <c r="B92" s="236"/>
      <c r="C92" s="84" t="s">
        <v>98</v>
      </c>
      <c r="D92" s="19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3"/>
      <c r="AI92" s="3"/>
      <c r="AJ92" s="118" t="s">
        <v>103</v>
      </c>
      <c r="AK92" s="25"/>
      <c r="AL92" s="4"/>
      <c r="AM92" s="7"/>
      <c r="AN92" s="7"/>
      <c r="AO92" s="7"/>
      <c r="AP92" s="7"/>
      <c r="AQ92" s="7">
        <f t="shared" si="27"/>
        <v>1</v>
      </c>
      <c r="AR92" s="3">
        <f t="shared" si="34"/>
        <v>34</v>
      </c>
      <c r="AS92" s="8">
        <f t="shared" si="36"/>
        <v>2.9411764705882353E-2</v>
      </c>
    </row>
    <row r="93" spans="1:45" s="38" customFormat="1" ht="14.25" customHeight="1" x14ac:dyDescent="0.2">
      <c r="A93" s="236"/>
      <c r="B93" s="236"/>
      <c r="C93" s="84" t="s">
        <v>99</v>
      </c>
      <c r="D93" s="1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3"/>
      <c r="AI93" s="3"/>
      <c r="AJ93" s="118" t="s">
        <v>103</v>
      </c>
      <c r="AK93" s="25"/>
      <c r="AL93" s="4"/>
      <c r="AM93" s="7"/>
      <c r="AN93" s="7"/>
      <c r="AO93" s="7"/>
      <c r="AP93" s="7"/>
      <c r="AQ93" s="7">
        <f t="shared" si="27"/>
        <v>1</v>
      </c>
      <c r="AR93" s="3">
        <f t="shared" si="34"/>
        <v>34</v>
      </c>
      <c r="AS93" s="8">
        <f t="shared" si="36"/>
        <v>2.9411764705882353E-2</v>
      </c>
    </row>
    <row r="94" spans="1:45" s="38" customFormat="1" ht="30" customHeight="1" thickBot="1" x14ac:dyDescent="0.25">
      <c r="A94" s="236"/>
      <c r="B94" s="237"/>
      <c r="C94" s="97" t="s">
        <v>100</v>
      </c>
      <c r="D94" s="115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102"/>
      <c r="AI94" s="102"/>
      <c r="AJ94" s="118" t="s">
        <v>103</v>
      </c>
      <c r="AK94" s="100"/>
      <c r="AL94" s="99"/>
      <c r="AM94" s="101"/>
      <c r="AN94" s="101"/>
      <c r="AO94" s="101"/>
      <c r="AP94" s="101"/>
      <c r="AQ94" s="101">
        <f t="shared" si="27"/>
        <v>1</v>
      </c>
      <c r="AR94" s="102">
        <f t="shared" si="34"/>
        <v>34</v>
      </c>
      <c r="AS94" s="103">
        <f t="shared" si="36"/>
        <v>2.9411764705882353E-2</v>
      </c>
    </row>
    <row r="95" spans="1:45" s="38" customFormat="1" ht="14.25" customHeight="1" x14ac:dyDescent="0.2">
      <c r="A95" s="236"/>
      <c r="B95" s="271" t="s">
        <v>30</v>
      </c>
      <c r="C95" s="83" t="s">
        <v>97</v>
      </c>
      <c r="D95" s="134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0" t="s">
        <v>102</v>
      </c>
      <c r="Y95" s="92"/>
      <c r="Z95" s="92"/>
      <c r="AA95" s="92"/>
      <c r="AB95" s="92"/>
      <c r="AC95" s="92"/>
      <c r="AD95" s="92"/>
      <c r="AE95" s="92"/>
      <c r="AF95" s="92"/>
      <c r="AG95" s="118" t="s">
        <v>103</v>
      </c>
      <c r="AH95" s="94"/>
      <c r="AI95" s="130"/>
      <c r="AJ95" s="90" t="s">
        <v>102</v>
      </c>
      <c r="AK95" s="89"/>
      <c r="AL95" s="92"/>
      <c r="AM95" s="93"/>
      <c r="AN95" s="93"/>
      <c r="AO95" s="93"/>
      <c r="AP95" s="93"/>
      <c r="AQ95" s="112">
        <f t="shared" si="27"/>
        <v>3</v>
      </c>
      <c r="AR95" s="113">
        <v>34</v>
      </c>
      <c r="AS95" s="114">
        <f t="shared" ref="AS95:AS102" si="37">AQ95/AR95</f>
        <v>8.8235294117647065E-2</v>
      </c>
    </row>
    <row r="96" spans="1:45" s="38" customFormat="1" ht="14.25" customHeight="1" x14ac:dyDescent="0.2">
      <c r="A96" s="236"/>
      <c r="B96" s="236"/>
      <c r="C96" s="83" t="s">
        <v>98</v>
      </c>
      <c r="D96" s="134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0" t="s">
        <v>102</v>
      </c>
      <c r="Y96" s="92"/>
      <c r="Z96" s="92"/>
      <c r="AA96" s="92"/>
      <c r="AB96" s="92"/>
      <c r="AC96" s="92"/>
      <c r="AD96" s="92"/>
      <c r="AE96" s="92"/>
      <c r="AF96" s="92"/>
      <c r="AG96" s="118" t="s">
        <v>103</v>
      </c>
      <c r="AH96" s="94"/>
      <c r="AI96" s="130"/>
      <c r="AJ96" s="90" t="s">
        <v>102</v>
      </c>
      <c r="AK96" s="89"/>
      <c r="AL96" s="92"/>
      <c r="AM96" s="93"/>
      <c r="AN96" s="93"/>
      <c r="AO96" s="93"/>
      <c r="AP96" s="93"/>
      <c r="AQ96" s="7">
        <f t="shared" si="27"/>
        <v>3</v>
      </c>
      <c r="AR96" s="3">
        <v>34</v>
      </c>
      <c r="AS96" s="8">
        <f t="shared" ref="AS96:AS99" si="38">AQ96/AR96</f>
        <v>8.8235294117647065E-2</v>
      </c>
    </row>
    <row r="97" spans="1:45" s="38" customFormat="1" ht="14.25" customHeight="1" x14ac:dyDescent="0.2">
      <c r="A97" s="236"/>
      <c r="B97" s="236"/>
      <c r="C97" s="83" t="s">
        <v>99</v>
      </c>
      <c r="D97" s="134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0" t="s">
        <v>102</v>
      </c>
      <c r="Y97" s="92"/>
      <c r="Z97" s="92"/>
      <c r="AA97" s="92"/>
      <c r="AB97" s="92"/>
      <c r="AC97" s="92"/>
      <c r="AD97" s="92"/>
      <c r="AE97" s="92"/>
      <c r="AF97" s="92"/>
      <c r="AG97" s="118" t="s">
        <v>103</v>
      </c>
      <c r="AH97" s="94"/>
      <c r="AI97" s="130"/>
      <c r="AJ97" s="90" t="s">
        <v>102</v>
      </c>
      <c r="AK97" s="89"/>
      <c r="AL97" s="92"/>
      <c r="AM97" s="93"/>
      <c r="AN97" s="93"/>
      <c r="AO97" s="93"/>
      <c r="AP97" s="93"/>
      <c r="AQ97" s="7">
        <f t="shared" si="27"/>
        <v>3</v>
      </c>
      <c r="AR97" s="3">
        <v>34</v>
      </c>
      <c r="AS97" s="8">
        <f t="shared" si="38"/>
        <v>8.8235294117647065E-2</v>
      </c>
    </row>
    <row r="98" spans="1:45" s="38" customFormat="1" ht="14.25" customHeight="1" thickBot="1" x14ac:dyDescent="0.25">
      <c r="A98" s="236"/>
      <c r="B98" s="237"/>
      <c r="C98" s="96" t="s">
        <v>100</v>
      </c>
      <c r="D98" s="175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90" t="s">
        <v>102</v>
      </c>
      <c r="Y98" s="176"/>
      <c r="Z98" s="176"/>
      <c r="AA98" s="176"/>
      <c r="AB98" s="176"/>
      <c r="AC98" s="176"/>
      <c r="AD98" s="176"/>
      <c r="AE98" s="176"/>
      <c r="AF98" s="176"/>
      <c r="AG98" s="137" t="s">
        <v>103</v>
      </c>
      <c r="AH98" s="177"/>
      <c r="AI98" s="159"/>
      <c r="AJ98" s="90" t="s">
        <v>102</v>
      </c>
      <c r="AK98" s="178"/>
      <c r="AL98" s="176"/>
      <c r="AM98" s="179"/>
      <c r="AN98" s="179"/>
      <c r="AO98" s="179"/>
      <c r="AP98" s="179"/>
      <c r="AQ98" s="101">
        <f t="shared" si="27"/>
        <v>3</v>
      </c>
      <c r="AR98" s="102">
        <v>34</v>
      </c>
      <c r="AS98" s="103">
        <f t="shared" si="38"/>
        <v>8.8235294117647065E-2</v>
      </c>
    </row>
    <row r="99" spans="1:45" s="38" customFormat="1" ht="14.25" customHeight="1" x14ac:dyDescent="0.2">
      <c r="A99" s="236"/>
      <c r="B99" s="272" t="s">
        <v>29</v>
      </c>
      <c r="C99" s="83" t="s">
        <v>97</v>
      </c>
      <c r="D99" s="134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118" t="s">
        <v>103</v>
      </c>
      <c r="AH99" s="94"/>
      <c r="AI99" s="130"/>
      <c r="AJ99" s="144"/>
      <c r="AK99" s="89"/>
      <c r="AL99" s="92"/>
      <c r="AM99" s="93"/>
      <c r="AN99" s="93"/>
      <c r="AO99" s="93"/>
      <c r="AP99" s="93"/>
      <c r="AQ99" s="93">
        <f t="shared" si="27"/>
        <v>1</v>
      </c>
      <c r="AR99" s="94">
        <v>34</v>
      </c>
      <c r="AS99" s="95">
        <f t="shared" si="38"/>
        <v>2.9411764705882353E-2</v>
      </c>
    </row>
    <row r="100" spans="1:45" s="38" customFormat="1" ht="14.25" customHeight="1" x14ac:dyDescent="0.2">
      <c r="A100" s="236"/>
      <c r="B100" s="236"/>
      <c r="C100" s="84" t="s">
        <v>98</v>
      </c>
      <c r="D100" s="1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118" t="s">
        <v>103</v>
      </c>
      <c r="AH100" s="3"/>
      <c r="AI100" s="130"/>
      <c r="AJ100" s="36"/>
      <c r="AK100" s="25"/>
      <c r="AL100" s="4"/>
      <c r="AM100" s="7"/>
      <c r="AN100" s="7"/>
      <c r="AO100" s="7"/>
      <c r="AP100" s="7"/>
      <c r="AQ100" s="7">
        <f t="shared" si="27"/>
        <v>1</v>
      </c>
      <c r="AR100" s="3">
        <v>34</v>
      </c>
      <c r="AS100" s="8">
        <f t="shared" si="37"/>
        <v>2.9411764705882353E-2</v>
      </c>
    </row>
    <row r="101" spans="1:45" s="38" customFormat="1" ht="14.25" customHeight="1" x14ac:dyDescent="0.2">
      <c r="A101" s="236"/>
      <c r="B101" s="236"/>
      <c r="C101" s="84" t="s">
        <v>99</v>
      </c>
      <c r="D101" s="1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118" t="s">
        <v>103</v>
      </c>
      <c r="AH101" s="3"/>
      <c r="AI101" s="130"/>
      <c r="AJ101" s="36"/>
      <c r="AK101" s="25"/>
      <c r="AL101" s="4"/>
      <c r="AM101" s="7"/>
      <c r="AN101" s="7"/>
      <c r="AO101" s="7"/>
      <c r="AP101" s="7"/>
      <c r="AQ101" s="7">
        <f t="shared" si="27"/>
        <v>1</v>
      </c>
      <c r="AR101" s="3">
        <v>34</v>
      </c>
      <c r="AS101" s="8">
        <f t="shared" si="37"/>
        <v>2.9411764705882353E-2</v>
      </c>
    </row>
    <row r="102" spans="1:45" s="38" customFormat="1" ht="14.25" customHeight="1" x14ac:dyDescent="0.2">
      <c r="A102" s="267"/>
      <c r="B102" s="267"/>
      <c r="C102" s="84" t="s">
        <v>100</v>
      </c>
      <c r="D102" s="19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118" t="s">
        <v>103</v>
      </c>
      <c r="AH102" s="3"/>
      <c r="AI102" s="130"/>
      <c r="AJ102" s="36"/>
      <c r="AK102" s="25"/>
      <c r="AL102" s="4"/>
      <c r="AM102" s="7"/>
      <c r="AN102" s="7"/>
      <c r="AO102" s="7"/>
      <c r="AP102" s="7"/>
      <c r="AQ102" s="7">
        <f t="shared" si="27"/>
        <v>1</v>
      </c>
      <c r="AR102" s="3">
        <v>34</v>
      </c>
      <c r="AS102" s="8">
        <f t="shared" si="37"/>
        <v>2.9411764705882353E-2</v>
      </c>
    </row>
    <row r="103" spans="1:45" s="38" customFormat="1" ht="27" customHeight="1" x14ac:dyDescent="0.2">
      <c r="A103" s="254"/>
      <c r="B103" s="254"/>
      <c r="C103" s="254"/>
      <c r="D103" s="254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9"/>
      <c r="AN103" s="59"/>
      <c r="AO103" s="59"/>
      <c r="AP103" s="59"/>
      <c r="AQ103" s="59"/>
      <c r="AR103" s="59"/>
      <c r="AS103" s="59"/>
    </row>
    <row r="104" spans="1:45" s="2" customFormat="1" ht="116.25" customHeight="1" x14ac:dyDescent="0.2">
      <c r="A104" s="238" t="s">
        <v>31</v>
      </c>
      <c r="B104" s="239"/>
      <c r="C104" s="239"/>
      <c r="D104" s="240"/>
      <c r="E104" s="268" t="s">
        <v>40</v>
      </c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70"/>
      <c r="AQ104" s="261" t="s">
        <v>20</v>
      </c>
      <c r="AR104" s="219" t="s">
        <v>22</v>
      </c>
      <c r="AS104" s="222" t="s">
        <v>21</v>
      </c>
    </row>
    <row r="105" spans="1:45" s="2" customFormat="1" ht="21.75" customHeight="1" x14ac:dyDescent="0.2">
      <c r="A105" s="209" t="s">
        <v>0</v>
      </c>
      <c r="B105" s="225"/>
      <c r="C105" s="210"/>
      <c r="D105" s="22" t="s">
        <v>18</v>
      </c>
      <c r="E105" s="227" t="s">
        <v>1</v>
      </c>
      <c r="F105" s="228"/>
      <c r="G105" s="228"/>
      <c r="H105" s="229"/>
      <c r="I105" s="227" t="s">
        <v>2</v>
      </c>
      <c r="J105" s="228"/>
      <c r="K105" s="228"/>
      <c r="L105" s="229"/>
      <c r="M105" s="227" t="s">
        <v>3</v>
      </c>
      <c r="N105" s="228"/>
      <c r="O105" s="228"/>
      <c r="P105" s="229"/>
      <c r="Q105" s="227" t="s">
        <v>4</v>
      </c>
      <c r="R105" s="228"/>
      <c r="S105" s="228"/>
      <c r="T105" s="229"/>
      <c r="U105" s="227" t="s">
        <v>5</v>
      </c>
      <c r="V105" s="228"/>
      <c r="W105" s="229"/>
      <c r="X105" s="227" t="s">
        <v>6</v>
      </c>
      <c r="Y105" s="228"/>
      <c r="Z105" s="228"/>
      <c r="AA105" s="229"/>
      <c r="AB105" s="227" t="s">
        <v>7</v>
      </c>
      <c r="AC105" s="228"/>
      <c r="AD105" s="229"/>
      <c r="AE105" s="227" t="s">
        <v>8</v>
      </c>
      <c r="AF105" s="228"/>
      <c r="AG105" s="228"/>
      <c r="AH105" s="228"/>
      <c r="AI105" s="229"/>
      <c r="AJ105" s="227" t="s">
        <v>9</v>
      </c>
      <c r="AK105" s="228"/>
      <c r="AL105" s="229"/>
      <c r="AM105" s="227" t="s">
        <v>10</v>
      </c>
      <c r="AN105" s="228"/>
      <c r="AO105" s="228"/>
      <c r="AP105" s="229"/>
      <c r="AQ105" s="262"/>
      <c r="AR105" s="220"/>
      <c r="AS105" s="223"/>
    </row>
    <row r="106" spans="1:45" s="6" customFormat="1" ht="11.25" customHeight="1" x14ac:dyDescent="0.2">
      <c r="A106" s="211"/>
      <c r="B106" s="226"/>
      <c r="C106" s="212"/>
      <c r="D106" s="22" t="s">
        <v>19</v>
      </c>
      <c r="E106" s="5">
        <v>1</v>
      </c>
      <c r="F106" s="5">
        <v>2</v>
      </c>
      <c r="G106" s="5">
        <v>3</v>
      </c>
      <c r="H106" s="5">
        <v>4</v>
      </c>
      <c r="I106" s="5">
        <v>5</v>
      </c>
      <c r="J106" s="5">
        <v>6</v>
      </c>
      <c r="K106" s="5">
        <v>7</v>
      </c>
      <c r="L106" s="5">
        <v>8</v>
      </c>
      <c r="M106" s="5">
        <v>9</v>
      </c>
      <c r="N106" s="5">
        <v>10</v>
      </c>
      <c r="O106" s="5">
        <v>11</v>
      </c>
      <c r="P106" s="5">
        <v>12</v>
      </c>
      <c r="Q106" s="5">
        <v>13</v>
      </c>
      <c r="R106" s="5">
        <v>14</v>
      </c>
      <c r="S106" s="5">
        <v>15</v>
      </c>
      <c r="T106" s="5">
        <v>16</v>
      </c>
      <c r="U106" s="5">
        <v>17</v>
      </c>
      <c r="V106" s="5">
        <v>18</v>
      </c>
      <c r="W106" s="5">
        <v>19</v>
      </c>
      <c r="X106" s="5">
        <v>20</v>
      </c>
      <c r="Y106" s="5">
        <v>21</v>
      </c>
      <c r="Z106" s="5">
        <v>22</v>
      </c>
      <c r="AA106" s="5">
        <v>23</v>
      </c>
      <c r="AB106" s="5">
        <v>24</v>
      </c>
      <c r="AC106" s="5">
        <v>25</v>
      </c>
      <c r="AD106" s="5">
        <v>26</v>
      </c>
      <c r="AE106" s="5">
        <v>27</v>
      </c>
      <c r="AF106" s="5">
        <v>28</v>
      </c>
      <c r="AG106" s="5">
        <v>29</v>
      </c>
      <c r="AH106" s="5">
        <v>30</v>
      </c>
      <c r="AI106" s="5">
        <v>31</v>
      </c>
      <c r="AJ106" s="5">
        <v>32</v>
      </c>
      <c r="AK106" s="5">
        <v>33</v>
      </c>
      <c r="AL106" s="5">
        <v>34</v>
      </c>
      <c r="AM106" s="5">
        <v>35</v>
      </c>
      <c r="AN106" s="5">
        <v>36</v>
      </c>
      <c r="AO106" s="5">
        <v>37</v>
      </c>
      <c r="AP106" s="5">
        <v>38</v>
      </c>
      <c r="AQ106" s="263"/>
      <c r="AR106" s="221"/>
      <c r="AS106" s="224"/>
    </row>
    <row r="107" spans="1:45" ht="12.75" customHeight="1" x14ac:dyDescent="0.2">
      <c r="A107" s="264" t="s">
        <v>25</v>
      </c>
      <c r="B107" s="193" t="s">
        <v>13</v>
      </c>
      <c r="C107" s="43" t="s">
        <v>104</v>
      </c>
      <c r="D107" s="44"/>
      <c r="E107" s="25"/>
      <c r="F107" s="25"/>
      <c r="G107" s="25"/>
      <c r="H107" s="25"/>
      <c r="I107" s="25"/>
      <c r="J107" s="90" t="s">
        <v>102</v>
      </c>
      <c r="K107" s="3"/>
      <c r="L107" s="25"/>
      <c r="M107" s="25"/>
      <c r="N107" s="25"/>
      <c r="O107" s="90" t="s">
        <v>102</v>
      </c>
      <c r="P107" s="25"/>
      <c r="Q107" s="25"/>
      <c r="R107" s="25"/>
      <c r="S107" s="90" t="s">
        <v>102</v>
      </c>
      <c r="T107" s="25"/>
      <c r="U107" s="25"/>
      <c r="V107" s="25"/>
      <c r="W107" s="25"/>
      <c r="X107" s="90" t="s">
        <v>102</v>
      </c>
      <c r="Y107" s="25"/>
      <c r="Z107" s="25"/>
      <c r="AA107" s="25"/>
      <c r="AB107" s="25"/>
      <c r="AC107" s="90" t="s">
        <v>102</v>
      </c>
      <c r="AD107" s="25"/>
      <c r="AE107" s="25"/>
      <c r="AF107" s="25"/>
      <c r="AG107" s="25"/>
      <c r="AH107" s="25"/>
      <c r="AI107" s="118" t="s">
        <v>103</v>
      </c>
      <c r="AJ107" s="25"/>
      <c r="AK107" s="90" t="s">
        <v>102</v>
      </c>
      <c r="AL107" s="25"/>
      <c r="AM107" s="37"/>
      <c r="AN107" s="37"/>
      <c r="AO107" s="37"/>
      <c r="AP107" s="37"/>
      <c r="AQ107" s="7">
        <f t="shared" ref="AQ107:AQ134" si="39">COUNTA(E107:AP107)</f>
        <v>7</v>
      </c>
      <c r="AR107" s="3">
        <f>34*6</f>
        <v>204</v>
      </c>
      <c r="AS107" s="8">
        <f t="shared" ref="AS107:AS134" si="40">AQ107/AR107</f>
        <v>3.4313725490196081E-2</v>
      </c>
    </row>
    <row r="108" spans="1:45" ht="12.75" customHeight="1" x14ac:dyDescent="0.2">
      <c r="A108" s="264"/>
      <c r="B108" s="195"/>
      <c r="C108" s="84" t="s">
        <v>105</v>
      </c>
      <c r="D108" s="44"/>
      <c r="E108" s="25"/>
      <c r="F108" s="25"/>
      <c r="G108" s="25"/>
      <c r="H108" s="25"/>
      <c r="I108" s="25"/>
      <c r="J108" s="90" t="s">
        <v>102</v>
      </c>
      <c r="K108" s="3"/>
      <c r="L108" s="25"/>
      <c r="M108" s="25"/>
      <c r="N108" s="25"/>
      <c r="O108" s="90" t="s">
        <v>102</v>
      </c>
      <c r="P108" s="25"/>
      <c r="Q108" s="25"/>
      <c r="R108" s="25"/>
      <c r="S108" s="90" t="s">
        <v>102</v>
      </c>
      <c r="T108" s="25"/>
      <c r="U108" s="25"/>
      <c r="V108" s="25"/>
      <c r="W108" s="25"/>
      <c r="X108" s="90" t="s">
        <v>102</v>
      </c>
      <c r="Y108" s="25"/>
      <c r="Z108" s="25"/>
      <c r="AA108" s="25"/>
      <c r="AB108" s="25"/>
      <c r="AC108" s="90" t="s">
        <v>102</v>
      </c>
      <c r="AD108" s="25"/>
      <c r="AE108" s="25"/>
      <c r="AF108" s="25"/>
      <c r="AG108" s="25"/>
      <c r="AH108" s="25"/>
      <c r="AI108" s="118" t="s">
        <v>103</v>
      </c>
      <c r="AJ108" s="25"/>
      <c r="AK108" s="90" t="s">
        <v>102</v>
      </c>
      <c r="AL108" s="25"/>
      <c r="AM108" s="37"/>
      <c r="AN108" s="37"/>
      <c r="AO108" s="37"/>
      <c r="AP108" s="37"/>
      <c r="AQ108" s="7">
        <f t="shared" si="39"/>
        <v>7</v>
      </c>
      <c r="AR108" s="3">
        <f>34*6</f>
        <v>204</v>
      </c>
      <c r="AS108" s="8">
        <f t="shared" ref="AS108" si="41">AQ108/AR108</f>
        <v>3.4313725490196081E-2</v>
      </c>
    </row>
    <row r="109" spans="1:45" x14ac:dyDescent="0.2">
      <c r="A109" s="264"/>
      <c r="B109" s="195"/>
      <c r="C109" s="43" t="s">
        <v>106</v>
      </c>
      <c r="D109" s="44"/>
      <c r="E109" s="25"/>
      <c r="F109" s="25"/>
      <c r="G109" s="25"/>
      <c r="H109" s="25"/>
      <c r="I109" s="25"/>
      <c r="J109" s="90" t="s">
        <v>102</v>
      </c>
      <c r="K109" s="3"/>
      <c r="L109" s="25"/>
      <c r="M109" s="25"/>
      <c r="N109" s="25"/>
      <c r="O109" s="90" t="s">
        <v>102</v>
      </c>
      <c r="P109" s="25"/>
      <c r="Q109" s="25"/>
      <c r="R109" s="25"/>
      <c r="S109" s="90" t="s">
        <v>102</v>
      </c>
      <c r="T109" s="25"/>
      <c r="U109" s="25"/>
      <c r="V109" s="25"/>
      <c r="W109" s="25"/>
      <c r="X109" s="90" t="s">
        <v>102</v>
      </c>
      <c r="Y109" s="25"/>
      <c r="Z109" s="25"/>
      <c r="AA109" s="25"/>
      <c r="AB109" s="25"/>
      <c r="AC109" s="90" t="s">
        <v>102</v>
      </c>
      <c r="AD109" s="25"/>
      <c r="AE109" s="25"/>
      <c r="AF109" s="25"/>
      <c r="AG109" s="25"/>
      <c r="AH109" s="25"/>
      <c r="AI109" s="118" t="s">
        <v>103</v>
      </c>
      <c r="AJ109" s="25"/>
      <c r="AK109" s="90" t="s">
        <v>102</v>
      </c>
      <c r="AL109" s="25"/>
      <c r="AM109" s="37"/>
      <c r="AN109" s="37"/>
      <c r="AO109" s="37"/>
      <c r="AP109" s="37"/>
      <c r="AQ109" s="7">
        <f t="shared" si="39"/>
        <v>7</v>
      </c>
      <c r="AR109" s="3">
        <f t="shared" ref="AR109:AR110" si="42">34*6</f>
        <v>204</v>
      </c>
      <c r="AS109" s="8">
        <f t="shared" si="40"/>
        <v>3.4313725490196081E-2</v>
      </c>
    </row>
    <row r="110" spans="1:45" ht="12.75" customHeight="1" thickBot="1" x14ac:dyDescent="0.25">
      <c r="A110" s="264"/>
      <c r="B110" s="195"/>
      <c r="C110" s="81" t="s">
        <v>107</v>
      </c>
      <c r="D110" s="104"/>
      <c r="E110" s="88"/>
      <c r="F110" s="88"/>
      <c r="G110" s="88"/>
      <c r="H110" s="88"/>
      <c r="I110" s="88"/>
      <c r="J110" s="138" t="s">
        <v>102</v>
      </c>
      <c r="K110" s="3"/>
      <c r="L110" s="88"/>
      <c r="M110" s="88"/>
      <c r="N110" s="88"/>
      <c r="O110" s="138" t="s">
        <v>102</v>
      </c>
      <c r="P110" s="88"/>
      <c r="Q110" s="88"/>
      <c r="R110" s="88"/>
      <c r="S110" s="138" t="s">
        <v>102</v>
      </c>
      <c r="T110" s="88"/>
      <c r="U110" s="88"/>
      <c r="V110" s="88"/>
      <c r="W110" s="88"/>
      <c r="X110" s="138" t="s">
        <v>102</v>
      </c>
      <c r="Y110" s="88"/>
      <c r="Z110" s="88"/>
      <c r="AA110" s="88"/>
      <c r="AB110" s="88"/>
      <c r="AC110" s="138" t="s">
        <v>102</v>
      </c>
      <c r="AD110" s="88"/>
      <c r="AE110" s="88"/>
      <c r="AF110" s="88"/>
      <c r="AG110" s="88"/>
      <c r="AH110" s="88"/>
      <c r="AI110" s="139" t="s">
        <v>103</v>
      </c>
      <c r="AJ110" s="88"/>
      <c r="AK110" s="138" t="s">
        <v>102</v>
      </c>
      <c r="AL110" s="88"/>
      <c r="AM110" s="140"/>
      <c r="AN110" s="140"/>
      <c r="AO110" s="140"/>
      <c r="AP110" s="140"/>
      <c r="AQ110" s="106">
        <f t="shared" si="39"/>
        <v>7</v>
      </c>
      <c r="AR110" s="132">
        <f t="shared" si="42"/>
        <v>204</v>
      </c>
      <c r="AS110" s="133">
        <f t="shared" si="40"/>
        <v>3.4313725490196081E-2</v>
      </c>
    </row>
    <row r="111" spans="1:45" ht="12.75" customHeight="1" thickBot="1" x14ac:dyDescent="0.25">
      <c r="A111" s="264"/>
      <c r="B111" s="234" t="s">
        <v>27</v>
      </c>
      <c r="C111" s="108" t="s">
        <v>104</v>
      </c>
      <c r="D111" s="141"/>
      <c r="E111" s="111"/>
      <c r="F111" s="111"/>
      <c r="G111" s="111"/>
      <c r="H111" s="111"/>
      <c r="I111" s="111"/>
      <c r="J111" s="111"/>
      <c r="K111" s="89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8" t="s">
        <v>103</v>
      </c>
      <c r="AK111" s="111"/>
      <c r="AL111" s="111"/>
      <c r="AM111" s="142"/>
      <c r="AN111" s="142"/>
      <c r="AO111" s="142"/>
      <c r="AP111" s="142"/>
      <c r="AQ111" s="112">
        <f t="shared" si="39"/>
        <v>1</v>
      </c>
      <c r="AR111" s="113">
        <f>34*3</f>
        <v>102</v>
      </c>
      <c r="AS111" s="114">
        <f t="shared" si="40"/>
        <v>9.8039215686274508E-3</v>
      </c>
    </row>
    <row r="112" spans="1:45" ht="12.75" customHeight="1" x14ac:dyDescent="0.2">
      <c r="A112" s="264"/>
      <c r="B112" s="195"/>
      <c r="C112" s="84" t="s">
        <v>105</v>
      </c>
      <c r="D112" s="44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118" t="s">
        <v>103</v>
      </c>
      <c r="AK112" s="25"/>
      <c r="AL112" s="25"/>
      <c r="AM112" s="37"/>
      <c r="AN112" s="37"/>
      <c r="AO112" s="37"/>
      <c r="AP112" s="37"/>
      <c r="AQ112" s="7">
        <f t="shared" si="39"/>
        <v>1</v>
      </c>
      <c r="AR112" s="113">
        <f>34*3</f>
        <v>102</v>
      </c>
      <c r="AS112" s="114">
        <f t="shared" ref="AS112" si="43">AQ112/AR112</f>
        <v>9.8039215686274508E-3</v>
      </c>
    </row>
    <row r="113" spans="1:45" x14ac:dyDescent="0.2">
      <c r="A113" s="264"/>
      <c r="B113" s="195"/>
      <c r="C113" s="84" t="s">
        <v>106</v>
      </c>
      <c r="D113" s="44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118" t="s">
        <v>103</v>
      </c>
      <c r="AK113" s="25"/>
      <c r="AL113" s="25"/>
      <c r="AM113" s="37"/>
      <c r="AN113" s="37"/>
      <c r="AO113" s="37"/>
      <c r="AP113" s="37"/>
      <c r="AQ113" s="7">
        <f t="shared" si="39"/>
        <v>1</v>
      </c>
      <c r="AR113" s="3">
        <f t="shared" ref="AR113:AR118" si="44">34*3</f>
        <v>102</v>
      </c>
      <c r="AS113" s="8">
        <f t="shared" si="40"/>
        <v>9.8039215686274508E-3</v>
      </c>
    </row>
    <row r="114" spans="1:45" ht="13.5" thickBot="1" x14ac:dyDescent="0.25">
      <c r="A114" s="264"/>
      <c r="B114" s="235"/>
      <c r="C114" s="97" t="s">
        <v>107</v>
      </c>
      <c r="D114" s="9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39" t="s">
        <v>103</v>
      </c>
      <c r="AK114" s="100"/>
      <c r="AL114" s="100"/>
      <c r="AM114" s="116"/>
      <c r="AN114" s="116"/>
      <c r="AO114" s="116"/>
      <c r="AP114" s="116"/>
      <c r="AQ114" s="101">
        <f t="shared" si="39"/>
        <v>1</v>
      </c>
      <c r="AR114" s="102">
        <f t="shared" si="44"/>
        <v>102</v>
      </c>
      <c r="AS114" s="103">
        <f t="shared" si="40"/>
        <v>9.8039215686274508E-3</v>
      </c>
    </row>
    <row r="115" spans="1:45" ht="12.75" customHeight="1" x14ac:dyDescent="0.2">
      <c r="A115" s="264"/>
      <c r="B115" s="234" t="s">
        <v>150</v>
      </c>
      <c r="C115" s="83" t="s">
        <v>104</v>
      </c>
      <c r="D115" s="91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118" t="s">
        <v>103</v>
      </c>
      <c r="AK115" s="89"/>
      <c r="AL115" s="89"/>
      <c r="AM115" s="107"/>
      <c r="AN115" s="107"/>
      <c r="AO115" s="107"/>
      <c r="AP115" s="107"/>
      <c r="AQ115" s="93">
        <f t="shared" si="39"/>
        <v>1</v>
      </c>
      <c r="AR115" s="94">
        <f t="shared" si="44"/>
        <v>102</v>
      </c>
      <c r="AS115" s="95">
        <f t="shared" si="40"/>
        <v>9.8039215686274508E-3</v>
      </c>
    </row>
    <row r="116" spans="1:45" ht="12.75" customHeight="1" x14ac:dyDescent="0.2">
      <c r="A116" s="264"/>
      <c r="B116" s="236"/>
      <c r="C116" s="84" t="s">
        <v>105</v>
      </c>
      <c r="D116" s="44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118" t="s">
        <v>103</v>
      </c>
      <c r="AK116" s="25"/>
      <c r="AL116" s="25"/>
      <c r="AM116" s="37"/>
      <c r="AN116" s="37"/>
      <c r="AO116" s="37"/>
      <c r="AP116" s="37"/>
      <c r="AQ116" s="7">
        <f t="shared" si="39"/>
        <v>1</v>
      </c>
      <c r="AR116" s="94">
        <f t="shared" si="44"/>
        <v>102</v>
      </c>
      <c r="AS116" s="95">
        <f t="shared" ref="AS116" si="45">AQ116/AR116</f>
        <v>9.8039215686274508E-3</v>
      </c>
    </row>
    <row r="117" spans="1:45" ht="12.75" customHeight="1" x14ac:dyDescent="0.2">
      <c r="A117" s="264"/>
      <c r="B117" s="236"/>
      <c r="C117" s="84" t="s">
        <v>106</v>
      </c>
      <c r="D117" s="44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37"/>
      <c r="AJ117" s="118" t="s">
        <v>103</v>
      </c>
      <c r="AK117" s="25"/>
      <c r="AL117" s="25"/>
      <c r="AM117" s="37"/>
      <c r="AN117" s="37"/>
      <c r="AO117" s="37"/>
      <c r="AP117" s="37"/>
      <c r="AQ117" s="7">
        <f t="shared" si="39"/>
        <v>1</v>
      </c>
      <c r="AR117" s="3">
        <f t="shared" si="44"/>
        <v>102</v>
      </c>
      <c r="AS117" s="8">
        <f t="shared" si="40"/>
        <v>9.8039215686274508E-3</v>
      </c>
    </row>
    <row r="118" spans="1:45" ht="13.5" thickBot="1" x14ac:dyDescent="0.25">
      <c r="A118" s="264"/>
      <c r="B118" s="237"/>
      <c r="C118" s="81" t="s">
        <v>107</v>
      </c>
      <c r="D118" s="104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140"/>
      <c r="AJ118" s="139" t="s">
        <v>103</v>
      </c>
      <c r="AK118" s="88"/>
      <c r="AL118" s="88"/>
      <c r="AM118" s="140"/>
      <c r="AN118" s="140"/>
      <c r="AO118" s="140"/>
      <c r="AP118" s="140"/>
      <c r="AQ118" s="106">
        <f t="shared" si="39"/>
        <v>1</v>
      </c>
      <c r="AR118" s="132">
        <f t="shared" si="44"/>
        <v>102</v>
      </c>
      <c r="AS118" s="133">
        <f t="shared" si="40"/>
        <v>9.8039215686274508E-3</v>
      </c>
    </row>
    <row r="119" spans="1:45" ht="12.75" customHeight="1" thickBot="1" x14ac:dyDescent="0.25">
      <c r="A119" s="264"/>
      <c r="B119" s="234" t="s">
        <v>11</v>
      </c>
      <c r="C119" s="108" t="s">
        <v>104</v>
      </c>
      <c r="D119" s="141"/>
      <c r="E119" s="111"/>
      <c r="F119" s="111"/>
      <c r="G119" s="111"/>
      <c r="H119" s="111"/>
      <c r="I119" s="111"/>
      <c r="J119" s="111"/>
      <c r="K119" s="90" t="s">
        <v>102</v>
      </c>
      <c r="L119" s="111"/>
      <c r="M119" s="111"/>
      <c r="N119" s="111"/>
      <c r="O119" s="111"/>
      <c r="P119" s="111"/>
      <c r="Q119" s="111"/>
      <c r="R119" s="90" t="s">
        <v>102</v>
      </c>
      <c r="S119" s="111"/>
      <c r="T119" s="111"/>
      <c r="U119" s="111"/>
      <c r="V119" s="111"/>
      <c r="W119" s="90" t="s">
        <v>102</v>
      </c>
      <c r="X119" s="111"/>
      <c r="Y119" s="111"/>
      <c r="Z119" s="111"/>
      <c r="AA119" s="111"/>
      <c r="AB119" s="111"/>
      <c r="AC119" s="111"/>
      <c r="AD119" s="111"/>
      <c r="AE119" s="90" t="s">
        <v>102</v>
      </c>
      <c r="AF119" s="111"/>
      <c r="AG119" s="111"/>
      <c r="AH119" s="118" t="s">
        <v>103</v>
      </c>
      <c r="AI119" s="142"/>
      <c r="AJ119" s="142"/>
      <c r="AK119" s="111"/>
      <c r="AL119" s="90" t="s">
        <v>102</v>
      </c>
      <c r="AM119" s="142"/>
      <c r="AN119" s="142"/>
      <c r="AO119" s="142"/>
      <c r="AP119" s="142"/>
      <c r="AQ119" s="112">
        <f t="shared" si="39"/>
        <v>6</v>
      </c>
      <c r="AR119" s="113">
        <f>34*5</f>
        <v>170</v>
      </c>
      <c r="AS119" s="114">
        <f t="shared" si="40"/>
        <v>3.5294117647058823E-2</v>
      </c>
    </row>
    <row r="120" spans="1:45" ht="12.75" customHeight="1" x14ac:dyDescent="0.2">
      <c r="A120" s="264"/>
      <c r="B120" s="195"/>
      <c r="C120" s="84" t="s">
        <v>105</v>
      </c>
      <c r="D120" s="44"/>
      <c r="E120" s="25"/>
      <c r="F120" s="25"/>
      <c r="G120" s="25"/>
      <c r="H120" s="25"/>
      <c r="I120" s="25"/>
      <c r="J120" s="25"/>
      <c r="K120" s="90" t="s">
        <v>102</v>
      </c>
      <c r="L120" s="25"/>
      <c r="M120" s="25"/>
      <c r="N120" s="25"/>
      <c r="O120" s="25"/>
      <c r="P120" s="25"/>
      <c r="Q120" s="25"/>
      <c r="R120" s="90" t="s">
        <v>102</v>
      </c>
      <c r="S120" s="25"/>
      <c r="T120" s="25"/>
      <c r="U120" s="25"/>
      <c r="V120" s="25"/>
      <c r="W120" s="90" t="s">
        <v>102</v>
      </c>
      <c r="X120" s="25"/>
      <c r="Y120" s="25"/>
      <c r="Z120" s="25"/>
      <c r="AA120" s="25"/>
      <c r="AB120" s="25"/>
      <c r="AC120" s="25"/>
      <c r="AD120" s="25"/>
      <c r="AE120" s="90" t="s">
        <v>102</v>
      </c>
      <c r="AF120" s="25"/>
      <c r="AG120" s="25"/>
      <c r="AH120" s="118" t="s">
        <v>103</v>
      </c>
      <c r="AI120" s="37"/>
      <c r="AJ120" s="37"/>
      <c r="AK120" s="25"/>
      <c r="AL120" s="90" t="s">
        <v>102</v>
      </c>
      <c r="AM120" s="37"/>
      <c r="AN120" s="37"/>
      <c r="AO120" s="37"/>
      <c r="AP120" s="37"/>
      <c r="AQ120" s="7">
        <f t="shared" si="39"/>
        <v>6</v>
      </c>
      <c r="AR120" s="113">
        <f>34*5</f>
        <v>170</v>
      </c>
      <c r="AS120" s="114">
        <f t="shared" ref="AS120" si="46">AQ120/AR120</f>
        <v>3.5294117647058823E-2</v>
      </c>
    </row>
    <row r="121" spans="1:45" ht="12.75" customHeight="1" x14ac:dyDescent="0.2">
      <c r="A121" s="264"/>
      <c r="B121" s="195"/>
      <c r="C121" s="84" t="s">
        <v>106</v>
      </c>
      <c r="D121" s="44"/>
      <c r="E121" s="25"/>
      <c r="F121" s="25"/>
      <c r="G121" s="25"/>
      <c r="H121" s="25"/>
      <c r="I121" s="25"/>
      <c r="J121" s="25"/>
      <c r="K121" s="90" t="s">
        <v>102</v>
      </c>
      <c r="L121" s="25"/>
      <c r="M121" s="25"/>
      <c r="N121" s="25"/>
      <c r="O121" s="25"/>
      <c r="P121" s="25"/>
      <c r="Q121" s="25"/>
      <c r="R121" s="90" t="s">
        <v>102</v>
      </c>
      <c r="S121" s="25"/>
      <c r="T121" s="25"/>
      <c r="U121" s="25"/>
      <c r="V121" s="25"/>
      <c r="W121" s="90" t="s">
        <v>102</v>
      </c>
      <c r="X121" s="25"/>
      <c r="Y121" s="25"/>
      <c r="Z121" s="25"/>
      <c r="AA121" s="25"/>
      <c r="AB121" s="25"/>
      <c r="AC121" s="25"/>
      <c r="AD121" s="25"/>
      <c r="AE121" s="90" t="s">
        <v>102</v>
      </c>
      <c r="AF121" s="25"/>
      <c r="AG121" s="25"/>
      <c r="AH121" s="118" t="s">
        <v>103</v>
      </c>
      <c r="AI121" s="37"/>
      <c r="AJ121" s="37"/>
      <c r="AK121" s="25"/>
      <c r="AL121" s="90" t="s">
        <v>102</v>
      </c>
      <c r="AM121" s="37"/>
      <c r="AN121" s="37"/>
      <c r="AO121" s="37"/>
      <c r="AP121" s="37"/>
      <c r="AQ121" s="7">
        <f t="shared" si="39"/>
        <v>6</v>
      </c>
      <c r="AR121" s="3">
        <f t="shared" ref="AR121:AR122" si="47">34*5</f>
        <v>170</v>
      </c>
      <c r="AS121" s="8">
        <f t="shared" si="40"/>
        <v>3.5294117647058823E-2</v>
      </c>
    </row>
    <row r="122" spans="1:45" ht="12.75" customHeight="1" thickBot="1" x14ac:dyDescent="0.25">
      <c r="A122" s="264"/>
      <c r="B122" s="235"/>
      <c r="C122" s="97" t="s">
        <v>107</v>
      </c>
      <c r="D122" s="98"/>
      <c r="E122" s="100"/>
      <c r="F122" s="100"/>
      <c r="G122" s="100"/>
      <c r="H122" s="100"/>
      <c r="I122" s="100"/>
      <c r="J122" s="100"/>
      <c r="K122" s="138" t="s">
        <v>102</v>
      </c>
      <c r="L122" s="100"/>
      <c r="M122" s="100"/>
      <c r="N122" s="100"/>
      <c r="O122" s="100"/>
      <c r="P122" s="100"/>
      <c r="Q122" s="100"/>
      <c r="R122" s="138" t="s">
        <v>102</v>
      </c>
      <c r="S122" s="100"/>
      <c r="T122" s="100"/>
      <c r="U122" s="100"/>
      <c r="V122" s="100"/>
      <c r="W122" s="138" t="s">
        <v>102</v>
      </c>
      <c r="X122" s="100"/>
      <c r="Y122" s="100"/>
      <c r="Z122" s="100"/>
      <c r="AA122" s="100"/>
      <c r="AB122" s="100"/>
      <c r="AC122" s="100"/>
      <c r="AD122" s="100"/>
      <c r="AE122" s="138" t="s">
        <v>102</v>
      </c>
      <c r="AF122" s="100"/>
      <c r="AG122" s="100"/>
      <c r="AH122" s="139" t="s">
        <v>103</v>
      </c>
      <c r="AI122" s="116"/>
      <c r="AJ122" s="116"/>
      <c r="AK122" s="100"/>
      <c r="AL122" s="138" t="s">
        <v>102</v>
      </c>
      <c r="AM122" s="116"/>
      <c r="AN122" s="116"/>
      <c r="AO122" s="116"/>
      <c r="AP122" s="116"/>
      <c r="AQ122" s="101">
        <f t="shared" si="39"/>
        <v>6</v>
      </c>
      <c r="AR122" s="102">
        <f t="shared" si="47"/>
        <v>170</v>
      </c>
      <c r="AS122" s="103">
        <f t="shared" si="40"/>
        <v>3.5294117647058823E-2</v>
      </c>
    </row>
    <row r="123" spans="1:45" ht="17.25" customHeight="1" x14ac:dyDescent="0.2">
      <c r="A123" s="264"/>
      <c r="B123" s="195" t="s">
        <v>28</v>
      </c>
      <c r="C123" s="83" t="s">
        <v>104</v>
      </c>
      <c r="D123" s="91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107"/>
      <c r="AJ123" s="107"/>
      <c r="AK123" s="118" t="s">
        <v>103</v>
      </c>
      <c r="AL123" s="89"/>
      <c r="AM123" s="107"/>
      <c r="AN123" s="107"/>
      <c r="AO123" s="107"/>
      <c r="AP123" s="107"/>
      <c r="AQ123" s="93">
        <f t="shared" si="39"/>
        <v>1</v>
      </c>
      <c r="AR123" s="94">
        <f>34*3</f>
        <v>102</v>
      </c>
      <c r="AS123" s="95">
        <f t="shared" si="40"/>
        <v>9.8039215686274508E-3</v>
      </c>
    </row>
    <row r="124" spans="1:45" ht="14.25" customHeight="1" x14ac:dyDescent="0.2">
      <c r="A124" s="264"/>
      <c r="B124" s="195"/>
      <c r="C124" s="84" t="s">
        <v>105</v>
      </c>
      <c r="D124" s="44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37"/>
      <c r="AJ124" s="37"/>
      <c r="AK124" s="118" t="s">
        <v>103</v>
      </c>
      <c r="AL124" s="25"/>
      <c r="AM124" s="37"/>
      <c r="AN124" s="37"/>
      <c r="AO124" s="37"/>
      <c r="AP124" s="37"/>
      <c r="AQ124" s="7">
        <f t="shared" si="39"/>
        <v>1</v>
      </c>
      <c r="AR124" s="94">
        <f>34*3</f>
        <v>102</v>
      </c>
      <c r="AS124" s="95">
        <f t="shared" ref="AS124" si="48">AQ124/AR124</f>
        <v>9.8039215686274508E-3</v>
      </c>
    </row>
    <row r="125" spans="1:45" ht="15.75" customHeight="1" x14ac:dyDescent="0.2">
      <c r="A125" s="264"/>
      <c r="B125" s="195"/>
      <c r="C125" s="84" t="s">
        <v>106</v>
      </c>
      <c r="D125" s="44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37"/>
      <c r="AJ125" s="37"/>
      <c r="AK125" s="118" t="s">
        <v>103</v>
      </c>
      <c r="AL125" s="25"/>
      <c r="AM125" s="37"/>
      <c r="AN125" s="37"/>
      <c r="AO125" s="37"/>
      <c r="AP125" s="37"/>
      <c r="AQ125" s="7">
        <f t="shared" si="39"/>
        <v>1</v>
      </c>
      <c r="AR125" s="3">
        <f t="shared" ref="AR125:AR126" si="49">34*3</f>
        <v>102</v>
      </c>
      <c r="AS125" s="8">
        <f t="shared" si="40"/>
        <v>9.8039215686274508E-3</v>
      </c>
    </row>
    <row r="126" spans="1:45" ht="12.75" customHeight="1" thickBot="1" x14ac:dyDescent="0.25">
      <c r="A126" s="264"/>
      <c r="B126" s="195"/>
      <c r="C126" s="81" t="s">
        <v>107</v>
      </c>
      <c r="D126" s="104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143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140"/>
      <c r="AJ126" s="140"/>
      <c r="AK126" s="139" t="s">
        <v>103</v>
      </c>
      <c r="AL126" s="88"/>
      <c r="AM126" s="140"/>
      <c r="AN126" s="140"/>
      <c r="AO126" s="140"/>
      <c r="AP126" s="140"/>
      <c r="AQ126" s="106">
        <f t="shared" si="39"/>
        <v>1</v>
      </c>
      <c r="AR126" s="132">
        <f t="shared" si="49"/>
        <v>102</v>
      </c>
      <c r="AS126" s="133">
        <f t="shared" si="40"/>
        <v>9.8039215686274508E-3</v>
      </c>
    </row>
    <row r="127" spans="1:45" ht="12.75" customHeight="1" x14ac:dyDescent="0.2">
      <c r="A127" s="264"/>
      <c r="B127" s="234" t="s">
        <v>30</v>
      </c>
      <c r="C127" s="108" t="s">
        <v>104</v>
      </c>
      <c r="D127" s="141"/>
      <c r="E127" s="111"/>
      <c r="F127" s="111"/>
      <c r="G127" s="111"/>
      <c r="H127" s="111"/>
      <c r="I127" s="111"/>
      <c r="J127" s="111"/>
      <c r="K127" s="111"/>
      <c r="L127" s="111"/>
      <c r="M127" s="111"/>
      <c r="N127" s="90" t="s">
        <v>102</v>
      </c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90" t="s">
        <v>102</v>
      </c>
      <c r="AA127" s="111"/>
      <c r="AB127" s="111"/>
      <c r="AC127" s="111"/>
      <c r="AD127" s="111"/>
      <c r="AE127" s="130"/>
      <c r="AF127" s="111"/>
      <c r="AG127" s="145"/>
      <c r="AH127" s="111"/>
      <c r="AI127" s="111"/>
      <c r="AJ127" s="142"/>
      <c r="AK127" s="118" t="s">
        <v>103</v>
      </c>
      <c r="AL127" s="111"/>
      <c r="AM127" s="142"/>
      <c r="AN127" s="142"/>
      <c r="AO127" s="142"/>
      <c r="AP127" s="142"/>
      <c r="AQ127" s="112">
        <f t="shared" si="39"/>
        <v>3</v>
      </c>
      <c r="AR127" s="113">
        <f>34*1</f>
        <v>34</v>
      </c>
      <c r="AS127" s="114">
        <f t="shared" si="40"/>
        <v>8.8235294117647065E-2</v>
      </c>
    </row>
    <row r="128" spans="1:45" ht="12.75" customHeight="1" x14ac:dyDescent="0.2">
      <c r="A128" s="264"/>
      <c r="B128" s="195"/>
      <c r="C128" s="84" t="s">
        <v>105</v>
      </c>
      <c r="D128" s="44"/>
      <c r="E128" s="25"/>
      <c r="F128" s="25"/>
      <c r="G128" s="25"/>
      <c r="H128" s="25"/>
      <c r="I128" s="25"/>
      <c r="J128" s="25"/>
      <c r="K128" s="25"/>
      <c r="L128" s="25"/>
      <c r="M128" s="25"/>
      <c r="N128" s="90" t="s">
        <v>102</v>
      </c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90" t="s">
        <v>102</v>
      </c>
      <c r="AA128" s="25"/>
      <c r="AB128" s="25"/>
      <c r="AC128" s="25"/>
      <c r="AD128" s="25"/>
      <c r="AE128" s="130"/>
      <c r="AF128" s="25"/>
      <c r="AG128" s="36"/>
      <c r="AH128" s="25"/>
      <c r="AI128" s="25"/>
      <c r="AJ128" s="37"/>
      <c r="AK128" s="118" t="s">
        <v>103</v>
      </c>
      <c r="AL128" s="25"/>
      <c r="AM128" s="37"/>
      <c r="AN128" s="37"/>
      <c r="AO128" s="37"/>
      <c r="AP128" s="37"/>
      <c r="AQ128" s="7">
        <f t="shared" si="39"/>
        <v>3</v>
      </c>
      <c r="AR128" s="94">
        <v>34</v>
      </c>
      <c r="AS128" s="95">
        <f t="shared" ref="AS128" si="50">AQ128/AR128</f>
        <v>8.8235294117647065E-2</v>
      </c>
    </row>
    <row r="129" spans="1:45" ht="12.75" customHeight="1" x14ac:dyDescent="0.2">
      <c r="A129" s="264"/>
      <c r="B129" s="195"/>
      <c r="C129" s="84" t="s">
        <v>106</v>
      </c>
      <c r="D129" s="44"/>
      <c r="E129" s="25"/>
      <c r="F129" s="25"/>
      <c r="G129" s="25"/>
      <c r="H129" s="25"/>
      <c r="I129" s="25"/>
      <c r="J129" s="25"/>
      <c r="K129" s="25"/>
      <c r="L129" s="25"/>
      <c r="M129" s="25"/>
      <c r="N129" s="90" t="s">
        <v>102</v>
      </c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90" t="s">
        <v>102</v>
      </c>
      <c r="AA129" s="25"/>
      <c r="AB129" s="25"/>
      <c r="AC129" s="25"/>
      <c r="AD129" s="25"/>
      <c r="AE129" s="130"/>
      <c r="AF129" s="25"/>
      <c r="AG129" s="25"/>
      <c r="AH129" s="25"/>
      <c r="AI129" s="25"/>
      <c r="AJ129" s="36"/>
      <c r="AK129" s="118" t="s">
        <v>103</v>
      </c>
      <c r="AL129" s="25"/>
      <c r="AM129" s="37"/>
      <c r="AN129" s="37"/>
      <c r="AO129" s="37"/>
      <c r="AP129" s="37"/>
      <c r="AQ129" s="7">
        <f t="shared" si="39"/>
        <v>3</v>
      </c>
      <c r="AR129" s="3">
        <f t="shared" ref="AR129:AR134" si="51">34*1</f>
        <v>34</v>
      </c>
      <c r="AS129" s="8">
        <f t="shared" si="40"/>
        <v>8.8235294117647065E-2</v>
      </c>
    </row>
    <row r="130" spans="1:45" ht="12.75" customHeight="1" thickBot="1" x14ac:dyDescent="0.25">
      <c r="A130" s="264"/>
      <c r="B130" s="235"/>
      <c r="C130" s="97" t="s">
        <v>107</v>
      </c>
      <c r="D130" s="98"/>
      <c r="E130" s="100"/>
      <c r="F130" s="100"/>
      <c r="G130" s="100"/>
      <c r="H130" s="100"/>
      <c r="I130" s="100"/>
      <c r="J130" s="100"/>
      <c r="K130" s="100"/>
      <c r="L130" s="100"/>
      <c r="M130" s="100"/>
      <c r="N130" s="90" t="s">
        <v>102</v>
      </c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90" t="s">
        <v>102</v>
      </c>
      <c r="AA130" s="100"/>
      <c r="AB130" s="100"/>
      <c r="AC130" s="100"/>
      <c r="AD130" s="100"/>
      <c r="AE130" s="130"/>
      <c r="AF130" s="100"/>
      <c r="AG130" s="100"/>
      <c r="AH130" s="100"/>
      <c r="AI130" s="100"/>
      <c r="AJ130" s="100"/>
      <c r="AK130" s="139" t="s">
        <v>103</v>
      </c>
      <c r="AL130" s="100"/>
      <c r="AM130" s="116"/>
      <c r="AN130" s="116"/>
      <c r="AO130" s="116"/>
      <c r="AP130" s="116"/>
      <c r="AQ130" s="101">
        <f t="shared" si="39"/>
        <v>3</v>
      </c>
      <c r="AR130" s="102">
        <f t="shared" si="51"/>
        <v>34</v>
      </c>
      <c r="AS130" s="103">
        <f t="shared" si="40"/>
        <v>8.8235294117647065E-2</v>
      </c>
    </row>
    <row r="131" spans="1:45" ht="12.75" customHeight="1" x14ac:dyDescent="0.2">
      <c r="A131" s="264"/>
      <c r="B131" s="195" t="s">
        <v>29</v>
      </c>
      <c r="C131" s="83" t="s">
        <v>104</v>
      </c>
      <c r="D131" s="91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144"/>
      <c r="AJ131" s="89"/>
      <c r="AK131" s="118" t="s">
        <v>103</v>
      </c>
      <c r="AL131" s="89"/>
      <c r="AM131" s="107"/>
      <c r="AN131" s="107"/>
      <c r="AO131" s="107"/>
      <c r="AP131" s="107"/>
      <c r="AQ131" s="93">
        <f t="shared" si="39"/>
        <v>1</v>
      </c>
      <c r="AR131" s="94">
        <f t="shared" si="51"/>
        <v>34</v>
      </c>
      <c r="AS131" s="95">
        <f t="shared" si="40"/>
        <v>2.9411764705882353E-2</v>
      </c>
    </row>
    <row r="132" spans="1:45" ht="12.75" customHeight="1" x14ac:dyDescent="0.2">
      <c r="A132" s="264"/>
      <c r="B132" s="195"/>
      <c r="C132" s="84" t="s">
        <v>105</v>
      </c>
      <c r="D132" s="44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36"/>
      <c r="AJ132" s="25"/>
      <c r="AK132" s="118" t="s">
        <v>103</v>
      </c>
      <c r="AL132" s="25"/>
      <c r="AM132" s="37"/>
      <c r="AN132" s="37"/>
      <c r="AO132" s="37"/>
      <c r="AP132" s="37"/>
      <c r="AQ132" s="7">
        <f t="shared" si="39"/>
        <v>1</v>
      </c>
      <c r="AR132" s="94">
        <v>34</v>
      </c>
      <c r="AS132" s="95">
        <f t="shared" ref="AS132" si="52">AQ132/AR132</f>
        <v>2.9411764705882353E-2</v>
      </c>
    </row>
    <row r="133" spans="1:45" ht="12.75" customHeight="1" x14ac:dyDescent="0.2">
      <c r="A133" s="264"/>
      <c r="B133" s="195"/>
      <c r="C133" s="84" t="s">
        <v>106</v>
      </c>
      <c r="D133" s="44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36"/>
      <c r="AG133" s="36"/>
      <c r="AH133" s="25"/>
      <c r="AI133" s="25"/>
      <c r="AJ133" s="37"/>
      <c r="AK133" s="118" t="s">
        <v>103</v>
      </c>
      <c r="AL133" s="25"/>
      <c r="AM133" s="37"/>
      <c r="AN133" s="37"/>
      <c r="AO133" s="37"/>
      <c r="AP133" s="37"/>
      <c r="AQ133" s="7">
        <f t="shared" si="39"/>
        <v>1</v>
      </c>
      <c r="AR133" s="3">
        <f t="shared" si="51"/>
        <v>34</v>
      </c>
      <c r="AS133" s="8">
        <f t="shared" si="40"/>
        <v>2.9411764705882353E-2</v>
      </c>
    </row>
    <row r="134" spans="1:45" ht="12.75" customHeight="1" x14ac:dyDescent="0.2">
      <c r="A134" s="264"/>
      <c r="B134" s="194"/>
      <c r="C134" s="84" t="s">
        <v>107</v>
      </c>
      <c r="D134" s="44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36"/>
      <c r="AI134" s="36"/>
      <c r="AJ134" s="37"/>
      <c r="AK134" s="139" t="s">
        <v>103</v>
      </c>
      <c r="AL134" s="25"/>
      <c r="AM134" s="37"/>
      <c r="AN134" s="37"/>
      <c r="AO134" s="37"/>
      <c r="AP134" s="37"/>
      <c r="AQ134" s="7">
        <f t="shared" si="39"/>
        <v>1</v>
      </c>
      <c r="AR134" s="3">
        <f t="shared" si="51"/>
        <v>34</v>
      </c>
      <c r="AS134" s="8">
        <f t="shared" si="40"/>
        <v>2.9411764705882353E-2</v>
      </c>
    </row>
    <row r="135" spans="1:45" ht="27" customHeight="1" x14ac:dyDescent="0.2">
      <c r="A135" s="59"/>
      <c r="B135" s="60"/>
      <c r="C135" s="60"/>
      <c r="D135" s="6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9"/>
      <c r="AN135" s="59"/>
      <c r="AO135" s="59"/>
      <c r="AP135" s="59"/>
      <c r="AQ135" s="59"/>
      <c r="AR135" s="59"/>
      <c r="AS135" s="59"/>
    </row>
    <row r="136" spans="1:45" s="2" customFormat="1" ht="81.75" customHeight="1" x14ac:dyDescent="0.2">
      <c r="A136" s="233" t="s">
        <v>33</v>
      </c>
      <c r="B136" s="233"/>
      <c r="C136" s="233"/>
      <c r="D136" s="233"/>
      <c r="E136" s="197" t="s">
        <v>40</v>
      </c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9" t="s">
        <v>20</v>
      </c>
      <c r="AR136" s="231" t="s">
        <v>22</v>
      </c>
      <c r="AS136" s="232" t="s">
        <v>21</v>
      </c>
    </row>
    <row r="137" spans="1:45" s="2" customFormat="1" ht="21.75" customHeight="1" x14ac:dyDescent="0.2">
      <c r="A137" s="196" t="s">
        <v>0</v>
      </c>
      <c r="B137" s="196"/>
      <c r="C137" s="196"/>
      <c r="D137" s="22" t="s">
        <v>18</v>
      </c>
      <c r="E137" s="196" t="s">
        <v>1</v>
      </c>
      <c r="F137" s="196"/>
      <c r="G137" s="196"/>
      <c r="H137" s="196"/>
      <c r="I137" s="196" t="s">
        <v>2</v>
      </c>
      <c r="J137" s="196"/>
      <c r="K137" s="196"/>
      <c r="L137" s="196"/>
      <c r="M137" s="196" t="s">
        <v>3</v>
      </c>
      <c r="N137" s="196"/>
      <c r="O137" s="196"/>
      <c r="P137" s="196"/>
      <c r="Q137" s="196" t="s">
        <v>4</v>
      </c>
      <c r="R137" s="196"/>
      <c r="S137" s="196"/>
      <c r="T137" s="196"/>
      <c r="U137" s="196" t="s">
        <v>5</v>
      </c>
      <c r="V137" s="196"/>
      <c r="W137" s="196"/>
      <c r="X137" s="196" t="s">
        <v>6</v>
      </c>
      <c r="Y137" s="196"/>
      <c r="Z137" s="196"/>
      <c r="AA137" s="196"/>
      <c r="AB137" s="196" t="s">
        <v>7</v>
      </c>
      <c r="AC137" s="196"/>
      <c r="AD137" s="196"/>
      <c r="AE137" s="196" t="s">
        <v>8</v>
      </c>
      <c r="AF137" s="196"/>
      <c r="AG137" s="196"/>
      <c r="AH137" s="196"/>
      <c r="AI137" s="196"/>
      <c r="AJ137" s="196" t="s">
        <v>9</v>
      </c>
      <c r="AK137" s="196"/>
      <c r="AL137" s="196"/>
      <c r="AM137" s="196" t="s">
        <v>10</v>
      </c>
      <c r="AN137" s="196"/>
      <c r="AO137" s="196"/>
      <c r="AP137" s="196"/>
      <c r="AQ137" s="199"/>
      <c r="AR137" s="231"/>
      <c r="AS137" s="232"/>
    </row>
    <row r="138" spans="1:45" s="6" customFormat="1" ht="11.25" customHeight="1" x14ac:dyDescent="0.2">
      <c r="A138" s="196"/>
      <c r="B138" s="196"/>
      <c r="C138" s="196"/>
      <c r="D138" s="22" t="s">
        <v>19</v>
      </c>
      <c r="E138" s="5">
        <v>1</v>
      </c>
      <c r="F138" s="5">
        <v>2</v>
      </c>
      <c r="G138" s="5">
        <v>3</v>
      </c>
      <c r="H138" s="5">
        <v>4</v>
      </c>
      <c r="I138" s="5">
        <v>5</v>
      </c>
      <c r="J138" s="5">
        <v>6</v>
      </c>
      <c r="K138" s="5">
        <v>7</v>
      </c>
      <c r="L138" s="5">
        <v>8</v>
      </c>
      <c r="M138" s="5">
        <v>9</v>
      </c>
      <c r="N138" s="5">
        <v>10</v>
      </c>
      <c r="O138" s="5">
        <v>11</v>
      </c>
      <c r="P138" s="5">
        <v>12</v>
      </c>
      <c r="Q138" s="5">
        <v>13</v>
      </c>
      <c r="R138" s="5">
        <v>14</v>
      </c>
      <c r="S138" s="5">
        <v>15</v>
      </c>
      <c r="T138" s="5">
        <v>16</v>
      </c>
      <c r="U138" s="5">
        <v>17</v>
      </c>
      <c r="V138" s="5">
        <v>18</v>
      </c>
      <c r="W138" s="5">
        <v>19</v>
      </c>
      <c r="X138" s="5">
        <v>20</v>
      </c>
      <c r="Y138" s="5">
        <v>21</v>
      </c>
      <c r="Z138" s="5">
        <v>22</v>
      </c>
      <c r="AA138" s="5">
        <v>23</v>
      </c>
      <c r="AB138" s="5">
        <v>24</v>
      </c>
      <c r="AC138" s="5">
        <v>25</v>
      </c>
      <c r="AD138" s="5">
        <v>26</v>
      </c>
      <c r="AE138" s="5">
        <v>27</v>
      </c>
      <c r="AF138" s="5">
        <v>28</v>
      </c>
      <c r="AG138" s="5">
        <v>29</v>
      </c>
      <c r="AH138" s="5">
        <v>30</v>
      </c>
      <c r="AI138" s="5">
        <v>31</v>
      </c>
      <c r="AJ138" s="5">
        <v>32</v>
      </c>
      <c r="AK138" s="5">
        <v>33</v>
      </c>
      <c r="AL138" s="5">
        <v>34</v>
      </c>
      <c r="AM138" s="5">
        <v>35</v>
      </c>
      <c r="AN138" s="5">
        <v>36</v>
      </c>
      <c r="AO138" s="5">
        <v>37</v>
      </c>
      <c r="AP138" s="5">
        <v>38</v>
      </c>
      <c r="AQ138" s="199"/>
      <c r="AR138" s="231"/>
      <c r="AS138" s="232"/>
    </row>
    <row r="139" spans="1:45" ht="12.75" customHeight="1" x14ac:dyDescent="0.2">
      <c r="A139" s="230" t="s">
        <v>25</v>
      </c>
      <c r="B139" s="193" t="s">
        <v>13</v>
      </c>
      <c r="C139" s="43" t="s">
        <v>108</v>
      </c>
      <c r="D139" s="44"/>
      <c r="E139" s="25"/>
      <c r="F139" s="90" t="s">
        <v>102</v>
      </c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90" t="s">
        <v>102</v>
      </c>
      <c r="R139" s="25"/>
      <c r="S139" s="25"/>
      <c r="T139" s="90" t="s">
        <v>102</v>
      </c>
      <c r="U139" s="25"/>
      <c r="V139" s="25"/>
      <c r="W139" s="25"/>
      <c r="X139" s="25"/>
      <c r="Y139" s="25"/>
      <c r="Z139" s="90" t="s">
        <v>102</v>
      </c>
      <c r="AA139" s="25"/>
      <c r="AB139" s="25"/>
      <c r="AC139" s="25"/>
      <c r="AD139" s="25"/>
      <c r="AE139" s="25"/>
      <c r="AF139" s="25"/>
      <c r="AG139" s="25"/>
      <c r="AH139" s="25"/>
      <c r="AI139" s="118" t="s">
        <v>103</v>
      </c>
      <c r="AJ139" s="25"/>
      <c r="AK139" s="25"/>
      <c r="AL139" s="90" t="s">
        <v>102</v>
      </c>
      <c r="AM139" s="37"/>
      <c r="AN139" s="37"/>
      <c r="AO139" s="37"/>
      <c r="AP139" s="37"/>
      <c r="AQ139" s="7">
        <f t="shared" ref="AQ139:AQ182" si="53">COUNTA(E139:AP139)</f>
        <v>6</v>
      </c>
      <c r="AR139" s="3">
        <f>34*4</f>
        <v>136</v>
      </c>
      <c r="AS139" s="8">
        <f t="shared" ref="AS139:AS182" si="54">AQ139/AR139</f>
        <v>4.4117647058823532E-2</v>
      </c>
    </row>
    <row r="140" spans="1:45" ht="12.75" customHeight="1" x14ac:dyDescent="0.2">
      <c r="A140" s="230"/>
      <c r="B140" s="195"/>
      <c r="C140" s="84" t="s">
        <v>109</v>
      </c>
      <c r="D140" s="44"/>
      <c r="E140" s="25"/>
      <c r="F140" s="90" t="s">
        <v>102</v>
      </c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90" t="s">
        <v>102</v>
      </c>
      <c r="R140" s="25"/>
      <c r="S140" s="25"/>
      <c r="T140" s="90" t="s">
        <v>102</v>
      </c>
      <c r="U140" s="25"/>
      <c r="V140" s="25"/>
      <c r="W140" s="25"/>
      <c r="X140" s="25"/>
      <c r="Y140" s="25"/>
      <c r="Z140" s="90" t="s">
        <v>102</v>
      </c>
      <c r="AA140" s="25"/>
      <c r="AB140" s="25"/>
      <c r="AC140" s="25"/>
      <c r="AD140" s="25"/>
      <c r="AE140" s="25"/>
      <c r="AF140" s="25"/>
      <c r="AG140" s="25"/>
      <c r="AH140" s="25"/>
      <c r="AI140" s="118" t="s">
        <v>103</v>
      </c>
      <c r="AJ140" s="25"/>
      <c r="AK140" s="25"/>
      <c r="AL140" s="90" t="s">
        <v>102</v>
      </c>
      <c r="AM140" s="37"/>
      <c r="AN140" s="37"/>
      <c r="AO140" s="37"/>
      <c r="AP140" s="37"/>
      <c r="AQ140" s="7">
        <f t="shared" si="53"/>
        <v>6</v>
      </c>
      <c r="AR140" s="3">
        <f t="shared" ref="AR140:AR142" si="55">34*4</f>
        <v>136</v>
      </c>
      <c r="AS140" s="8">
        <f t="shared" ref="AS140" si="56">AQ140/AR140</f>
        <v>4.4117647058823532E-2</v>
      </c>
    </row>
    <row r="141" spans="1:45" x14ac:dyDescent="0.2">
      <c r="A141" s="230"/>
      <c r="B141" s="195"/>
      <c r="C141" s="43" t="s">
        <v>110</v>
      </c>
      <c r="D141" s="44"/>
      <c r="E141" s="25"/>
      <c r="F141" s="90" t="s">
        <v>102</v>
      </c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90" t="s">
        <v>102</v>
      </c>
      <c r="R141" s="25"/>
      <c r="S141" s="25"/>
      <c r="T141" s="90" t="s">
        <v>102</v>
      </c>
      <c r="U141" s="25"/>
      <c r="V141" s="25"/>
      <c r="W141" s="25"/>
      <c r="X141" s="25"/>
      <c r="Y141" s="25"/>
      <c r="Z141" s="90" t="s">
        <v>102</v>
      </c>
      <c r="AA141" s="25"/>
      <c r="AB141" s="25"/>
      <c r="AC141" s="25"/>
      <c r="AD141" s="25"/>
      <c r="AE141" s="25"/>
      <c r="AF141" s="25"/>
      <c r="AG141" s="25"/>
      <c r="AH141" s="25"/>
      <c r="AI141" s="118" t="s">
        <v>103</v>
      </c>
      <c r="AJ141" s="25"/>
      <c r="AK141" s="25"/>
      <c r="AL141" s="90" t="s">
        <v>102</v>
      </c>
      <c r="AM141" s="37"/>
      <c r="AN141" s="37"/>
      <c r="AO141" s="37"/>
      <c r="AP141" s="37"/>
      <c r="AQ141" s="7">
        <f t="shared" si="53"/>
        <v>6</v>
      </c>
      <c r="AR141" s="3">
        <f t="shared" si="55"/>
        <v>136</v>
      </c>
      <c r="AS141" s="8">
        <f t="shared" si="54"/>
        <v>4.4117647058823532E-2</v>
      </c>
    </row>
    <row r="142" spans="1:45" ht="12.75" customHeight="1" thickBot="1" x14ac:dyDescent="0.25">
      <c r="A142" s="230"/>
      <c r="B142" s="195"/>
      <c r="C142" s="81" t="s">
        <v>111</v>
      </c>
      <c r="D142" s="104"/>
      <c r="E142" s="88"/>
      <c r="F142" s="90" t="s">
        <v>102</v>
      </c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90" t="s">
        <v>102</v>
      </c>
      <c r="R142" s="88"/>
      <c r="S142" s="88"/>
      <c r="T142" s="90" t="s">
        <v>102</v>
      </c>
      <c r="U142" s="88"/>
      <c r="V142" s="88"/>
      <c r="W142" s="88"/>
      <c r="X142" s="88"/>
      <c r="Y142" s="88"/>
      <c r="Z142" s="90" t="s">
        <v>102</v>
      </c>
      <c r="AA142" s="88"/>
      <c r="AB142" s="88"/>
      <c r="AC142" s="88"/>
      <c r="AD142" s="88"/>
      <c r="AE142" s="88"/>
      <c r="AF142" s="88"/>
      <c r="AG142" s="88"/>
      <c r="AH142" s="88"/>
      <c r="AI142" s="118" t="s">
        <v>103</v>
      </c>
      <c r="AJ142" s="88"/>
      <c r="AK142" s="88"/>
      <c r="AL142" s="90" t="s">
        <v>102</v>
      </c>
      <c r="AM142" s="140"/>
      <c r="AN142" s="140"/>
      <c r="AO142" s="140"/>
      <c r="AP142" s="140"/>
      <c r="AQ142" s="106">
        <f t="shared" si="53"/>
        <v>6</v>
      </c>
      <c r="AR142" s="132">
        <f t="shared" si="55"/>
        <v>136</v>
      </c>
      <c r="AS142" s="133">
        <f t="shared" si="54"/>
        <v>4.4117647058823532E-2</v>
      </c>
    </row>
    <row r="143" spans="1:45" ht="12.75" customHeight="1" x14ac:dyDescent="0.2">
      <c r="A143" s="230"/>
      <c r="B143" s="234" t="s">
        <v>27</v>
      </c>
      <c r="C143" s="108" t="s">
        <v>108</v>
      </c>
      <c r="D143" s="14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8" t="s">
        <v>103</v>
      </c>
      <c r="AK143" s="111"/>
      <c r="AL143" s="111"/>
      <c r="AM143" s="142"/>
      <c r="AN143" s="142"/>
      <c r="AO143" s="142"/>
      <c r="AP143" s="142"/>
      <c r="AQ143" s="112">
        <f t="shared" si="53"/>
        <v>1</v>
      </c>
      <c r="AR143" s="113">
        <f>34*2</f>
        <v>68</v>
      </c>
      <c r="AS143" s="114">
        <f t="shared" si="54"/>
        <v>1.4705882352941176E-2</v>
      </c>
    </row>
    <row r="144" spans="1:45" ht="12.75" customHeight="1" x14ac:dyDescent="0.2">
      <c r="A144" s="230"/>
      <c r="B144" s="195"/>
      <c r="C144" s="84" t="s">
        <v>109</v>
      </c>
      <c r="D144" s="44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118" t="s">
        <v>103</v>
      </c>
      <c r="AK144" s="25"/>
      <c r="AL144" s="25"/>
      <c r="AM144" s="37"/>
      <c r="AN144" s="37"/>
      <c r="AO144" s="37"/>
      <c r="AP144" s="37"/>
      <c r="AQ144" s="7">
        <f t="shared" si="53"/>
        <v>1</v>
      </c>
      <c r="AR144" s="3">
        <f t="shared" ref="AR144:AR146" si="57">34*2</f>
        <v>68</v>
      </c>
      <c r="AS144" s="8">
        <f t="shared" ref="AS144" si="58">AQ144/AR144</f>
        <v>1.4705882352941176E-2</v>
      </c>
    </row>
    <row r="145" spans="1:45" ht="12.75" customHeight="1" x14ac:dyDescent="0.2">
      <c r="A145" s="230"/>
      <c r="B145" s="195"/>
      <c r="C145" s="84" t="s">
        <v>110</v>
      </c>
      <c r="D145" s="4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118" t="s">
        <v>103</v>
      </c>
      <c r="AK145" s="25"/>
      <c r="AL145" s="25"/>
      <c r="AM145" s="37"/>
      <c r="AN145" s="37"/>
      <c r="AO145" s="37"/>
      <c r="AP145" s="37"/>
      <c r="AQ145" s="7">
        <f t="shared" si="53"/>
        <v>1</v>
      </c>
      <c r="AR145" s="3">
        <f t="shared" si="57"/>
        <v>68</v>
      </c>
      <c r="AS145" s="8">
        <f t="shared" si="54"/>
        <v>1.4705882352941176E-2</v>
      </c>
    </row>
    <row r="146" spans="1:45" ht="13.5" thickBot="1" x14ac:dyDescent="0.25">
      <c r="A146" s="230"/>
      <c r="B146" s="235"/>
      <c r="C146" s="97" t="s">
        <v>111</v>
      </c>
      <c r="D146" s="9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18" t="s">
        <v>103</v>
      </c>
      <c r="AK146" s="100"/>
      <c r="AL146" s="100"/>
      <c r="AM146" s="116"/>
      <c r="AN146" s="116"/>
      <c r="AO146" s="116"/>
      <c r="AP146" s="116"/>
      <c r="AQ146" s="101">
        <f t="shared" si="53"/>
        <v>1</v>
      </c>
      <c r="AR146" s="102">
        <f t="shared" si="57"/>
        <v>68</v>
      </c>
      <c r="AS146" s="103">
        <f t="shared" si="54"/>
        <v>1.4705882352941176E-2</v>
      </c>
    </row>
    <row r="147" spans="1:45" ht="12.75" customHeight="1" x14ac:dyDescent="0.2">
      <c r="A147" s="230"/>
      <c r="B147" s="234" t="s">
        <v>150</v>
      </c>
      <c r="C147" s="108" t="s">
        <v>108</v>
      </c>
      <c r="D147" s="14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8" t="s">
        <v>103</v>
      </c>
      <c r="AK147" s="111"/>
      <c r="AL147" s="111"/>
      <c r="AM147" s="142"/>
      <c r="AN147" s="142"/>
      <c r="AO147" s="142"/>
      <c r="AP147" s="142"/>
      <c r="AQ147" s="93">
        <f t="shared" si="53"/>
        <v>1</v>
      </c>
      <c r="AR147" s="3">
        <f>34*3</f>
        <v>102</v>
      </c>
      <c r="AS147" s="8">
        <f t="shared" ref="AS147" si="59">AQ147/AR147</f>
        <v>9.8039215686274508E-3</v>
      </c>
    </row>
    <row r="148" spans="1:45" ht="12.75" customHeight="1" x14ac:dyDescent="0.2">
      <c r="A148" s="230"/>
      <c r="B148" s="236"/>
      <c r="C148" s="84" t="s">
        <v>109</v>
      </c>
      <c r="D148" s="4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118" t="s">
        <v>103</v>
      </c>
      <c r="AK148" s="25"/>
      <c r="AL148" s="25"/>
      <c r="AM148" s="37"/>
      <c r="AN148" s="37"/>
      <c r="AO148" s="37"/>
      <c r="AP148" s="37"/>
      <c r="AQ148" s="7">
        <f t="shared" si="53"/>
        <v>1</v>
      </c>
      <c r="AR148" s="3">
        <f>34*3</f>
        <v>102</v>
      </c>
      <c r="AS148" s="8">
        <f t="shared" si="54"/>
        <v>9.8039215686274508E-3</v>
      </c>
    </row>
    <row r="149" spans="1:45" ht="12.75" customHeight="1" x14ac:dyDescent="0.2">
      <c r="A149" s="230"/>
      <c r="B149" s="236"/>
      <c r="C149" s="84" t="s">
        <v>110</v>
      </c>
      <c r="D149" s="44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118" t="s">
        <v>103</v>
      </c>
      <c r="AK149" s="25"/>
      <c r="AL149" s="25"/>
      <c r="AM149" s="37"/>
      <c r="AN149" s="37"/>
      <c r="AO149" s="37"/>
      <c r="AP149" s="37"/>
      <c r="AQ149" s="7">
        <f t="shared" si="53"/>
        <v>1</v>
      </c>
      <c r="AR149" s="3">
        <f t="shared" ref="AR149:AR154" si="60">34*3</f>
        <v>102</v>
      </c>
      <c r="AS149" s="8">
        <f t="shared" si="54"/>
        <v>9.8039215686274508E-3</v>
      </c>
    </row>
    <row r="150" spans="1:45" ht="12.75" customHeight="1" thickBot="1" x14ac:dyDescent="0.25">
      <c r="A150" s="230"/>
      <c r="B150" s="237"/>
      <c r="C150" s="97" t="s">
        <v>111</v>
      </c>
      <c r="D150" s="9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16"/>
      <c r="AJ150" s="118" t="s">
        <v>103</v>
      </c>
      <c r="AK150" s="100"/>
      <c r="AL150" s="100"/>
      <c r="AM150" s="116"/>
      <c r="AN150" s="116"/>
      <c r="AO150" s="116"/>
      <c r="AP150" s="116"/>
      <c r="AQ150" s="106">
        <f t="shared" si="53"/>
        <v>1</v>
      </c>
      <c r="AR150" s="102">
        <f t="shared" si="60"/>
        <v>102</v>
      </c>
      <c r="AS150" s="103">
        <f t="shared" si="54"/>
        <v>9.8039215686274508E-3</v>
      </c>
    </row>
    <row r="151" spans="1:45" x14ac:dyDescent="0.2">
      <c r="A151" s="230"/>
      <c r="B151" s="195" t="s">
        <v>77</v>
      </c>
      <c r="C151" s="83" t="s">
        <v>108</v>
      </c>
      <c r="D151" s="91"/>
      <c r="E151" s="89"/>
      <c r="F151" s="89"/>
      <c r="G151" s="89"/>
      <c r="H151" s="89"/>
      <c r="I151" s="89"/>
      <c r="J151" s="89"/>
      <c r="K151" s="89"/>
      <c r="L151" s="89"/>
      <c r="M151" s="89"/>
      <c r="N151" s="90" t="s">
        <v>102</v>
      </c>
      <c r="O151" s="89"/>
      <c r="P151" s="89"/>
      <c r="Q151" s="89"/>
      <c r="R151" s="89"/>
      <c r="S151" s="89"/>
      <c r="T151" s="89"/>
      <c r="U151" s="89"/>
      <c r="V151" s="90" t="s">
        <v>102</v>
      </c>
      <c r="W151" s="89"/>
      <c r="X151" s="89"/>
      <c r="Y151" s="89"/>
      <c r="Z151" s="89"/>
      <c r="AA151" s="89"/>
      <c r="AB151" s="89"/>
      <c r="AC151" s="90" t="s">
        <v>102</v>
      </c>
      <c r="AD151" s="89"/>
      <c r="AE151" s="89"/>
      <c r="AF151" s="89"/>
      <c r="AG151" s="118" t="s">
        <v>103</v>
      </c>
      <c r="AH151" s="89"/>
      <c r="AI151" s="107"/>
      <c r="AJ151" s="90" t="s">
        <v>102</v>
      </c>
      <c r="AK151" s="89"/>
      <c r="AL151" s="89"/>
      <c r="AM151" s="107"/>
      <c r="AN151" s="107"/>
      <c r="AO151" s="107"/>
      <c r="AP151" s="107"/>
      <c r="AQ151" s="112">
        <f t="shared" si="53"/>
        <v>5</v>
      </c>
      <c r="AR151" s="94">
        <f t="shared" si="60"/>
        <v>102</v>
      </c>
      <c r="AS151" s="95">
        <f t="shared" si="54"/>
        <v>4.9019607843137254E-2</v>
      </c>
    </row>
    <row r="152" spans="1:45" x14ac:dyDescent="0.2">
      <c r="A152" s="230"/>
      <c r="B152" s="195"/>
      <c r="C152" s="84" t="s">
        <v>109</v>
      </c>
      <c r="D152" s="44"/>
      <c r="E152" s="25"/>
      <c r="F152" s="25"/>
      <c r="G152" s="25"/>
      <c r="H152" s="25"/>
      <c r="I152" s="25"/>
      <c r="J152" s="25"/>
      <c r="K152" s="25"/>
      <c r="L152" s="25"/>
      <c r="M152" s="25"/>
      <c r="N152" s="90" t="s">
        <v>102</v>
      </c>
      <c r="O152" s="25"/>
      <c r="P152" s="25"/>
      <c r="Q152" s="25"/>
      <c r="R152" s="25"/>
      <c r="S152" s="25"/>
      <c r="T152" s="25"/>
      <c r="U152" s="25"/>
      <c r="V152" s="90" t="s">
        <v>102</v>
      </c>
      <c r="W152" s="25"/>
      <c r="X152" s="25"/>
      <c r="Y152" s="25"/>
      <c r="Z152" s="25"/>
      <c r="AA152" s="25"/>
      <c r="AB152" s="25"/>
      <c r="AC152" s="90" t="s">
        <v>102</v>
      </c>
      <c r="AD152" s="25"/>
      <c r="AE152" s="25"/>
      <c r="AF152" s="25"/>
      <c r="AG152" s="118" t="s">
        <v>103</v>
      </c>
      <c r="AH152" s="25"/>
      <c r="AI152" s="37"/>
      <c r="AJ152" s="90" t="s">
        <v>102</v>
      </c>
      <c r="AK152" s="25"/>
      <c r="AL152" s="25"/>
      <c r="AM152" s="37"/>
      <c r="AN152" s="37"/>
      <c r="AO152" s="37"/>
      <c r="AP152" s="37"/>
      <c r="AQ152" s="7">
        <f t="shared" si="53"/>
        <v>5</v>
      </c>
      <c r="AR152" s="3">
        <f t="shared" si="60"/>
        <v>102</v>
      </c>
      <c r="AS152" s="8">
        <f t="shared" ref="AS152" si="61">AQ152/AR152</f>
        <v>4.9019607843137254E-2</v>
      </c>
    </row>
    <row r="153" spans="1:45" ht="12.75" customHeight="1" x14ac:dyDescent="0.2">
      <c r="A153" s="230"/>
      <c r="B153" s="195"/>
      <c r="C153" s="84" t="s">
        <v>110</v>
      </c>
      <c r="D153" s="44"/>
      <c r="E153" s="25"/>
      <c r="F153" s="25"/>
      <c r="G153" s="25"/>
      <c r="H153" s="25"/>
      <c r="I153" s="25"/>
      <c r="J153" s="25"/>
      <c r="K153" s="25"/>
      <c r="L153" s="25"/>
      <c r="M153" s="25"/>
      <c r="N153" s="90" t="s">
        <v>102</v>
      </c>
      <c r="O153" s="25"/>
      <c r="P153" s="25"/>
      <c r="Q153" s="25"/>
      <c r="R153" s="25"/>
      <c r="S153" s="25"/>
      <c r="T153" s="25"/>
      <c r="U153" s="25"/>
      <c r="V153" s="90" t="s">
        <v>102</v>
      </c>
      <c r="W153" s="25"/>
      <c r="X153" s="25"/>
      <c r="Y153" s="25"/>
      <c r="Z153" s="25"/>
      <c r="AA153" s="25"/>
      <c r="AB153" s="25"/>
      <c r="AC153" s="90" t="s">
        <v>102</v>
      </c>
      <c r="AD153" s="25"/>
      <c r="AE153" s="25"/>
      <c r="AF153" s="25"/>
      <c r="AG153" s="118" t="s">
        <v>103</v>
      </c>
      <c r="AH153" s="25"/>
      <c r="AI153" s="37"/>
      <c r="AJ153" s="90" t="s">
        <v>102</v>
      </c>
      <c r="AK153" s="25"/>
      <c r="AL153" s="25"/>
      <c r="AM153" s="37"/>
      <c r="AN153" s="37"/>
      <c r="AO153" s="37"/>
      <c r="AP153" s="37"/>
      <c r="AQ153" s="7">
        <f t="shared" si="53"/>
        <v>5</v>
      </c>
      <c r="AR153" s="3">
        <f t="shared" si="60"/>
        <v>102</v>
      </c>
      <c r="AS153" s="8">
        <f t="shared" si="54"/>
        <v>4.9019607843137254E-2</v>
      </c>
    </row>
    <row r="154" spans="1:45" ht="12.75" customHeight="1" thickBot="1" x14ac:dyDescent="0.25">
      <c r="A154" s="230"/>
      <c r="B154" s="195"/>
      <c r="C154" s="81" t="s">
        <v>111</v>
      </c>
      <c r="D154" s="104"/>
      <c r="E154" s="88"/>
      <c r="F154" s="88"/>
      <c r="G154" s="88"/>
      <c r="H154" s="88"/>
      <c r="I154" s="88"/>
      <c r="J154" s="88"/>
      <c r="K154" s="88"/>
      <c r="L154" s="88"/>
      <c r="M154" s="88"/>
      <c r="N154" s="90" t="s">
        <v>102</v>
      </c>
      <c r="O154" s="88"/>
      <c r="P154" s="88"/>
      <c r="Q154" s="88"/>
      <c r="R154" s="88"/>
      <c r="S154" s="88"/>
      <c r="T154" s="88"/>
      <c r="U154" s="88"/>
      <c r="V154" s="90" t="s">
        <v>102</v>
      </c>
      <c r="W154" s="88"/>
      <c r="X154" s="88"/>
      <c r="Y154" s="88"/>
      <c r="Z154" s="88"/>
      <c r="AA154" s="88"/>
      <c r="AB154" s="88"/>
      <c r="AC154" s="90" t="s">
        <v>102</v>
      </c>
      <c r="AD154" s="88"/>
      <c r="AE154" s="88"/>
      <c r="AF154" s="88"/>
      <c r="AG154" s="118" t="s">
        <v>103</v>
      </c>
      <c r="AH154" s="88"/>
      <c r="AI154" s="140"/>
      <c r="AJ154" s="90" t="s">
        <v>102</v>
      </c>
      <c r="AK154" s="88"/>
      <c r="AL154" s="88"/>
      <c r="AM154" s="140"/>
      <c r="AN154" s="140"/>
      <c r="AO154" s="140"/>
      <c r="AP154" s="140"/>
      <c r="AQ154" s="101">
        <f t="shared" si="53"/>
        <v>5</v>
      </c>
      <c r="AR154" s="132">
        <f t="shared" si="60"/>
        <v>102</v>
      </c>
      <c r="AS154" s="133">
        <f t="shared" si="54"/>
        <v>4.9019607843137254E-2</v>
      </c>
    </row>
    <row r="155" spans="1:45" ht="12.75" customHeight="1" x14ac:dyDescent="0.2">
      <c r="A155" s="230"/>
      <c r="B155" s="234" t="s">
        <v>78</v>
      </c>
      <c r="C155" s="108" t="s">
        <v>108</v>
      </c>
      <c r="D155" s="150"/>
      <c r="E155" s="111"/>
      <c r="F155" s="111"/>
      <c r="G155" s="111"/>
      <c r="H155" s="111"/>
      <c r="I155" s="111"/>
      <c r="J155" s="111"/>
      <c r="K155" s="90" t="s">
        <v>102</v>
      </c>
      <c r="L155" s="111"/>
      <c r="M155" s="111"/>
      <c r="N155" s="111"/>
      <c r="O155" s="111"/>
      <c r="P155" s="111"/>
      <c r="Q155" s="90" t="s">
        <v>102</v>
      </c>
      <c r="R155" s="111"/>
      <c r="S155" s="111"/>
      <c r="T155" s="111"/>
      <c r="U155" s="111"/>
      <c r="V155" s="90" t="s">
        <v>102</v>
      </c>
      <c r="W155" s="111"/>
      <c r="X155" s="111"/>
      <c r="Y155" s="111"/>
      <c r="Z155" s="111"/>
      <c r="AA155" s="111"/>
      <c r="AB155" s="90" t="s">
        <v>102</v>
      </c>
      <c r="AC155" s="111"/>
      <c r="AD155" s="111"/>
      <c r="AE155" s="111"/>
      <c r="AF155" s="111"/>
      <c r="AG155" s="111"/>
      <c r="AH155" s="111"/>
      <c r="AI155" s="142"/>
      <c r="AJ155" s="90" t="s">
        <v>102</v>
      </c>
      <c r="AK155" s="111"/>
      <c r="AL155" s="111"/>
      <c r="AM155" s="142"/>
      <c r="AN155" s="142"/>
      <c r="AO155" s="142"/>
      <c r="AP155" s="142"/>
      <c r="AQ155" s="93">
        <f t="shared" si="53"/>
        <v>5</v>
      </c>
      <c r="AR155" s="113">
        <f>34*2</f>
        <v>68</v>
      </c>
      <c r="AS155" s="114">
        <f t="shared" si="54"/>
        <v>7.3529411764705885E-2</v>
      </c>
    </row>
    <row r="156" spans="1:45" ht="12.75" customHeight="1" x14ac:dyDescent="0.2">
      <c r="A156" s="230"/>
      <c r="B156" s="195"/>
      <c r="C156" s="84" t="s">
        <v>109</v>
      </c>
      <c r="D156" s="49"/>
      <c r="E156" s="25"/>
      <c r="F156" s="25"/>
      <c r="G156" s="25"/>
      <c r="H156" s="25"/>
      <c r="I156" s="25"/>
      <c r="J156" s="25"/>
      <c r="K156" s="90" t="s">
        <v>102</v>
      </c>
      <c r="L156" s="25"/>
      <c r="M156" s="25"/>
      <c r="N156" s="25"/>
      <c r="O156" s="25"/>
      <c r="P156" s="25"/>
      <c r="Q156" s="90" t="s">
        <v>102</v>
      </c>
      <c r="R156" s="25"/>
      <c r="S156" s="25"/>
      <c r="T156" s="25"/>
      <c r="U156" s="25"/>
      <c r="V156" s="90" t="s">
        <v>102</v>
      </c>
      <c r="W156" s="25"/>
      <c r="X156" s="25"/>
      <c r="Y156" s="25"/>
      <c r="Z156" s="25"/>
      <c r="AA156" s="25"/>
      <c r="AB156" s="90" t="s">
        <v>102</v>
      </c>
      <c r="AC156" s="25"/>
      <c r="AD156" s="25"/>
      <c r="AE156" s="25"/>
      <c r="AF156" s="25"/>
      <c r="AG156" s="25"/>
      <c r="AH156" s="25"/>
      <c r="AI156" s="37"/>
      <c r="AJ156" s="90" t="s">
        <v>102</v>
      </c>
      <c r="AK156" s="25"/>
      <c r="AL156" s="25"/>
      <c r="AM156" s="37"/>
      <c r="AN156" s="37"/>
      <c r="AO156" s="37"/>
      <c r="AP156" s="37"/>
      <c r="AQ156" s="7">
        <f t="shared" si="53"/>
        <v>5</v>
      </c>
      <c r="AR156" s="3">
        <f t="shared" ref="AR156:AR158" si="62">34*2</f>
        <v>68</v>
      </c>
      <c r="AS156" s="8">
        <f t="shared" ref="AS156" si="63">AQ156/AR156</f>
        <v>7.3529411764705885E-2</v>
      </c>
    </row>
    <row r="157" spans="1:45" x14ac:dyDescent="0.2">
      <c r="A157" s="230"/>
      <c r="B157" s="195"/>
      <c r="C157" s="84" t="s">
        <v>110</v>
      </c>
      <c r="D157" s="44"/>
      <c r="E157" s="25"/>
      <c r="F157" s="25"/>
      <c r="G157" s="25"/>
      <c r="H157" s="25"/>
      <c r="I157" s="25"/>
      <c r="J157" s="25"/>
      <c r="K157" s="90" t="s">
        <v>102</v>
      </c>
      <c r="L157" s="25"/>
      <c r="M157" s="25"/>
      <c r="N157" s="25"/>
      <c r="O157" s="25"/>
      <c r="P157" s="25"/>
      <c r="Q157" s="90" t="s">
        <v>102</v>
      </c>
      <c r="R157" s="25"/>
      <c r="S157" s="25"/>
      <c r="T157" s="25"/>
      <c r="U157" s="25"/>
      <c r="V157" s="90" t="s">
        <v>102</v>
      </c>
      <c r="W157" s="25"/>
      <c r="X157" s="25"/>
      <c r="Y157" s="25"/>
      <c r="Z157" s="25"/>
      <c r="AA157" s="25"/>
      <c r="AB157" s="90" t="s">
        <v>102</v>
      </c>
      <c r="AC157" s="25"/>
      <c r="AD157" s="25"/>
      <c r="AE157" s="25"/>
      <c r="AF157" s="25"/>
      <c r="AG157" s="25"/>
      <c r="AH157" s="25"/>
      <c r="AI157" s="37"/>
      <c r="AJ157" s="90" t="s">
        <v>102</v>
      </c>
      <c r="AK157" s="25"/>
      <c r="AL157" s="25"/>
      <c r="AM157" s="37"/>
      <c r="AN157" s="37"/>
      <c r="AO157" s="37"/>
      <c r="AP157" s="37"/>
      <c r="AQ157" s="7">
        <f t="shared" si="53"/>
        <v>5</v>
      </c>
      <c r="AR157" s="3">
        <f t="shared" si="62"/>
        <v>68</v>
      </c>
      <c r="AS157" s="8">
        <f t="shared" si="54"/>
        <v>7.3529411764705885E-2</v>
      </c>
    </row>
    <row r="158" spans="1:45" ht="13.5" thickBot="1" x14ac:dyDescent="0.25">
      <c r="A158" s="230"/>
      <c r="B158" s="235"/>
      <c r="C158" s="97" t="s">
        <v>111</v>
      </c>
      <c r="D158" s="147"/>
      <c r="E158" s="100"/>
      <c r="F158" s="100"/>
      <c r="G158" s="100"/>
      <c r="H158" s="100"/>
      <c r="I158" s="100"/>
      <c r="J158" s="100"/>
      <c r="K158" s="90" t="s">
        <v>102</v>
      </c>
      <c r="L158" s="100"/>
      <c r="M158" s="100"/>
      <c r="N158" s="100"/>
      <c r="O158" s="100"/>
      <c r="P158" s="100"/>
      <c r="Q158" s="90" t="s">
        <v>102</v>
      </c>
      <c r="R158" s="100"/>
      <c r="S158" s="100"/>
      <c r="T158" s="100"/>
      <c r="U158" s="100"/>
      <c r="V158" s="90" t="s">
        <v>102</v>
      </c>
      <c r="W158" s="100"/>
      <c r="X158" s="100"/>
      <c r="Y158" s="100"/>
      <c r="Z158" s="100"/>
      <c r="AA158" s="100"/>
      <c r="AB158" s="90" t="s">
        <v>102</v>
      </c>
      <c r="AC158" s="100"/>
      <c r="AD158" s="100"/>
      <c r="AE158" s="100"/>
      <c r="AF158" s="100"/>
      <c r="AG158" s="100"/>
      <c r="AH158" s="100"/>
      <c r="AI158" s="116"/>
      <c r="AJ158" s="90" t="s">
        <v>102</v>
      </c>
      <c r="AK158" s="100"/>
      <c r="AL158" s="100"/>
      <c r="AM158" s="116"/>
      <c r="AN158" s="116"/>
      <c r="AO158" s="116"/>
      <c r="AP158" s="116"/>
      <c r="AQ158" s="106">
        <f t="shared" si="53"/>
        <v>5</v>
      </c>
      <c r="AR158" s="102">
        <f t="shared" si="62"/>
        <v>68</v>
      </c>
      <c r="AS158" s="103">
        <f t="shared" si="54"/>
        <v>7.3529411764705885E-2</v>
      </c>
    </row>
    <row r="159" spans="1:45" ht="13.5" customHeight="1" x14ac:dyDescent="0.2">
      <c r="A159" s="230"/>
      <c r="B159" s="195" t="s">
        <v>79</v>
      </c>
      <c r="C159" s="83" t="s">
        <v>108</v>
      </c>
      <c r="D159" s="149"/>
      <c r="E159" s="89"/>
      <c r="F159" s="89"/>
      <c r="G159" s="89"/>
      <c r="H159" s="89"/>
      <c r="I159" s="89"/>
      <c r="J159" s="89"/>
      <c r="K159" s="90" t="s">
        <v>102</v>
      </c>
      <c r="L159" s="89"/>
      <c r="M159" s="89"/>
      <c r="N159" s="89"/>
      <c r="O159" s="89"/>
      <c r="P159" s="89"/>
      <c r="Q159" s="89"/>
      <c r="R159" s="89"/>
      <c r="S159" s="90" t="s">
        <v>102</v>
      </c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90" t="s">
        <v>102</v>
      </c>
      <c r="AI159" s="107"/>
      <c r="AJ159" s="107"/>
      <c r="AK159" s="89"/>
      <c r="AL159" s="89"/>
      <c r="AM159" s="107"/>
      <c r="AN159" s="107"/>
      <c r="AO159" s="107"/>
      <c r="AP159" s="107"/>
      <c r="AQ159" s="112">
        <f t="shared" si="53"/>
        <v>3</v>
      </c>
      <c r="AR159" s="94">
        <f>34*1</f>
        <v>34</v>
      </c>
      <c r="AS159" s="95">
        <f t="shared" si="54"/>
        <v>8.8235294117647065E-2</v>
      </c>
    </row>
    <row r="160" spans="1:45" ht="13.5" customHeight="1" x14ac:dyDescent="0.2">
      <c r="A160" s="230"/>
      <c r="B160" s="195"/>
      <c r="C160" s="84" t="s">
        <v>109</v>
      </c>
      <c r="D160" s="49"/>
      <c r="E160" s="25"/>
      <c r="F160" s="25"/>
      <c r="G160" s="25"/>
      <c r="H160" s="25"/>
      <c r="I160" s="25"/>
      <c r="J160" s="25"/>
      <c r="K160" s="90" t="s">
        <v>102</v>
      </c>
      <c r="L160" s="25"/>
      <c r="M160" s="25"/>
      <c r="N160" s="25"/>
      <c r="O160" s="25"/>
      <c r="P160" s="25"/>
      <c r="Q160" s="25"/>
      <c r="R160" s="25"/>
      <c r="S160" s="90" t="s">
        <v>102</v>
      </c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90" t="s">
        <v>102</v>
      </c>
      <c r="AI160" s="37"/>
      <c r="AJ160" s="37"/>
      <c r="AK160" s="25"/>
      <c r="AL160" s="25"/>
      <c r="AM160" s="37"/>
      <c r="AN160" s="37"/>
      <c r="AO160" s="37"/>
      <c r="AP160" s="37"/>
      <c r="AQ160" s="7">
        <f t="shared" si="53"/>
        <v>3</v>
      </c>
      <c r="AR160" s="3">
        <f t="shared" ref="AR160:AR166" si="64">34*1</f>
        <v>34</v>
      </c>
      <c r="AS160" s="8">
        <f t="shared" ref="AS160" si="65">AQ160/AR160</f>
        <v>8.8235294117647065E-2</v>
      </c>
    </row>
    <row r="161" spans="1:45" ht="12.75" customHeight="1" x14ac:dyDescent="0.2">
      <c r="A161" s="230"/>
      <c r="B161" s="195"/>
      <c r="C161" s="84" t="s">
        <v>110</v>
      </c>
      <c r="D161" s="44"/>
      <c r="E161" s="25"/>
      <c r="F161" s="25"/>
      <c r="G161" s="25"/>
      <c r="H161" s="25"/>
      <c r="I161" s="25"/>
      <c r="J161" s="25"/>
      <c r="K161" s="90" t="s">
        <v>102</v>
      </c>
      <c r="L161" s="25"/>
      <c r="M161" s="25"/>
      <c r="N161" s="25"/>
      <c r="O161" s="25"/>
      <c r="P161" s="25"/>
      <c r="Q161" s="25"/>
      <c r="R161" s="25"/>
      <c r="S161" s="90" t="s">
        <v>102</v>
      </c>
      <c r="T161" s="36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90" t="s">
        <v>102</v>
      </c>
      <c r="AI161" s="37"/>
      <c r="AJ161" s="37"/>
      <c r="AK161" s="25"/>
      <c r="AL161" s="25"/>
      <c r="AM161" s="37"/>
      <c r="AN161" s="37"/>
      <c r="AO161" s="37"/>
      <c r="AP161" s="37"/>
      <c r="AQ161" s="7">
        <f t="shared" si="53"/>
        <v>3</v>
      </c>
      <c r="AR161" s="3">
        <f t="shared" si="64"/>
        <v>34</v>
      </c>
      <c r="AS161" s="8">
        <f t="shared" si="54"/>
        <v>8.8235294117647065E-2</v>
      </c>
    </row>
    <row r="162" spans="1:45" ht="12.75" customHeight="1" thickBot="1" x14ac:dyDescent="0.25">
      <c r="A162" s="230"/>
      <c r="B162" s="195"/>
      <c r="C162" s="81" t="s">
        <v>111</v>
      </c>
      <c r="D162" s="146"/>
      <c r="E162" s="88"/>
      <c r="F162" s="88"/>
      <c r="G162" s="88"/>
      <c r="H162" s="88"/>
      <c r="I162" s="88"/>
      <c r="J162" s="88"/>
      <c r="K162" s="90" t="s">
        <v>102</v>
      </c>
      <c r="L162" s="88"/>
      <c r="M162" s="88"/>
      <c r="N162" s="88"/>
      <c r="O162" s="88"/>
      <c r="P162" s="88"/>
      <c r="Q162" s="88"/>
      <c r="R162" s="88"/>
      <c r="S162" s="90" t="s">
        <v>102</v>
      </c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90" t="s">
        <v>102</v>
      </c>
      <c r="AI162" s="140"/>
      <c r="AJ162" s="140"/>
      <c r="AK162" s="88"/>
      <c r="AL162" s="88"/>
      <c r="AM162" s="140"/>
      <c r="AN162" s="140"/>
      <c r="AO162" s="140"/>
      <c r="AP162" s="140"/>
      <c r="AQ162" s="101">
        <f t="shared" si="53"/>
        <v>3</v>
      </c>
      <c r="AR162" s="132">
        <f t="shared" si="64"/>
        <v>34</v>
      </c>
      <c r="AS162" s="133">
        <f t="shared" si="54"/>
        <v>8.8235294117647065E-2</v>
      </c>
    </row>
    <row r="163" spans="1:45" ht="12.75" customHeight="1" x14ac:dyDescent="0.2">
      <c r="A163" s="230"/>
      <c r="B163" s="234" t="s">
        <v>35</v>
      </c>
      <c r="C163" s="108" t="s">
        <v>108</v>
      </c>
      <c r="D163" s="14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90" t="s">
        <v>102</v>
      </c>
      <c r="Z163" s="111"/>
      <c r="AA163" s="111"/>
      <c r="AB163" s="111"/>
      <c r="AC163" s="111"/>
      <c r="AD163" s="111"/>
      <c r="AE163" s="111"/>
      <c r="AF163" s="111"/>
      <c r="AG163" s="145"/>
      <c r="AH163" s="118" t="s">
        <v>103</v>
      </c>
      <c r="AI163" s="111"/>
      <c r="AJ163" s="142"/>
      <c r="AK163" s="90" t="s">
        <v>102</v>
      </c>
      <c r="AL163" s="111"/>
      <c r="AM163" s="142"/>
      <c r="AN163" s="142"/>
      <c r="AO163" s="142"/>
      <c r="AP163" s="142"/>
      <c r="AQ163" s="93">
        <f t="shared" si="53"/>
        <v>3</v>
      </c>
      <c r="AR163" s="113">
        <f t="shared" si="64"/>
        <v>34</v>
      </c>
      <c r="AS163" s="114">
        <f t="shared" si="54"/>
        <v>8.8235294117647065E-2</v>
      </c>
    </row>
    <row r="164" spans="1:45" ht="12.75" customHeight="1" x14ac:dyDescent="0.2">
      <c r="A164" s="230"/>
      <c r="B164" s="195"/>
      <c r="C164" s="84" t="s">
        <v>109</v>
      </c>
      <c r="D164" s="44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90" t="s">
        <v>102</v>
      </c>
      <c r="Z164" s="25"/>
      <c r="AA164" s="25"/>
      <c r="AB164" s="25"/>
      <c r="AC164" s="25"/>
      <c r="AD164" s="25"/>
      <c r="AE164" s="25"/>
      <c r="AF164" s="25"/>
      <c r="AG164" s="36"/>
      <c r="AH164" s="118" t="s">
        <v>103</v>
      </c>
      <c r="AI164" s="25"/>
      <c r="AJ164" s="37"/>
      <c r="AK164" s="90" t="s">
        <v>102</v>
      </c>
      <c r="AL164" s="25"/>
      <c r="AM164" s="37"/>
      <c r="AN164" s="37"/>
      <c r="AO164" s="37"/>
      <c r="AP164" s="37"/>
      <c r="AQ164" s="7">
        <f t="shared" si="53"/>
        <v>3</v>
      </c>
      <c r="AR164" s="3">
        <f t="shared" si="64"/>
        <v>34</v>
      </c>
      <c r="AS164" s="8">
        <f t="shared" ref="AS164" si="66">AQ164/AR164</f>
        <v>8.8235294117647065E-2</v>
      </c>
    </row>
    <row r="165" spans="1:45" ht="12.75" customHeight="1" x14ac:dyDescent="0.2">
      <c r="A165" s="230"/>
      <c r="B165" s="195"/>
      <c r="C165" s="84" t="s">
        <v>110</v>
      </c>
      <c r="D165" s="44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90" t="s">
        <v>102</v>
      </c>
      <c r="Z165" s="25"/>
      <c r="AA165" s="25"/>
      <c r="AB165" s="25"/>
      <c r="AC165" s="25"/>
      <c r="AD165" s="25"/>
      <c r="AE165" s="25"/>
      <c r="AF165" s="25"/>
      <c r="AG165" s="25"/>
      <c r="AH165" s="118" t="s">
        <v>103</v>
      </c>
      <c r="AI165" s="25"/>
      <c r="AJ165" s="36"/>
      <c r="AK165" s="90" t="s">
        <v>102</v>
      </c>
      <c r="AL165" s="25"/>
      <c r="AM165" s="37"/>
      <c r="AN165" s="37"/>
      <c r="AO165" s="37"/>
      <c r="AP165" s="37"/>
      <c r="AQ165" s="7">
        <f t="shared" si="53"/>
        <v>3</v>
      </c>
      <c r="AR165" s="3">
        <f t="shared" si="64"/>
        <v>34</v>
      </c>
      <c r="AS165" s="8">
        <f t="shared" si="54"/>
        <v>8.8235294117647065E-2</v>
      </c>
    </row>
    <row r="166" spans="1:45" ht="12.75" customHeight="1" thickBot="1" x14ac:dyDescent="0.25">
      <c r="A166" s="230"/>
      <c r="B166" s="235"/>
      <c r="C166" s="97" t="s">
        <v>111</v>
      </c>
      <c r="D166" s="147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90" t="s">
        <v>102</v>
      </c>
      <c r="Z166" s="100"/>
      <c r="AA166" s="100"/>
      <c r="AB166" s="100"/>
      <c r="AC166" s="100"/>
      <c r="AD166" s="100"/>
      <c r="AE166" s="100"/>
      <c r="AF166" s="100"/>
      <c r="AG166" s="100"/>
      <c r="AH166" s="118" t="s">
        <v>103</v>
      </c>
      <c r="AI166" s="100"/>
      <c r="AJ166" s="100"/>
      <c r="AK166" s="90" t="s">
        <v>102</v>
      </c>
      <c r="AL166" s="100"/>
      <c r="AM166" s="116"/>
      <c r="AN166" s="116"/>
      <c r="AO166" s="116"/>
      <c r="AP166" s="116"/>
      <c r="AQ166" s="106">
        <f t="shared" si="53"/>
        <v>3</v>
      </c>
      <c r="AR166" s="102">
        <f t="shared" si="64"/>
        <v>34</v>
      </c>
      <c r="AS166" s="103">
        <f t="shared" si="54"/>
        <v>8.8235294117647065E-2</v>
      </c>
    </row>
    <row r="167" spans="1:45" ht="12.75" customHeight="1" x14ac:dyDescent="0.2">
      <c r="A167" s="230"/>
      <c r="B167" s="195" t="s">
        <v>28</v>
      </c>
      <c r="C167" s="83" t="s">
        <v>108</v>
      </c>
      <c r="D167" s="91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90" t="s">
        <v>102</v>
      </c>
      <c r="AE167" s="89"/>
      <c r="AF167" s="89"/>
      <c r="AG167" s="89"/>
      <c r="AH167" s="89"/>
      <c r="AI167" s="144"/>
      <c r="AJ167" s="118" t="s">
        <v>103</v>
      </c>
      <c r="AK167" s="89"/>
      <c r="AL167" s="89"/>
      <c r="AM167" s="107"/>
      <c r="AN167" s="107"/>
      <c r="AO167" s="107"/>
      <c r="AP167" s="107"/>
      <c r="AQ167" s="112">
        <f t="shared" si="53"/>
        <v>2</v>
      </c>
      <c r="AR167" s="94">
        <f>34*3</f>
        <v>102</v>
      </c>
      <c r="AS167" s="95">
        <f t="shared" si="54"/>
        <v>1.9607843137254902E-2</v>
      </c>
    </row>
    <row r="168" spans="1:45" ht="12.75" customHeight="1" x14ac:dyDescent="0.2">
      <c r="A168" s="230"/>
      <c r="B168" s="195"/>
      <c r="C168" s="84" t="s">
        <v>109</v>
      </c>
      <c r="D168" s="44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90" t="s">
        <v>102</v>
      </c>
      <c r="AE168" s="25"/>
      <c r="AF168" s="25"/>
      <c r="AG168" s="25"/>
      <c r="AH168" s="25"/>
      <c r="AI168" s="36"/>
      <c r="AJ168" s="118" t="s">
        <v>103</v>
      </c>
      <c r="AK168" s="25"/>
      <c r="AL168" s="25"/>
      <c r="AM168" s="37"/>
      <c r="AN168" s="37"/>
      <c r="AO168" s="37"/>
      <c r="AP168" s="37"/>
      <c r="AQ168" s="7">
        <f t="shared" si="53"/>
        <v>2</v>
      </c>
      <c r="AR168" s="3">
        <f t="shared" ref="AR168:AR170" si="67">34*3</f>
        <v>102</v>
      </c>
      <c r="AS168" s="8">
        <f t="shared" ref="AS168" si="68">AQ168/AR168</f>
        <v>1.9607843137254902E-2</v>
      </c>
    </row>
    <row r="169" spans="1:45" ht="12.75" customHeight="1" x14ac:dyDescent="0.2">
      <c r="A169" s="230"/>
      <c r="B169" s="195"/>
      <c r="C169" s="84" t="s">
        <v>110</v>
      </c>
      <c r="D169" s="42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90" t="s">
        <v>102</v>
      </c>
      <c r="AE169" s="25"/>
      <c r="AF169" s="36"/>
      <c r="AG169" s="36"/>
      <c r="AH169" s="25"/>
      <c r="AI169" s="25"/>
      <c r="AJ169" s="118" t="s">
        <v>103</v>
      </c>
      <c r="AK169" s="36"/>
      <c r="AL169" s="25"/>
      <c r="AM169" s="37"/>
      <c r="AN169" s="37"/>
      <c r="AO169" s="37"/>
      <c r="AP169" s="37"/>
      <c r="AQ169" s="7">
        <f t="shared" si="53"/>
        <v>2</v>
      </c>
      <c r="AR169" s="3">
        <f t="shared" si="67"/>
        <v>102</v>
      </c>
      <c r="AS169" s="8">
        <f t="shared" si="54"/>
        <v>1.9607843137254902E-2</v>
      </c>
    </row>
    <row r="170" spans="1:45" ht="12.75" customHeight="1" thickBot="1" x14ac:dyDescent="0.25">
      <c r="A170" s="230"/>
      <c r="B170" s="195"/>
      <c r="C170" s="81" t="s">
        <v>111</v>
      </c>
      <c r="D170" s="146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90" t="s">
        <v>102</v>
      </c>
      <c r="AE170" s="88"/>
      <c r="AF170" s="143"/>
      <c r="AG170" s="88"/>
      <c r="AH170" s="140"/>
      <c r="AI170" s="140"/>
      <c r="AJ170" s="118" t="s">
        <v>103</v>
      </c>
      <c r="AK170" s="143"/>
      <c r="AL170" s="88"/>
      <c r="AM170" s="140"/>
      <c r="AN170" s="140"/>
      <c r="AO170" s="140"/>
      <c r="AP170" s="140"/>
      <c r="AQ170" s="101">
        <f t="shared" si="53"/>
        <v>2</v>
      </c>
      <c r="AR170" s="132">
        <f t="shared" si="67"/>
        <v>102</v>
      </c>
      <c r="AS170" s="133">
        <f t="shared" si="54"/>
        <v>1.9607843137254902E-2</v>
      </c>
    </row>
    <row r="171" spans="1:45" ht="12.75" customHeight="1" x14ac:dyDescent="0.2">
      <c r="A171" s="230"/>
      <c r="B171" s="234" t="s">
        <v>30</v>
      </c>
      <c r="C171" s="108" t="s">
        <v>108</v>
      </c>
      <c r="D171" s="14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90" t="s">
        <v>102</v>
      </c>
      <c r="AB171" s="111"/>
      <c r="AC171" s="111"/>
      <c r="AD171" s="111"/>
      <c r="AE171" s="111"/>
      <c r="AF171" s="111"/>
      <c r="AG171" s="111"/>
      <c r="AH171" s="118" t="s">
        <v>103</v>
      </c>
      <c r="AI171" s="145"/>
      <c r="AJ171" s="142"/>
      <c r="AK171" s="90" t="s">
        <v>102</v>
      </c>
      <c r="AL171" s="111"/>
      <c r="AM171" s="142"/>
      <c r="AN171" s="142"/>
      <c r="AO171" s="142"/>
      <c r="AP171" s="142"/>
      <c r="AQ171" s="93">
        <f t="shared" si="53"/>
        <v>3</v>
      </c>
      <c r="AR171" s="113">
        <f>34*2</f>
        <v>68</v>
      </c>
      <c r="AS171" s="114">
        <f t="shared" si="54"/>
        <v>4.4117647058823532E-2</v>
      </c>
    </row>
    <row r="172" spans="1:45" ht="12.75" customHeight="1" x14ac:dyDescent="0.2">
      <c r="A172" s="230"/>
      <c r="B172" s="195"/>
      <c r="C172" s="84" t="s">
        <v>109</v>
      </c>
      <c r="D172" s="44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90" t="s">
        <v>102</v>
      </c>
      <c r="AB172" s="25"/>
      <c r="AC172" s="25"/>
      <c r="AD172" s="25"/>
      <c r="AE172" s="25"/>
      <c r="AF172" s="25"/>
      <c r="AG172" s="25"/>
      <c r="AH172" s="118" t="s">
        <v>103</v>
      </c>
      <c r="AI172" s="36"/>
      <c r="AJ172" s="37"/>
      <c r="AK172" s="90" t="s">
        <v>102</v>
      </c>
      <c r="AL172" s="25"/>
      <c r="AM172" s="37"/>
      <c r="AN172" s="37"/>
      <c r="AO172" s="37"/>
      <c r="AP172" s="37"/>
      <c r="AQ172" s="7">
        <f t="shared" si="53"/>
        <v>3</v>
      </c>
      <c r="AR172" s="3">
        <f t="shared" ref="AR172:AR178" si="69">34*2</f>
        <v>68</v>
      </c>
      <c r="AS172" s="8">
        <f t="shared" ref="AS172" si="70">AQ172/AR172</f>
        <v>4.4117647058823532E-2</v>
      </c>
    </row>
    <row r="173" spans="1:45" ht="12.75" customHeight="1" x14ac:dyDescent="0.2">
      <c r="A173" s="230"/>
      <c r="B173" s="195"/>
      <c r="C173" s="84" t="s">
        <v>110</v>
      </c>
      <c r="D173" s="44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90" t="s">
        <v>102</v>
      </c>
      <c r="AB173" s="25"/>
      <c r="AC173" s="25"/>
      <c r="AD173" s="25"/>
      <c r="AE173" s="25"/>
      <c r="AF173" s="25"/>
      <c r="AG173" s="25"/>
      <c r="AH173" s="118" t="s">
        <v>103</v>
      </c>
      <c r="AI173" s="36"/>
      <c r="AJ173" s="37"/>
      <c r="AK173" s="90" t="s">
        <v>102</v>
      </c>
      <c r="AL173" s="25"/>
      <c r="AM173" s="37"/>
      <c r="AN173" s="37"/>
      <c r="AO173" s="37"/>
      <c r="AP173" s="37"/>
      <c r="AQ173" s="7">
        <f t="shared" si="53"/>
        <v>3</v>
      </c>
      <c r="AR173" s="3">
        <f t="shared" si="69"/>
        <v>68</v>
      </c>
      <c r="AS173" s="8">
        <f t="shared" si="54"/>
        <v>4.4117647058823532E-2</v>
      </c>
    </row>
    <row r="174" spans="1:45" ht="12.75" customHeight="1" thickBot="1" x14ac:dyDescent="0.25">
      <c r="A174" s="230"/>
      <c r="B174" s="235"/>
      <c r="C174" s="97" t="s">
        <v>111</v>
      </c>
      <c r="D174" s="9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90" t="s">
        <v>102</v>
      </c>
      <c r="AB174" s="100"/>
      <c r="AC174" s="100"/>
      <c r="AD174" s="100"/>
      <c r="AE174" s="100"/>
      <c r="AF174" s="100"/>
      <c r="AG174" s="100"/>
      <c r="AH174" s="118" t="s">
        <v>103</v>
      </c>
      <c r="AI174" s="148"/>
      <c r="AJ174" s="116"/>
      <c r="AK174" s="90" t="s">
        <v>102</v>
      </c>
      <c r="AL174" s="100"/>
      <c r="AM174" s="116"/>
      <c r="AN174" s="116"/>
      <c r="AO174" s="116"/>
      <c r="AP174" s="116"/>
      <c r="AQ174" s="106">
        <f t="shared" si="53"/>
        <v>3</v>
      </c>
      <c r="AR174" s="102">
        <f t="shared" si="69"/>
        <v>68</v>
      </c>
      <c r="AS174" s="103">
        <f t="shared" si="54"/>
        <v>4.4117647058823532E-2</v>
      </c>
    </row>
    <row r="175" spans="1:45" ht="12.75" customHeight="1" x14ac:dyDescent="0.2">
      <c r="A175" s="230"/>
      <c r="B175" s="234" t="s">
        <v>34</v>
      </c>
      <c r="C175" s="108" t="s">
        <v>108</v>
      </c>
      <c r="D175" s="14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90" t="s">
        <v>102</v>
      </c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90" t="s">
        <v>102</v>
      </c>
      <c r="AF175" s="111"/>
      <c r="AG175" s="111"/>
      <c r="AH175" s="118" t="s">
        <v>103</v>
      </c>
      <c r="AI175" s="145"/>
      <c r="AJ175" s="142"/>
      <c r="AK175" s="111"/>
      <c r="AL175" s="90" t="s">
        <v>102</v>
      </c>
      <c r="AM175" s="142"/>
      <c r="AN175" s="142"/>
      <c r="AO175" s="142"/>
      <c r="AP175" s="142"/>
      <c r="AQ175" s="112">
        <f t="shared" si="53"/>
        <v>4</v>
      </c>
      <c r="AR175" s="113">
        <f t="shared" si="69"/>
        <v>68</v>
      </c>
      <c r="AS175" s="114">
        <f t="shared" si="54"/>
        <v>5.8823529411764705E-2</v>
      </c>
    </row>
    <row r="176" spans="1:45" ht="12.75" customHeight="1" x14ac:dyDescent="0.2">
      <c r="A176" s="230"/>
      <c r="B176" s="195"/>
      <c r="C176" s="84" t="s">
        <v>109</v>
      </c>
      <c r="D176" s="44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90" t="s">
        <v>102</v>
      </c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90" t="s">
        <v>102</v>
      </c>
      <c r="AF176" s="25"/>
      <c r="AG176" s="25"/>
      <c r="AH176" s="118" t="s">
        <v>103</v>
      </c>
      <c r="AI176" s="36"/>
      <c r="AJ176" s="37"/>
      <c r="AK176" s="25"/>
      <c r="AL176" s="90" t="s">
        <v>102</v>
      </c>
      <c r="AM176" s="37"/>
      <c r="AN176" s="37"/>
      <c r="AO176" s="37"/>
      <c r="AP176" s="37"/>
      <c r="AQ176" s="7">
        <f t="shared" si="53"/>
        <v>4</v>
      </c>
      <c r="AR176" s="3">
        <f t="shared" si="69"/>
        <v>68</v>
      </c>
      <c r="AS176" s="8">
        <f t="shared" ref="AS176" si="71">AQ176/AR176</f>
        <v>5.8823529411764705E-2</v>
      </c>
    </row>
    <row r="177" spans="1:45" ht="12.75" customHeight="1" x14ac:dyDescent="0.2">
      <c r="A177" s="230"/>
      <c r="B177" s="195"/>
      <c r="C177" s="84" t="s">
        <v>110</v>
      </c>
      <c r="D177" s="44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90" t="s">
        <v>102</v>
      </c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90" t="s">
        <v>102</v>
      </c>
      <c r="AF177" s="25"/>
      <c r="AG177" s="25"/>
      <c r="AH177" s="118" t="s">
        <v>103</v>
      </c>
      <c r="AI177" s="36"/>
      <c r="AJ177" s="37"/>
      <c r="AK177" s="25"/>
      <c r="AL177" s="90" t="s">
        <v>102</v>
      </c>
      <c r="AM177" s="37"/>
      <c r="AN177" s="37"/>
      <c r="AO177" s="37"/>
      <c r="AP177" s="37"/>
      <c r="AQ177" s="7">
        <f t="shared" si="53"/>
        <v>4</v>
      </c>
      <c r="AR177" s="3">
        <f t="shared" si="69"/>
        <v>68</v>
      </c>
      <c r="AS177" s="8">
        <f t="shared" si="54"/>
        <v>5.8823529411764705E-2</v>
      </c>
    </row>
    <row r="178" spans="1:45" ht="12.75" customHeight="1" thickBot="1" x14ac:dyDescent="0.25">
      <c r="A178" s="230"/>
      <c r="B178" s="235"/>
      <c r="C178" s="97" t="s">
        <v>111</v>
      </c>
      <c r="D178" s="147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90" t="s">
        <v>102</v>
      </c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90" t="s">
        <v>102</v>
      </c>
      <c r="AF178" s="100"/>
      <c r="AG178" s="100"/>
      <c r="AH178" s="118" t="s">
        <v>103</v>
      </c>
      <c r="AI178" s="100"/>
      <c r="AJ178" s="100"/>
      <c r="AK178" s="100"/>
      <c r="AL178" s="90" t="s">
        <v>102</v>
      </c>
      <c r="AM178" s="116"/>
      <c r="AN178" s="116"/>
      <c r="AO178" s="116"/>
      <c r="AP178" s="116"/>
      <c r="AQ178" s="101">
        <f t="shared" si="53"/>
        <v>4</v>
      </c>
      <c r="AR178" s="102">
        <f t="shared" si="69"/>
        <v>68</v>
      </c>
      <c r="AS178" s="103">
        <f t="shared" si="54"/>
        <v>5.8823529411764705E-2</v>
      </c>
    </row>
    <row r="179" spans="1:45" ht="12.75" customHeight="1" x14ac:dyDescent="0.2">
      <c r="A179" s="230"/>
      <c r="B179" s="195" t="s">
        <v>29</v>
      </c>
      <c r="C179" s="83" t="s">
        <v>108</v>
      </c>
      <c r="D179" s="14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118" t="s">
        <v>103</v>
      </c>
      <c r="AI179" s="89"/>
      <c r="AJ179" s="89"/>
      <c r="AK179" s="89"/>
      <c r="AL179" s="89"/>
      <c r="AM179" s="107"/>
      <c r="AN179" s="107"/>
      <c r="AO179" s="107"/>
      <c r="AP179" s="107"/>
      <c r="AQ179" s="93">
        <f t="shared" si="53"/>
        <v>1</v>
      </c>
      <c r="AR179" s="94">
        <f>34*1</f>
        <v>34</v>
      </c>
      <c r="AS179" s="95">
        <f t="shared" si="54"/>
        <v>2.9411764705882353E-2</v>
      </c>
    </row>
    <row r="180" spans="1:45" ht="12.75" customHeight="1" x14ac:dyDescent="0.2">
      <c r="A180" s="230"/>
      <c r="B180" s="195"/>
      <c r="C180" s="84" t="s">
        <v>109</v>
      </c>
      <c r="D180" s="4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118" t="s">
        <v>103</v>
      </c>
      <c r="AI180" s="25"/>
      <c r="AJ180" s="25"/>
      <c r="AK180" s="25"/>
      <c r="AL180" s="25"/>
      <c r="AM180" s="37"/>
      <c r="AN180" s="37"/>
      <c r="AO180" s="37"/>
      <c r="AP180" s="37"/>
      <c r="AQ180" s="7">
        <f t="shared" si="53"/>
        <v>1</v>
      </c>
      <c r="AR180" s="3">
        <f t="shared" ref="AR180:AR182" si="72">34*1</f>
        <v>34</v>
      </c>
      <c r="AS180" s="8">
        <f t="shared" ref="AS180" si="73">AQ180/AR180</f>
        <v>2.9411764705882353E-2</v>
      </c>
    </row>
    <row r="181" spans="1:45" ht="12.75" customHeight="1" x14ac:dyDescent="0.2">
      <c r="A181" s="230"/>
      <c r="B181" s="195"/>
      <c r="C181" s="84" t="s">
        <v>110</v>
      </c>
      <c r="D181" s="42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118" t="s">
        <v>103</v>
      </c>
      <c r="AI181" s="25"/>
      <c r="AJ181" s="25"/>
      <c r="AK181" s="25"/>
      <c r="AL181" s="25"/>
      <c r="AM181" s="37"/>
      <c r="AN181" s="37"/>
      <c r="AO181" s="37"/>
      <c r="AP181" s="37"/>
      <c r="AQ181" s="7">
        <f t="shared" si="53"/>
        <v>1</v>
      </c>
      <c r="AR181" s="3">
        <f t="shared" si="72"/>
        <v>34</v>
      </c>
      <c r="AS181" s="8">
        <f t="shared" si="54"/>
        <v>2.9411764705882353E-2</v>
      </c>
    </row>
    <row r="182" spans="1:45" ht="12.75" customHeight="1" x14ac:dyDescent="0.2">
      <c r="A182" s="230"/>
      <c r="B182" s="194"/>
      <c r="C182" s="84" t="s">
        <v>111</v>
      </c>
      <c r="D182" s="42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118" t="s">
        <v>103</v>
      </c>
      <c r="AI182" s="25"/>
      <c r="AJ182" s="25"/>
      <c r="AK182" s="25"/>
      <c r="AL182" s="25"/>
      <c r="AM182" s="37"/>
      <c r="AN182" s="37"/>
      <c r="AO182" s="37"/>
      <c r="AP182" s="37"/>
      <c r="AQ182" s="7">
        <f t="shared" si="53"/>
        <v>1</v>
      </c>
      <c r="AR182" s="3">
        <f t="shared" si="72"/>
        <v>34</v>
      </c>
      <c r="AS182" s="8">
        <f t="shared" si="54"/>
        <v>2.9411764705882353E-2</v>
      </c>
    </row>
    <row r="183" spans="1:45" ht="27" customHeight="1" x14ac:dyDescent="0.2">
      <c r="A183" s="59"/>
      <c r="B183" s="60"/>
      <c r="C183" s="60"/>
      <c r="D183" s="6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9"/>
      <c r="AN183" s="59"/>
      <c r="AO183" s="59"/>
      <c r="AP183" s="59"/>
      <c r="AQ183" s="59"/>
      <c r="AR183" s="59"/>
      <c r="AS183" s="59"/>
    </row>
    <row r="184" spans="1:45" s="2" customFormat="1" ht="81.75" customHeight="1" x14ac:dyDescent="0.2">
      <c r="A184" s="233" t="s">
        <v>36</v>
      </c>
      <c r="B184" s="233"/>
      <c r="C184" s="233"/>
      <c r="D184" s="233"/>
      <c r="E184" s="197" t="s">
        <v>40</v>
      </c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9" t="s">
        <v>20</v>
      </c>
      <c r="AR184" s="231" t="s">
        <v>22</v>
      </c>
      <c r="AS184" s="232" t="s">
        <v>21</v>
      </c>
    </row>
    <row r="185" spans="1:45" s="2" customFormat="1" ht="21.75" customHeight="1" x14ac:dyDescent="0.2">
      <c r="A185" s="196" t="s">
        <v>0</v>
      </c>
      <c r="B185" s="196"/>
      <c r="C185" s="196"/>
      <c r="D185" s="22" t="s">
        <v>18</v>
      </c>
      <c r="E185" s="196" t="s">
        <v>1</v>
      </c>
      <c r="F185" s="196"/>
      <c r="G185" s="196"/>
      <c r="H185" s="196"/>
      <c r="I185" s="196" t="s">
        <v>2</v>
      </c>
      <c r="J185" s="196"/>
      <c r="K185" s="196"/>
      <c r="L185" s="196"/>
      <c r="M185" s="196" t="s">
        <v>3</v>
      </c>
      <c r="N185" s="196"/>
      <c r="O185" s="196"/>
      <c r="P185" s="196"/>
      <c r="Q185" s="196" t="s">
        <v>4</v>
      </c>
      <c r="R185" s="196"/>
      <c r="S185" s="196"/>
      <c r="T185" s="196"/>
      <c r="U185" s="196" t="s">
        <v>5</v>
      </c>
      <c r="V185" s="196"/>
      <c r="W185" s="196"/>
      <c r="X185" s="196" t="s">
        <v>6</v>
      </c>
      <c r="Y185" s="196"/>
      <c r="Z185" s="196"/>
      <c r="AA185" s="196"/>
      <c r="AB185" s="196" t="s">
        <v>7</v>
      </c>
      <c r="AC185" s="196"/>
      <c r="AD185" s="196"/>
      <c r="AE185" s="196" t="s">
        <v>8</v>
      </c>
      <c r="AF185" s="196"/>
      <c r="AG185" s="196"/>
      <c r="AH185" s="196"/>
      <c r="AI185" s="196"/>
      <c r="AJ185" s="196" t="s">
        <v>9</v>
      </c>
      <c r="AK185" s="196"/>
      <c r="AL185" s="196"/>
      <c r="AM185" s="196" t="s">
        <v>10</v>
      </c>
      <c r="AN185" s="196"/>
      <c r="AO185" s="196"/>
      <c r="AP185" s="196"/>
      <c r="AQ185" s="199"/>
      <c r="AR185" s="231"/>
      <c r="AS185" s="232"/>
    </row>
    <row r="186" spans="1:45" s="6" customFormat="1" ht="11.25" customHeight="1" x14ac:dyDescent="0.2">
      <c r="A186" s="196"/>
      <c r="B186" s="196"/>
      <c r="C186" s="196"/>
      <c r="D186" s="22" t="s">
        <v>19</v>
      </c>
      <c r="E186" s="5">
        <v>1</v>
      </c>
      <c r="F186" s="5">
        <v>2</v>
      </c>
      <c r="G186" s="5">
        <v>3</v>
      </c>
      <c r="H186" s="5">
        <v>4</v>
      </c>
      <c r="I186" s="5">
        <v>5</v>
      </c>
      <c r="J186" s="5">
        <v>6</v>
      </c>
      <c r="K186" s="5">
        <v>7</v>
      </c>
      <c r="L186" s="5">
        <v>8</v>
      </c>
      <c r="M186" s="5">
        <v>9</v>
      </c>
      <c r="N186" s="5">
        <v>10</v>
      </c>
      <c r="O186" s="5">
        <v>11</v>
      </c>
      <c r="P186" s="5">
        <v>12</v>
      </c>
      <c r="Q186" s="5">
        <v>13</v>
      </c>
      <c r="R186" s="5">
        <v>14</v>
      </c>
      <c r="S186" s="5">
        <v>15</v>
      </c>
      <c r="T186" s="5">
        <v>16</v>
      </c>
      <c r="U186" s="5">
        <v>17</v>
      </c>
      <c r="V186" s="5">
        <v>18</v>
      </c>
      <c r="W186" s="5">
        <v>19</v>
      </c>
      <c r="X186" s="5">
        <v>20</v>
      </c>
      <c r="Y186" s="5">
        <v>21</v>
      </c>
      <c r="Z186" s="5">
        <v>22</v>
      </c>
      <c r="AA186" s="5">
        <v>23</v>
      </c>
      <c r="AB186" s="5">
        <v>24</v>
      </c>
      <c r="AC186" s="5">
        <v>25</v>
      </c>
      <c r="AD186" s="5">
        <v>26</v>
      </c>
      <c r="AE186" s="5">
        <v>27</v>
      </c>
      <c r="AF186" s="5">
        <v>28</v>
      </c>
      <c r="AG186" s="5">
        <v>29</v>
      </c>
      <c r="AH186" s="5">
        <v>30</v>
      </c>
      <c r="AI186" s="5">
        <v>31</v>
      </c>
      <c r="AJ186" s="5">
        <v>32</v>
      </c>
      <c r="AK186" s="5">
        <v>33</v>
      </c>
      <c r="AL186" s="5">
        <v>34</v>
      </c>
      <c r="AM186" s="5">
        <v>35</v>
      </c>
      <c r="AN186" s="5">
        <v>36</v>
      </c>
      <c r="AO186" s="5">
        <v>37</v>
      </c>
      <c r="AP186" s="5">
        <v>38</v>
      </c>
      <c r="AQ186" s="199"/>
      <c r="AR186" s="231"/>
      <c r="AS186" s="232"/>
    </row>
    <row r="187" spans="1:45" ht="12.75" customHeight="1" x14ac:dyDescent="0.2">
      <c r="A187" s="230" t="s">
        <v>25</v>
      </c>
      <c r="B187" s="193" t="s">
        <v>13</v>
      </c>
      <c r="C187" s="43" t="s">
        <v>112</v>
      </c>
      <c r="D187" s="44"/>
      <c r="E187" s="25"/>
      <c r="F187" s="90" t="s">
        <v>102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90" t="s">
        <v>102</v>
      </c>
      <c r="W187" s="25"/>
      <c r="X187" s="25"/>
      <c r="Y187" s="25"/>
      <c r="Z187" s="25"/>
      <c r="AA187" s="25"/>
      <c r="AB187" s="25"/>
      <c r="AC187" s="25"/>
      <c r="AD187" s="25"/>
      <c r="AE187" s="25"/>
      <c r="AF187" s="90" t="s">
        <v>102</v>
      </c>
      <c r="AG187" s="130"/>
      <c r="AH187" s="25"/>
      <c r="AI187" s="118" t="s">
        <v>103</v>
      </c>
      <c r="AJ187" s="25"/>
      <c r="AK187" s="90" t="s">
        <v>102</v>
      </c>
      <c r="AL187" s="25"/>
      <c r="AM187" s="7"/>
      <c r="AN187" s="7"/>
      <c r="AO187" s="7"/>
      <c r="AP187" s="7"/>
      <c r="AQ187" s="7">
        <f t="shared" ref="AQ187:AQ238" si="74">COUNTA(E187:AP187)</f>
        <v>5</v>
      </c>
      <c r="AR187" s="3">
        <f>34*3</f>
        <v>102</v>
      </c>
      <c r="AS187" s="8">
        <f t="shared" ref="AS187:AS238" si="75">AQ187/AR187</f>
        <v>4.9019607843137254E-2</v>
      </c>
    </row>
    <row r="188" spans="1:45" ht="12.75" customHeight="1" x14ac:dyDescent="0.2">
      <c r="A188" s="230"/>
      <c r="B188" s="195"/>
      <c r="C188" s="84" t="s">
        <v>113</v>
      </c>
      <c r="D188" s="44"/>
      <c r="E188" s="25"/>
      <c r="F188" s="90" t="s">
        <v>102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90" t="s">
        <v>102</v>
      </c>
      <c r="W188" s="25"/>
      <c r="X188" s="25"/>
      <c r="Y188" s="25"/>
      <c r="Z188" s="25"/>
      <c r="AA188" s="25"/>
      <c r="AB188" s="25"/>
      <c r="AC188" s="25"/>
      <c r="AD188" s="25"/>
      <c r="AE188" s="25"/>
      <c r="AF188" s="90" t="s">
        <v>102</v>
      </c>
      <c r="AG188" s="130"/>
      <c r="AH188" s="25"/>
      <c r="AI188" s="118" t="s">
        <v>103</v>
      </c>
      <c r="AJ188" s="25"/>
      <c r="AK188" s="90" t="s">
        <v>102</v>
      </c>
      <c r="AL188" s="25"/>
      <c r="AM188" s="7"/>
      <c r="AN188" s="7"/>
      <c r="AO188" s="7"/>
      <c r="AP188" s="7"/>
      <c r="AQ188" s="7">
        <f t="shared" si="74"/>
        <v>5</v>
      </c>
      <c r="AR188" s="3">
        <f>34*3</f>
        <v>102</v>
      </c>
      <c r="AS188" s="8">
        <f t="shared" ref="AS188" si="76">AQ188/AR188</f>
        <v>4.9019607843137254E-2</v>
      </c>
    </row>
    <row r="189" spans="1:45" x14ac:dyDescent="0.2">
      <c r="A189" s="230"/>
      <c r="B189" s="195"/>
      <c r="C189" s="43" t="s">
        <v>114</v>
      </c>
      <c r="D189" s="44"/>
      <c r="E189" s="25"/>
      <c r="F189" s="90" t="s">
        <v>102</v>
      </c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90" t="s">
        <v>102</v>
      </c>
      <c r="W189" s="25"/>
      <c r="X189" s="25"/>
      <c r="Y189" s="25"/>
      <c r="Z189" s="25"/>
      <c r="AA189" s="25"/>
      <c r="AB189" s="25"/>
      <c r="AC189" s="25"/>
      <c r="AD189" s="25"/>
      <c r="AE189" s="25"/>
      <c r="AF189" s="90" t="s">
        <v>102</v>
      </c>
      <c r="AG189" s="130"/>
      <c r="AH189" s="25"/>
      <c r="AI189" s="118" t="s">
        <v>103</v>
      </c>
      <c r="AJ189" s="25"/>
      <c r="AK189" s="90" t="s">
        <v>102</v>
      </c>
      <c r="AL189" s="25"/>
      <c r="AM189" s="7"/>
      <c r="AN189" s="7"/>
      <c r="AO189" s="7"/>
      <c r="AP189" s="7"/>
      <c r="AQ189" s="7">
        <f t="shared" si="74"/>
        <v>5</v>
      </c>
      <c r="AR189" s="3">
        <f t="shared" ref="AR189:AR190" si="77">34*3</f>
        <v>102</v>
      </c>
      <c r="AS189" s="8">
        <f t="shared" si="75"/>
        <v>4.9019607843137254E-2</v>
      </c>
    </row>
    <row r="190" spans="1:45" ht="12.75" customHeight="1" thickBot="1" x14ac:dyDescent="0.25">
      <c r="A190" s="230"/>
      <c r="B190" s="195"/>
      <c r="C190" s="81" t="s">
        <v>115</v>
      </c>
      <c r="D190" s="104"/>
      <c r="E190" s="88"/>
      <c r="F190" s="90" t="s">
        <v>102</v>
      </c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90" t="s">
        <v>102</v>
      </c>
      <c r="W190" s="88"/>
      <c r="X190" s="88"/>
      <c r="Y190" s="88"/>
      <c r="Z190" s="88"/>
      <c r="AA190" s="88"/>
      <c r="AB190" s="88"/>
      <c r="AC190" s="88"/>
      <c r="AD190" s="88"/>
      <c r="AE190" s="88"/>
      <c r="AF190" s="90" t="s">
        <v>102</v>
      </c>
      <c r="AG190" s="130"/>
      <c r="AH190" s="88"/>
      <c r="AI190" s="118" t="s">
        <v>103</v>
      </c>
      <c r="AJ190" s="88"/>
      <c r="AK190" s="90" t="s">
        <v>102</v>
      </c>
      <c r="AL190" s="88"/>
      <c r="AM190" s="106"/>
      <c r="AN190" s="106"/>
      <c r="AO190" s="106"/>
      <c r="AP190" s="106"/>
      <c r="AQ190" s="106">
        <f t="shared" si="74"/>
        <v>5</v>
      </c>
      <c r="AR190" s="132">
        <f t="shared" si="77"/>
        <v>102</v>
      </c>
      <c r="AS190" s="133">
        <f t="shared" si="75"/>
        <v>4.9019607843137254E-2</v>
      </c>
    </row>
    <row r="191" spans="1:45" ht="12.75" customHeight="1" x14ac:dyDescent="0.2">
      <c r="A191" s="230"/>
      <c r="B191" s="234" t="s">
        <v>27</v>
      </c>
      <c r="C191" s="108" t="s">
        <v>112</v>
      </c>
      <c r="D191" s="14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8" t="s">
        <v>103</v>
      </c>
      <c r="AL191" s="111"/>
      <c r="AM191" s="112"/>
      <c r="AN191" s="112"/>
      <c r="AO191" s="112"/>
      <c r="AP191" s="112"/>
      <c r="AQ191" s="112">
        <f t="shared" si="74"/>
        <v>1</v>
      </c>
      <c r="AR191" s="113">
        <f>34*2</f>
        <v>68</v>
      </c>
      <c r="AS191" s="114">
        <f t="shared" si="75"/>
        <v>1.4705882352941176E-2</v>
      </c>
    </row>
    <row r="192" spans="1:45" ht="12.75" customHeight="1" x14ac:dyDescent="0.2">
      <c r="A192" s="230"/>
      <c r="B192" s="195"/>
      <c r="C192" s="84" t="s">
        <v>113</v>
      </c>
      <c r="D192" s="44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18" t="s">
        <v>103</v>
      </c>
      <c r="AL192" s="25"/>
      <c r="AM192" s="7"/>
      <c r="AN192" s="7"/>
      <c r="AO192" s="7"/>
      <c r="AP192" s="7"/>
      <c r="AQ192" s="7">
        <f t="shared" si="74"/>
        <v>1</v>
      </c>
      <c r="AR192" s="3">
        <f>34*2</f>
        <v>68</v>
      </c>
      <c r="AS192" s="8">
        <f t="shared" ref="AS192" si="78">AQ192/AR192</f>
        <v>1.4705882352941176E-2</v>
      </c>
    </row>
    <row r="193" spans="1:45" ht="12.75" customHeight="1" x14ac:dyDescent="0.2">
      <c r="A193" s="230"/>
      <c r="B193" s="195"/>
      <c r="C193" s="84" t="s">
        <v>114</v>
      </c>
      <c r="D193" s="4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18" t="s">
        <v>103</v>
      </c>
      <c r="AL193" s="25"/>
      <c r="AM193" s="7"/>
      <c r="AN193" s="7"/>
      <c r="AO193" s="7"/>
      <c r="AP193" s="7"/>
      <c r="AQ193" s="7">
        <f t="shared" si="74"/>
        <v>1</v>
      </c>
      <c r="AR193" s="3">
        <f t="shared" ref="AR193:AR194" si="79">34*2</f>
        <v>68</v>
      </c>
      <c r="AS193" s="8">
        <f t="shared" si="75"/>
        <v>1.4705882352941176E-2</v>
      </c>
    </row>
    <row r="194" spans="1:45" ht="13.5" thickBot="1" x14ac:dyDescent="0.25">
      <c r="A194" s="230"/>
      <c r="B194" s="235"/>
      <c r="C194" s="97" t="s">
        <v>115</v>
      </c>
      <c r="D194" s="9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18" t="s">
        <v>103</v>
      </c>
      <c r="AL194" s="100"/>
      <c r="AM194" s="101"/>
      <c r="AN194" s="101"/>
      <c r="AO194" s="101"/>
      <c r="AP194" s="101"/>
      <c r="AQ194" s="101">
        <f t="shared" si="74"/>
        <v>1</v>
      </c>
      <c r="AR194" s="102">
        <f t="shared" si="79"/>
        <v>68</v>
      </c>
      <c r="AS194" s="103">
        <f t="shared" si="75"/>
        <v>1.4705882352941176E-2</v>
      </c>
    </row>
    <row r="195" spans="1:45" ht="12.75" customHeight="1" x14ac:dyDescent="0.2">
      <c r="A195" s="230"/>
      <c r="B195" s="234" t="s">
        <v>150</v>
      </c>
      <c r="C195" s="83" t="s">
        <v>112</v>
      </c>
      <c r="D195" s="14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118" t="s">
        <v>103</v>
      </c>
      <c r="AL195" s="89"/>
      <c r="AM195" s="93"/>
      <c r="AN195" s="93"/>
      <c r="AO195" s="93"/>
      <c r="AP195" s="93"/>
      <c r="AQ195" s="93">
        <f t="shared" si="74"/>
        <v>1</v>
      </c>
      <c r="AR195" s="94">
        <f t="shared" ref="AR195:AR202" si="80">34*3</f>
        <v>102</v>
      </c>
      <c r="AS195" s="95">
        <f t="shared" si="75"/>
        <v>9.8039215686274508E-3</v>
      </c>
    </row>
    <row r="196" spans="1:45" ht="12.75" customHeight="1" x14ac:dyDescent="0.2">
      <c r="A196" s="230"/>
      <c r="B196" s="236"/>
      <c r="C196" s="84" t="s">
        <v>113</v>
      </c>
      <c r="D196" s="4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18" t="s">
        <v>103</v>
      </c>
      <c r="AL196" s="25"/>
      <c r="AM196" s="7"/>
      <c r="AN196" s="7"/>
      <c r="AO196" s="7"/>
      <c r="AP196" s="7"/>
      <c r="AQ196" s="7">
        <f t="shared" si="74"/>
        <v>1</v>
      </c>
      <c r="AR196" s="3">
        <f t="shared" si="80"/>
        <v>102</v>
      </c>
      <c r="AS196" s="8">
        <f t="shared" ref="AS196" si="81">AQ196/AR196</f>
        <v>9.8039215686274508E-3</v>
      </c>
    </row>
    <row r="197" spans="1:45" ht="12.75" customHeight="1" x14ac:dyDescent="0.2">
      <c r="A197" s="230"/>
      <c r="B197" s="236"/>
      <c r="C197" s="84" t="s">
        <v>114</v>
      </c>
      <c r="D197" s="44"/>
      <c r="E197" s="25"/>
      <c r="F197" s="25"/>
      <c r="G197" s="25"/>
      <c r="H197" s="25"/>
      <c r="I197" s="38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118" t="s">
        <v>103</v>
      </c>
      <c r="AL197" s="25"/>
      <c r="AM197" s="7"/>
      <c r="AN197" s="7"/>
      <c r="AO197" s="7"/>
      <c r="AP197" s="7"/>
      <c r="AQ197" s="7">
        <f t="shared" si="74"/>
        <v>1</v>
      </c>
      <c r="AR197" s="3">
        <f t="shared" si="80"/>
        <v>102</v>
      </c>
      <c r="AS197" s="8">
        <f t="shared" si="75"/>
        <v>9.8039215686274508E-3</v>
      </c>
    </row>
    <row r="198" spans="1:45" ht="12.75" customHeight="1" thickBot="1" x14ac:dyDescent="0.25">
      <c r="A198" s="230"/>
      <c r="B198" s="237"/>
      <c r="C198" s="81" t="s">
        <v>115</v>
      </c>
      <c r="D198" s="104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118" t="s">
        <v>103</v>
      </c>
      <c r="AL198" s="88"/>
      <c r="AM198" s="106"/>
      <c r="AN198" s="106"/>
      <c r="AO198" s="106"/>
      <c r="AP198" s="106"/>
      <c r="AQ198" s="106">
        <f t="shared" si="74"/>
        <v>1</v>
      </c>
      <c r="AR198" s="132">
        <f t="shared" si="80"/>
        <v>102</v>
      </c>
      <c r="AS198" s="133">
        <f t="shared" si="75"/>
        <v>9.8039215686274508E-3</v>
      </c>
    </row>
    <row r="199" spans="1:45" ht="12.75" customHeight="1" x14ac:dyDescent="0.2">
      <c r="A199" s="230"/>
      <c r="B199" s="234" t="s">
        <v>77</v>
      </c>
      <c r="C199" s="108" t="s">
        <v>116</v>
      </c>
      <c r="D199" s="151"/>
      <c r="E199" s="111"/>
      <c r="F199" s="111"/>
      <c r="G199" s="111"/>
      <c r="H199" s="90" t="s">
        <v>102</v>
      </c>
      <c r="I199" s="145"/>
      <c r="J199" s="111"/>
      <c r="K199" s="111"/>
      <c r="L199" s="111"/>
      <c r="M199" s="111"/>
      <c r="N199" s="111"/>
      <c r="O199" s="90" t="s">
        <v>102</v>
      </c>
      <c r="P199" s="111"/>
      <c r="Q199" s="111"/>
      <c r="R199" s="111"/>
      <c r="S199" s="111"/>
      <c r="T199" s="90" t="s">
        <v>102</v>
      </c>
      <c r="U199" s="111"/>
      <c r="V199" s="111"/>
      <c r="W199" s="111"/>
      <c r="X199" s="90" t="s">
        <v>102</v>
      </c>
      <c r="Y199" s="111"/>
      <c r="Z199" s="111"/>
      <c r="AA199" s="111"/>
      <c r="AB199" s="111"/>
      <c r="AC199" s="90" t="s">
        <v>102</v>
      </c>
      <c r="AD199" s="111"/>
      <c r="AE199" s="111"/>
      <c r="AF199" s="90" t="s">
        <v>102</v>
      </c>
      <c r="AG199" s="118" t="s">
        <v>103</v>
      </c>
      <c r="AH199" s="111"/>
      <c r="AI199" s="111"/>
      <c r="AJ199" s="111"/>
      <c r="AK199" s="90" t="s">
        <v>102</v>
      </c>
      <c r="AL199" s="111"/>
      <c r="AM199" s="112"/>
      <c r="AN199" s="112"/>
      <c r="AO199" s="112"/>
      <c r="AP199" s="112"/>
      <c r="AQ199" s="112">
        <f t="shared" si="74"/>
        <v>8</v>
      </c>
      <c r="AR199" s="113">
        <v>136</v>
      </c>
      <c r="AS199" s="114">
        <f t="shared" si="75"/>
        <v>5.8823529411764705E-2</v>
      </c>
    </row>
    <row r="200" spans="1:45" ht="12.75" customHeight="1" x14ac:dyDescent="0.2">
      <c r="A200" s="230"/>
      <c r="B200" s="195"/>
      <c r="C200" s="84" t="s">
        <v>113</v>
      </c>
      <c r="D200" s="70"/>
      <c r="E200" s="25"/>
      <c r="F200" s="25"/>
      <c r="G200" s="25"/>
      <c r="H200" s="36"/>
      <c r="I200" s="90" t="s">
        <v>102</v>
      </c>
      <c r="J200" s="25"/>
      <c r="K200" s="25"/>
      <c r="L200" s="25"/>
      <c r="M200" s="25"/>
      <c r="N200" s="25"/>
      <c r="O200" s="25"/>
      <c r="P200" s="90" t="s">
        <v>102</v>
      </c>
      <c r="Q200" s="25"/>
      <c r="R200" s="25"/>
      <c r="S200" s="25"/>
      <c r="T200" s="25"/>
      <c r="U200" s="90" t="s">
        <v>102</v>
      </c>
      <c r="V200" s="25"/>
      <c r="W200" s="25"/>
      <c r="X200" s="25"/>
      <c r="Y200" s="25"/>
      <c r="Z200" s="25"/>
      <c r="AA200" s="25"/>
      <c r="AB200" s="25"/>
      <c r="AC200" s="90" t="s">
        <v>102</v>
      </c>
      <c r="AD200" s="25"/>
      <c r="AE200" s="25"/>
      <c r="AF200" s="25"/>
      <c r="AG200" s="118" t="s">
        <v>103</v>
      </c>
      <c r="AH200" s="25"/>
      <c r="AI200" s="25"/>
      <c r="AJ200" s="90" t="s">
        <v>102</v>
      </c>
      <c r="AK200" s="130"/>
      <c r="AL200" s="25"/>
      <c r="AM200" s="7"/>
      <c r="AN200" s="7"/>
      <c r="AO200" s="7"/>
      <c r="AP200" s="7"/>
      <c r="AQ200" s="7">
        <f t="shared" si="74"/>
        <v>6</v>
      </c>
      <c r="AR200" s="3">
        <f t="shared" si="80"/>
        <v>102</v>
      </c>
      <c r="AS200" s="8">
        <f t="shared" ref="AS200" si="82">AQ200/AR200</f>
        <v>5.8823529411764705E-2</v>
      </c>
    </row>
    <row r="201" spans="1:45" ht="12.75" customHeight="1" x14ac:dyDescent="0.2">
      <c r="A201" s="230"/>
      <c r="B201" s="195"/>
      <c r="C201" s="84" t="s">
        <v>117</v>
      </c>
      <c r="D201" s="44"/>
      <c r="E201" s="25"/>
      <c r="F201" s="25"/>
      <c r="G201" s="25"/>
      <c r="H201" s="90" t="s">
        <v>102</v>
      </c>
      <c r="I201" s="25"/>
      <c r="J201" s="25"/>
      <c r="K201" s="25"/>
      <c r="L201" s="25"/>
      <c r="M201" s="25"/>
      <c r="N201" s="25"/>
      <c r="O201" s="90" t="s">
        <v>102</v>
      </c>
      <c r="P201" s="25"/>
      <c r="Q201" s="25"/>
      <c r="R201" s="25"/>
      <c r="S201" s="25"/>
      <c r="T201" s="90" t="s">
        <v>102</v>
      </c>
      <c r="U201" s="25"/>
      <c r="V201" s="25"/>
      <c r="W201" s="25"/>
      <c r="X201" s="90" t="s">
        <v>102</v>
      </c>
      <c r="Y201" s="25"/>
      <c r="Z201" s="25"/>
      <c r="AA201" s="25"/>
      <c r="AB201" s="25"/>
      <c r="AC201" s="90" t="s">
        <v>102</v>
      </c>
      <c r="AD201" s="25"/>
      <c r="AE201" s="25"/>
      <c r="AF201" s="90" t="s">
        <v>102</v>
      </c>
      <c r="AG201" s="118" t="s">
        <v>103</v>
      </c>
      <c r="AH201" s="25"/>
      <c r="AI201" s="37"/>
      <c r="AJ201" s="130"/>
      <c r="AK201" s="90" t="s">
        <v>102</v>
      </c>
      <c r="AL201" s="25"/>
      <c r="AM201" s="7"/>
      <c r="AN201" s="7"/>
      <c r="AO201" s="7"/>
      <c r="AP201" s="7"/>
      <c r="AQ201" s="7">
        <f t="shared" si="74"/>
        <v>8</v>
      </c>
      <c r="AR201" s="3">
        <v>136</v>
      </c>
      <c r="AS201" s="8">
        <f t="shared" si="75"/>
        <v>5.8823529411764705E-2</v>
      </c>
    </row>
    <row r="202" spans="1:45" ht="13.5" thickBot="1" x14ac:dyDescent="0.25">
      <c r="A202" s="230"/>
      <c r="B202" s="235"/>
      <c r="C202" s="97" t="s">
        <v>115</v>
      </c>
      <c r="D202" s="98"/>
      <c r="E202" s="100"/>
      <c r="F202" s="100"/>
      <c r="G202" s="100"/>
      <c r="H202" s="100"/>
      <c r="I202" s="90" t="s">
        <v>102</v>
      </c>
      <c r="J202" s="100"/>
      <c r="K202" s="100"/>
      <c r="L202" s="100"/>
      <c r="M202" s="100"/>
      <c r="N202" s="100"/>
      <c r="O202" s="100"/>
      <c r="P202" s="90" t="s">
        <v>102</v>
      </c>
      <c r="Q202" s="100"/>
      <c r="R202" s="100"/>
      <c r="S202" s="100"/>
      <c r="T202" s="100"/>
      <c r="U202" s="90" t="s">
        <v>102</v>
      </c>
      <c r="V202" s="100"/>
      <c r="W202" s="100"/>
      <c r="X202" s="100"/>
      <c r="Y202" s="100"/>
      <c r="Z202" s="100"/>
      <c r="AA202" s="100"/>
      <c r="AB202" s="100"/>
      <c r="AC202" s="90" t="s">
        <v>102</v>
      </c>
      <c r="AD202" s="100"/>
      <c r="AE202" s="100"/>
      <c r="AF202" s="100"/>
      <c r="AG202" s="118" t="s">
        <v>103</v>
      </c>
      <c r="AH202" s="100"/>
      <c r="AI202" s="116"/>
      <c r="AJ202" s="90" t="s">
        <v>102</v>
      </c>
      <c r="AK202" s="100"/>
      <c r="AL202" s="100"/>
      <c r="AM202" s="101"/>
      <c r="AN202" s="101"/>
      <c r="AO202" s="101"/>
      <c r="AP202" s="101"/>
      <c r="AQ202" s="101">
        <f t="shared" si="74"/>
        <v>6</v>
      </c>
      <c r="AR202" s="102">
        <f t="shared" si="80"/>
        <v>102</v>
      </c>
      <c r="AS202" s="103">
        <f t="shared" si="75"/>
        <v>5.8823529411764705E-2</v>
      </c>
    </row>
    <row r="203" spans="1:45" ht="12.75" customHeight="1" x14ac:dyDescent="0.2">
      <c r="A203" s="230"/>
      <c r="B203" s="195" t="s">
        <v>78</v>
      </c>
      <c r="C203" s="108" t="s">
        <v>116</v>
      </c>
      <c r="D203" s="91"/>
      <c r="E203" s="89"/>
      <c r="F203" s="89"/>
      <c r="G203" s="89"/>
      <c r="H203" s="89"/>
      <c r="I203" s="89"/>
      <c r="J203" s="89"/>
      <c r="K203" s="89"/>
      <c r="L203" s="90" t="s">
        <v>102</v>
      </c>
      <c r="M203" s="89"/>
      <c r="N203" s="89"/>
      <c r="O203" s="89"/>
      <c r="P203" s="90" t="s">
        <v>102</v>
      </c>
      <c r="Q203" s="89"/>
      <c r="R203" s="89"/>
      <c r="S203" s="90" t="s">
        <v>102</v>
      </c>
      <c r="T203" s="89"/>
      <c r="U203" s="89"/>
      <c r="V203" s="89"/>
      <c r="W203" s="89"/>
      <c r="X203" s="89"/>
      <c r="Y203" s="89"/>
      <c r="Z203" s="89"/>
      <c r="AA203" s="89"/>
      <c r="AB203" s="89"/>
      <c r="AC203" s="90" t="s">
        <v>102</v>
      </c>
      <c r="AD203" s="89"/>
      <c r="AE203" s="89"/>
      <c r="AF203" s="89"/>
      <c r="AG203" s="89"/>
      <c r="AH203" s="89"/>
      <c r="AI203" s="107"/>
      <c r="AJ203" s="90" t="s">
        <v>102</v>
      </c>
      <c r="AK203" s="89"/>
      <c r="AL203" s="89"/>
      <c r="AM203" s="93"/>
      <c r="AN203" s="93"/>
      <c r="AO203" s="93"/>
      <c r="AP203" s="93"/>
      <c r="AQ203" s="93">
        <f t="shared" si="74"/>
        <v>5</v>
      </c>
      <c r="AR203" s="94">
        <v>102</v>
      </c>
      <c r="AS203" s="95">
        <f t="shared" si="75"/>
        <v>4.9019607843137254E-2</v>
      </c>
    </row>
    <row r="204" spans="1:45" ht="12.75" customHeight="1" x14ac:dyDescent="0.2">
      <c r="A204" s="230"/>
      <c r="B204" s="195"/>
      <c r="C204" s="84" t="s">
        <v>113</v>
      </c>
      <c r="D204" s="44"/>
      <c r="E204" s="25"/>
      <c r="F204" s="25"/>
      <c r="G204" s="25"/>
      <c r="H204" s="25"/>
      <c r="I204" s="25"/>
      <c r="J204" s="90" t="s">
        <v>102</v>
      </c>
      <c r="K204" s="25"/>
      <c r="L204" s="25"/>
      <c r="M204" s="25"/>
      <c r="N204" s="25"/>
      <c r="O204" s="25"/>
      <c r="P204" s="25"/>
      <c r="Q204" s="90" t="s">
        <v>102</v>
      </c>
      <c r="R204" s="25"/>
      <c r="S204" s="25"/>
      <c r="T204" s="90" t="s">
        <v>102</v>
      </c>
      <c r="U204" s="25"/>
      <c r="V204" s="25"/>
      <c r="W204" s="25"/>
      <c r="X204" s="25"/>
      <c r="Y204" s="25"/>
      <c r="Z204" s="25"/>
      <c r="AA204" s="90" t="s">
        <v>102</v>
      </c>
      <c r="AB204" s="25"/>
      <c r="AC204" s="25"/>
      <c r="AD204" s="25"/>
      <c r="AE204" s="25"/>
      <c r="AF204" s="25"/>
      <c r="AG204" s="25"/>
      <c r="AH204" s="25"/>
      <c r="AI204" s="37"/>
      <c r="AJ204" s="90" t="s">
        <v>102</v>
      </c>
      <c r="AK204" s="25"/>
      <c r="AL204" s="25"/>
      <c r="AM204" s="7"/>
      <c r="AN204" s="7"/>
      <c r="AO204" s="7"/>
      <c r="AP204" s="7"/>
      <c r="AQ204" s="7">
        <f t="shared" si="74"/>
        <v>5</v>
      </c>
      <c r="AR204" s="3">
        <f t="shared" ref="AR204:AR206" si="83">34*2</f>
        <v>68</v>
      </c>
      <c r="AS204" s="8">
        <f t="shared" ref="AS204" si="84">AQ204/AR204</f>
        <v>7.3529411764705885E-2</v>
      </c>
    </row>
    <row r="205" spans="1:45" ht="12.75" customHeight="1" x14ac:dyDescent="0.2">
      <c r="A205" s="230"/>
      <c r="B205" s="195"/>
      <c r="C205" s="84" t="s">
        <v>117</v>
      </c>
      <c r="D205" s="44"/>
      <c r="E205" s="25"/>
      <c r="F205" s="25"/>
      <c r="G205" s="25"/>
      <c r="H205" s="25"/>
      <c r="I205" s="25"/>
      <c r="J205" s="25"/>
      <c r="K205" s="25"/>
      <c r="L205" s="90" t="s">
        <v>102</v>
      </c>
      <c r="M205" s="25"/>
      <c r="N205" s="25"/>
      <c r="O205" s="25"/>
      <c r="P205" s="90" t="s">
        <v>102</v>
      </c>
      <c r="Q205" s="25"/>
      <c r="R205" s="25"/>
      <c r="S205" s="90" t="s">
        <v>102</v>
      </c>
      <c r="T205" s="25"/>
      <c r="U205" s="25"/>
      <c r="V205" s="25"/>
      <c r="W205" s="25"/>
      <c r="X205" s="25"/>
      <c r="Y205" s="25"/>
      <c r="Z205" s="25"/>
      <c r="AA205" s="25"/>
      <c r="AB205" s="25"/>
      <c r="AC205" s="90" t="s">
        <v>102</v>
      </c>
      <c r="AD205" s="25"/>
      <c r="AE205" s="25"/>
      <c r="AF205" s="25"/>
      <c r="AG205" s="25"/>
      <c r="AH205" s="25"/>
      <c r="AI205" s="37"/>
      <c r="AJ205" s="90" t="s">
        <v>102</v>
      </c>
      <c r="AK205" s="25"/>
      <c r="AL205" s="25"/>
      <c r="AM205" s="7"/>
      <c r="AN205" s="7"/>
      <c r="AO205" s="7"/>
      <c r="AP205" s="7"/>
      <c r="AQ205" s="7">
        <f t="shared" si="74"/>
        <v>5</v>
      </c>
      <c r="AR205" s="3">
        <v>102</v>
      </c>
      <c r="AS205" s="8">
        <f t="shared" si="75"/>
        <v>4.9019607843137254E-2</v>
      </c>
    </row>
    <row r="206" spans="1:45" ht="12.75" customHeight="1" thickBot="1" x14ac:dyDescent="0.25">
      <c r="A206" s="230"/>
      <c r="B206" s="195"/>
      <c r="C206" s="81" t="s">
        <v>115</v>
      </c>
      <c r="D206" s="146"/>
      <c r="E206" s="88"/>
      <c r="F206" s="88"/>
      <c r="G206" s="88"/>
      <c r="H206" s="88"/>
      <c r="I206" s="88"/>
      <c r="J206" s="90" t="s">
        <v>102</v>
      </c>
      <c r="K206" s="88"/>
      <c r="L206" s="88"/>
      <c r="M206" s="88"/>
      <c r="N206" s="88"/>
      <c r="O206" s="88"/>
      <c r="P206" s="88"/>
      <c r="Q206" s="90" t="s">
        <v>102</v>
      </c>
      <c r="R206" s="88"/>
      <c r="S206" s="88"/>
      <c r="T206" s="90" t="s">
        <v>102</v>
      </c>
      <c r="U206" s="88"/>
      <c r="V206" s="88"/>
      <c r="W206" s="88"/>
      <c r="X206" s="88"/>
      <c r="Y206" s="88"/>
      <c r="Z206" s="88"/>
      <c r="AA206" s="90" t="s">
        <v>102</v>
      </c>
      <c r="AB206" s="88"/>
      <c r="AC206" s="88"/>
      <c r="AD206" s="88"/>
      <c r="AE206" s="88"/>
      <c r="AF206" s="88"/>
      <c r="AG206" s="88"/>
      <c r="AH206" s="88"/>
      <c r="AI206" s="140"/>
      <c r="AJ206" s="90" t="s">
        <v>102</v>
      </c>
      <c r="AK206" s="88"/>
      <c r="AL206" s="88"/>
      <c r="AM206" s="106"/>
      <c r="AN206" s="106"/>
      <c r="AO206" s="106"/>
      <c r="AP206" s="106"/>
      <c r="AQ206" s="106">
        <f t="shared" si="74"/>
        <v>5</v>
      </c>
      <c r="AR206" s="132">
        <f t="shared" si="83"/>
        <v>68</v>
      </c>
      <c r="AS206" s="133">
        <f t="shared" si="75"/>
        <v>7.3529411764705885E-2</v>
      </c>
    </row>
    <row r="207" spans="1:45" x14ac:dyDescent="0.2">
      <c r="A207" s="230"/>
      <c r="B207" s="234" t="s">
        <v>79</v>
      </c>
      <c r="C207" s="108" t="s">
        <v>112</v>
      </c>
      <c r="D207" s="14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90" t="s">
        <v>102</v>
      </c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42"/>
      <c r="AJ207" s="90" t="s">
        <v>102</v>
      </c>
      <c r="AK207" s="111"/>
      <c r="AL207" s="111"/>
      <c r="AM207" s="112"/>
      <c r="AN207" s="112"/>
      <c r="AO207" s="112"/>
      <c r="AP207" s="112"/>
      <c r="AQ207" s="112">
        <f t="shared" si="74"/>
        <v>2</v>
      </c>
      <c r="AR207" s="113">
        <f>34*1</f>
        <v>34</v>
      </c>
      <c r="AS207" s="114">
        <f t="shared" si="75"/>
        <v>5.8823529411764705E-2</v>
      </c>
    </row>
    <row r="208" spans="1:45" x14ac:dyDescent="0.2">
      <c r="A208" s="230"/>
      <c r="B208" s="195"/>
      <c r="C208" s="84" t="s">
        <v>113</v>
      </c>
      <c r="D208" s="44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90" t="s">
        <v>102</v>
      </c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37"/>
      <c r="AJ208" s="90" t="s">
        <v>102</v>
      </c>
      <c r="AK208" s="25"/>
      <c r="AL208" s="25"/>
      <c r="AM208" s="7"/>
      <c r="AN208" s="7"/>
      <c r="AO208" s="7"/>
      <c r="AP208" s="7"/>
      <c r="AQ208" s="7">
        <f t="shared" si="74"/>
        <v>2</v>
      </c>
      <c r="AR208" s="3">
        <f>34*1</f>
        <v>34</v>
      </c>
      <c r="AS208" s="8">
        <f t="shared" ref="AS208" si="85">AQ208/AR208</f>
        <v>5.8823529411764705E-2</v>
      </c>
    </row>
    <row r="209" spans="1:45" x14ac:dyDescent="0.2">
      <c r="A209" s="230"/>
      <c r="B209" s="195"/>
      <c r="C209" s="84" t="s">
        <v>114</v>
      </c>
      <c r="D209" s="4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90" t="s">
        <v>102</v>
      </c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37"/>
      <c r="AJ209" s="90" t="s">
        <v>102</v>
      </c>
      <c r="AK209" s="25"/>
      <c r="AL209" s="25"/>
      <c r="AM209" s="7"/>
      <c r="AN209" s="7"/>
      <c r="AO209" s="7"/>
      <c r="AP209" s="7"/>
      <c r="AQ209" s="7">
        <f t="shared" si="74"/>
        <v>2</v>
      </c>
      <c r="AR209" s="3">
        <f t="shared" ref="AR209:AR214" si="86">34*1</f>
        <v>34</v>
      </c>
      <c r="AS209" s="8">
        <f t="shared" si="75"/>
        <v>5.8823529411764705E-2</v>
      </c>
    </row>
    <row r="210" spans="1:45" ht="13.5" thickBot="1" x14ac:dyDescent="0.25">
      <c r="A210" s="230"/>
      <c r="B210" s="235"/>
      <c r="C210" s="97" t="s">
        <v>115</v>
      </c>
      <c r="D210" s="147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90" t="s">
        <v>102</v>
      </c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16"/>
      <c r="AJ210" s="90" t="s">
        <v>102</v>
      </c>
      <c r="AK210" s="100"/>
      <c r="AL210" s="100"/>
      <c r="AM210" s="101"/>
      <c r="AN210" s="101"/>
      <c r="AO210" s="101"/>
      <c r="AP210" s="101"/>
      <c r="AQ210" s="101">
        <f t="shared" si="74"/>
        <v>2</v>
      </c>
      <c r="AR210" s="102">
        <f t="shared" si="86"/>
        <v>34</v>
      </c>
      <c r="AS210" s="103">
        <f t="shared" si="75"/>
        <v>5.8823529411764705E-2</v>
      </c>
    </row>
    <row r="211" spans="1:45" ht="12.75" customHeight="1" x14ac:dyDescent="0.2">
      <c r="A211" s="230"/>
      <c r="B211" s="195" t="s">
        <v>35</v>
      </c>
      <c r="C211" s="83" t="s">
        <v>112</v>
      </c>
      <c r="D211" s="91"/>
      <c r="E211" s="89"/>
      <c r="F211" s="89"/>
      <c r="G211" s="89"/>
      <c r="H211" s="89"/>
      <c r="I211" s="89"/>
      <c r="J211" s="89"/>
      <c r="K211" s="90" t="s">
        <v>102</v>
      </c>
      <c r="L211" s="89"/>
      <c r="M211" s="89"/>
      <c r="N211" s="89"/>
      <c r="O211" s="89"/>
      <c r="P211" s="90" t="s">
        <v>102</v>
      </c>
      <c r="Q211" s="89"/>
      <c r="R211" s="89"/>
      <c r="S211" s="89"/>
      <c r="T211" s="144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118" t="s">
        <v>103</v>
      </c>
      <c r="AI211" s="107"/>
      <c r="AJ211" s="107"/>
      <c r="AK211" s="89"/>
      <c r="AL211" s="89"/>
      <c r="AM211" s="93"/>
      <c r="AN211" s="93"/>
      <c r="AO211" s="93"/>
      <c r="AP211" s="93"/>
      <c r="AQ211" s="93">
        <f t="shared" si="74"/>
        <v>3</v>
      </c>
      <c r="AR211" s="94">
        <f t="shared" si="86"/>
        <v>34</v>
      </c>
      <c r="AS211" s="95">
        <f t="shared" si="75"/>
        <v>8.8235294117647065E-2</v>
      </c>
    </row>
    <row r="212" spans="1:45" ht="12.75" customHeight="1" x14ac:dyDescent="0.2">
      <c r="A212" s="230"/>
      <c r="B212" s="195"/>
      <c r="C212" s="84" t="s">
        <v>113</v>
      </c>
      <c r="D212" s="44"/>
      <c r="E212" s="25"/>
      <c r="F212" s="25"/>
      <c r="G212" s="25"/>
      <c r="H212" s="25"/>
      <c r="I212" s="25"/>
      <c r="J212" s="25"/>
      <c r="K212" s="90" t="s">
        <v>102</v>
      </c>
      <c r="L212" s="25"/>
      <c r="M212" s="25"/>
      <c r="N212" s="25"/>
      <c r="O212" s="25"/>
      <c r="P212" s="90" t="s">
        <v>102</v>
      </c>
      <c r="Q212" s="25"/>
      <c r="R212" s="25"/>
      <c r="S212" s="131"/>
      <c r="T212" s="36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118" t="s">
        <v>103</v>
      </c>
      <c r="AI212" s="37"/>
      <c r="AJ212" s="37"/>
      <c r="AK212" s="25"/>
      <c r="AL212" s="25"/>
      <c r="AM212" s="7"/>
      <c r="AN212" s="7"/>
      <c r="AO212" s="7"/>
      <c r="AP212" s="7"/>
      <c r="AQ212" s="7">
        <f t="shared" si="74"/>
        <v>3</v>
      </c>
      <c r="AR212" s="3">
        <f t="shared" si="86"/>
        <v>34</v>
      </c>
      <c r="AS212" s="8">
        <f t="shared" ref="AS212" si="87">AQ212/AR212</f>
        <v>8.8235294117647065E-2</v>
      </c>
    </row>
    <row r="213" spans="1:45" ht="12.75" customHeight="1" x14ac:dyDescent="0.2">
      <c r="A213" s="230"/>
      <c r="B213" s="195"/>
      <c r="C213" s="84" t="s">
        <v>114</v>
      </c>
      <c r="D213" s="42"/>
      <c r="E213" s="25"/>
      <c r="F213" s="25"/>
      <c r="G213" s="25"/>
      <c r="H213" s="25"/>
      <c r="I213" s="25"/>
      <c r="J213" s="25"/>
      <c r="K213" s="90" t="s">
        <v>102</v>
      </c>
      <c r="L213" s="25"/>
      <c r="M213" s="25"/>
      <c r="N213" s="25"/>
      <c r="O213" s="25"/>
      <c r="P213" s="90" t="s">
        <v>102</v>
      </c>
      <c r="Q213" s="25"/>
      <c r="R213" s="25"/>
      <c r="S213" s="36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118" t="s">
        <v>103</v>
      </c>
      <c r="AI213" s="37"/>
      <c r="AJ213" s="37"/>
      <c r="AK213" s="25"/>
      <c r="AL213" s="25"/>
      <c r="AM213" s="7"/>
      <c r="AN213" s="7"/>
      <c r="AO213" s="7"/>
      <c r="AP213" s="7"/>
      <c r="AQ213" s="7">
        <f t="shared" si="74"/>
        <v>3</v>
      </c>
      <c r="AR213" s="3">
        <f t="shared" si="86"/>
        <v>34</v>
      </c>
      <c r="AS213" s="8">
        <f t="shared" si="75"/>
        <v>8.8235294117647065E-2</v>
      </c>
    </row>
    <row r="214" spans="1:45" ht="12.75" customHeight="1" thickBot="1" x14ac:dyDescent="0.25">
      <c r="A214" s="230"/>
      <c r="B214" s="82"/>
      <c r="C214" s="81" t="s">
        <v>115</v>
      </c>
      <c r="D214" s="146"/>
      <c r="E214" s="88"/>
      <c r="F214" s="88"/>
      <c r="G214" s="88"/>
      <c r="H214" s="88"/>
      <c r="I214" s="88"/>
      <c r="J214" s="88"/>
      <c r="K214" s="90" t="s">
        <v>102</v>
      </c>
      <c r="L214" s="88"/>
      <c r="M214" s="88"/>
      <c r="N214" s="88"/>
      <c r="O214" s="88"/>
      <c r="P214" s="90" t="s">
        <v>102</v>
      </c>
      <c r="Q214" s="88"/>
      <c r="R214" s="88"/>
      <c r="S214" s="143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118" t="s">
        <v>103</v>
      </c>
      <c r="AI214" s="140"/>
      <c r="AJ214" s="140"/>
      <c r="AK214" s="88"/>
      <c r="AL214" s="88"/>
      <c r="AM214" s="106"/>
      <c r="AN214" s="106"/>
      <c r="AO214" s="106"/>
      <c r="AP214" s="106"/>
      <c r="AQ214" s="106">
        <f t="shared" si="74"/>
        <v>3</v>
      </c>
      <c r="AR214" s="132">
        <f t="shared" si="86"/>
        <v>34</v>
      </c>
      <c r="AS214" s="133">
        <f t="shared" ref="AS214" si="88">AQ214/AR214</f>
        <v>8.8235294117647065E-2</v>
      </c>
    </row>
    <row r="215" spans="1:45" ht="12.75" customHeight="1" x14ac:dyDescent="0.2">
      <c r="A215" s="230"/>
      <c r="B215" s="234" t="s">
        <v>28</v>
      </c>
      <c r="C215" s="108" t="s">
        <v>112</v>
      </c>
      <c r="D215" s="150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45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42"/>
      <c r="AJ215" s="142"/>
      <c r="AK215" s="118" t="s">
        <v>103</v>
      </c>
      <c r="AL215" s="111"/>
      <c r="AM215" s="112"/>
      <c r="AN215" s="112"/>
      <c r="AO215" s="112"/>
      <c r="AP215" s="112"/>
      <c r="AQ215" s="112">
        <f t="shared" si="74"/>
        <v>1</v>
      </c>
      <c r="AR215" s="113">
        <f t="shared" ref="AR215:AR218" si="89">34*3</f>
        <v>102</v>
      </c>
      <c r="AS215" s="114">
        <f t="shared" si="75"/>
        <v>9.8039215686274508E-3</v>
      </c>
    </row>
    <row r="216" spans="1:45" ht="12.75" customHeight="1" x14ac:dyDescent="0.2">
      <c r="A216" s="230"/>
      <c r="B216" s="195"/>
      <c r="C216" s="84" t="s">
        <v>113</v>
      </c>
      <c r="D216" s="4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3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37"/>
      <c r="AJ216" s="37"/>
      <c r="AK216" s="118" t="s">
        <v>103</v>
      </c>
      <c r="AL216" s="25"/>
      <c r="AM216" s="7"/>
      <c r="AN216" s="7"/>
      <c r="AO216" s="7"/>
      <c r="AP216" s="7"/>
      <c r="AQ216" s="7">
        <f t="shared" si="74"/>
        <v>1</v>
      </c>
      <c r="AR216" s="3">
        <f t="shared" si="89"/>
        <v>102</v>
      </c>
      <c r="AS216" s="8">
        <f t="shared" ref="AS216" si="90">AQ216/AR216</f>
        <v>9.8039215686274508E-3</v>
      </c>
    </row>
    <row r="217" spans="1:45" ht="12.75" customHeight="1" x14ac:dyDescent="0.2">
      <c r="A217" s="230"/>
      <c r="B217" s="195"/>
      <c r="C217" s="84" t="s">
        <v>114</v>
      </c>
      <c r="D217" s="4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36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37"/>
      <c r="AJ217" s="37"/>
      <c r="AK217" s="118" t="s">
        <v>103</v>
      </c>
      <c r="AL217" s="25"/>
      <c r="AM217" s="7"/>
      <c r="AN217" s="7"/>
      <c r="AO217" s="7"/>
      <c r="AP217" s="7"/>
      <c r="AQ217" s="7">
        <f t="shared" si="74"/>
        <v>1</v>
      </c>
      <c r="AR217" s="3">
        <f t="shared" si="89"/>
        <v>102</v>
      </c>
      <c r="AS217" s="8">
        <f t="shared" si="75"/>
        <v>9.8039215686274508E-3</v>
      </c>
    </row>
    <row r="218" spans="1:45" ht="12.75" customHeight="1" thickBot="1" x14ac:dyDescent="0.25">
      <c r="A218" s="230"/>
      <c r="B218" s="195"/>
      <c r="C218" s="81" t="s">
        <v>115</v>
      </c>
      <c r="D218" s="146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143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140"/>
      <c r="AJ218" s="140"/>
      <c r="AK218" s="118" t="s">
        <v>103</v>
      </c>
      <c r="AL218" s="88"/>
      <c r="AM218" s="106"/>
      <c r="AN218" s="106"/>
      <c r="AO218" s="106"/>
      <c r="AP218" s="106"/>
      <c r="AQ218" s="106">
        <f t="shared" si="74"/>
        <v>1</v>
      </c>
      <c r="AR218" s="132">
        <f t="shared" si="89"/>
        <v>102</v>
      </c>
      <c r="AS218" s="133">
        <f t="shared" si="75"/>
        <v>9.8039215686274508E-3</v>
      </c>
    </row>
    <row r="219" spans="1:45" ht="12.75" customHeight="1" x14ac:dyDescent="0.2">
      <c r="A219" s="230"/>
      <c r="B219" s="234" t="s">
        <v>32</v>
      </c>
      <c r="C219" s="108" t="s">
        <v>112</v>
      </c>
      <c r="D219" s="155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90" t="s">
        <v>102</v>
      </c>
      <c r="R219" s="111"/>
      <c r="S219" s="145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42"/>
      <c r="AJ219" s="142"/>
      <c r="AK219" s="118" t="s">
        <v>103</v>
      </c>
      <c r="AL219" s="111"/>
      <c r="AM219" s="112"/>
      <c r="AN219" s="112"/>
      <c r="AO219" s="112"/>
      <c r="AP219" s="112"/>
      <c r="AQ219" s="112">
        <f t="shared" ref="AQ219:AQ222" si="91">COUNTA(E219:AP219)</f>
        <v>2</v>
      </c>
      <c r="AR219" s="113">
        <v>34</v>
      </c>
      <c r="AS219" s="114">
        <f t="shared" si="75"/>
        <v>5.8823529411764705E-2</v>
      </c>
    </row>
    <row r="220" spans="1:45" ht="12.75" customHeight="1" x14ac:dyDescent="0.2">
      <c r="A220" s="230"/>
      <c r="B220" s="236"/>
      <c r="C220" s="84" t="s">
        <v>113</v>
      </c>
      <c r="D220" s="22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90" t="s">
        <v>102</v>
      </c>
      <c r="R220" s="25"/>
      <c r="S220" s="36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37"/>
      <c r="AJ220" s="37"/>
      <c r="AK220" s="118" t="s">
        <v>103</v>
      </c>
      <c r="AL220" s="25"/>
      <c r="AM220" s="7"/>
      <c r="AN220" s="7"/>
      <c r="AO220" s="7"/>
      <c r="AP220" s="7"/>
      <c r="AQ220" s="7">
        <f t="shared" si="91"/>
        <v>2</v>
      </c>
      <c r="AR220" s="3">
        <v>34</v>
      </c>
      <c r="AS220" s="8">
        <f t="shared" si="75"/>
        <v>5.8823529411764705E-2</v>
      </c>
    </row>
    <row r="221" spans="1:45" ht="12.75" customHeight="1" x14ac:dyDescent="0.2">
      <c r="A221" s="230"/>
      <c r="B221" s="236"/>
      <c r="C221" s="84" t="s">
        <v>114</v>
      </c>
      <c r="D221" s="22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90" t="s">
        <v>102</v>
      </c>
      <c r="R221" s="25"/>
      <c r="S221" s="36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37"/>
      <c r="AJ221" s="37"/>
      <c r="AK221" s="118" t="s">
        <v>103</v>
      </c>
      <c r="AL221" s="25"/>
      <c r="AM221" s="7"/>
      <c r="AN221" s="7"/>
      <c r="AO221" s="7"/>
      <c r="AP221" s="7"/>
      <c r="AQ221" s="7">
        <f t="shared" si="91"/>
        <v>2</v>
      </c>
      <c r="AR221" s="3">
        <v>34</v>
      </c>
      <c r="AS221" s="8">
        <f t="shared" si="75"/>
        <v>5.8823529411764705E-2</v>
      </c>
    </row>
    <row r="222" spans="1:45" ht="12.75" customHeight="1" thickBot="1" x14ac:dyDescent="0.25">
      <c r="A222" s="230"/>
      <c r="B222" s="237"/>
      <c r="C222" s="97" t="s">
        <v>115</v>
      </c>
      <c r="D222" s="15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90" t="s">
        <v>102</v>
      </c>
      <c r="R222" s="100"/>
      <c r="S222" s="148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16"/>
      <c r="AJ222" s="116"/>
      <c r="AK222" s="118" t="s">
        <v>103</v>
      </c>
      <c r="AL222" s="100"/>
      <c r="AM222" s="101"/>
      <c r="AN222" s="101"/>
      <c r="AO222" s="101"/>
      <c r="AP222" s="101"/>
      <c r="AQ222" s="101">
        <f t="shared" si="91"/>
        <v>2</v>
      </c>
      <c r="AR222" s="102">
        <v>34</v>
      </c>
      <c r="AS222" s="103">
        <f t="shared" si="75"/>
        <v>5.8823529411764705E-2</v>
      </c>
    </row>
    <row r="223" spans="1:45" ht="12.75" customHeight="1" x14ac:dyDescent="0.2">
      <c r="A223" s="230"/>
      <c r="B223" s="194" t="s">
        <v>30</v>
      </c>
      <c r="C223" s="83" t="s">
        <v>112</v>
      </c>
      <c r="D223" s="154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144"/>
      <c r="T223" s="89"/>
      <c r="U223" s="89"/>
      <c r="V223" s="89"/>
      <c r="W223" s="90" t="s">
        <v>102</v>
      </c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135" t="s">
        <v>103</v>
      </c>
      <c r="AI223" s="107"/>
      <c r="AJ223" s="90" t="s">
        <v>102</v>
      </c>
      <c r="AK223" s="89"/>
      <c r="AL223" s="89"/>
      <c r="AM223" s="93"/>
      <c r="AN223" s="93"/>
      <c r="AO223" s="93"/>
      <c r="AP223" s="93"/>
      <c r="AQ223" s="93">
        <f t="shared" si="74"/>
        <v>3</v>
      </c>
      <c r="AR223" s="94">
        <f t="shared" ref="AR223:AR238" si="92">34*2</f>
        <v>68</v>
      </c>
      <c r="AS223" s="95">
        <f t="shared" si="75"/>
        <v>4.4117647058823532E-2</v>
      </c>
    </row>
    <row r="224" spans="1:45" ht="12.75" customHeight="1" x14ac:dyDescent="0.2">
      <c r="A224" s="230"/>
      <c r="B224" s="196"/>
      <c r="C224" s="84" t="s">
        <v>113</v>
      </c>
      <c r="D224" s="22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36"/>
      <c r="T224" s="25"/>
      <c r="U224" s="25"/>
      <c r="V224" s="25"/>
      <c r="W224" s="90" t="s">
        <v>102</v>
      </c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118" t="s">
        <v>103</v>
      </c>
      <c r="AI224" s="37"/>
      <c r="AJ224" s="90" t="s">
        <v>102</v>
      </c>
      <c r="AK224" s="25"/>
      <c r="AL224" s="25"/>
      <c r="AM224" s="7"/>
      <c r="AN224" s="7"/>
      <c r="AO224" s="7"/>
      <c r="AP224" s="7"/>
      <c r="AQ224" s="7">
        <f t="shared" si="74"/>
        <v>3</v>
      </c>
      <c r="AR224" s="3">
        <f t="shared" si="92"/>
        <v>68</v>
      </c>
      <c r="AS224" s="8">
        <f t="shared" ref="AS224" si="93">AQ224/AR224</f>
        <v>4.4117647058823532E-2</v>
      </c>
    </row>
    <row r="225" spans="1:45" ht="12.75" customHeight="1" x14ac:dyDescent="0.2">
      <c r="A225" s="230"/>
      <c r="B225" s="196"/>
      <c r="C225" s="84" t="s">
        <v>114</v>
      </c>
      <c r="D225" s="22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36"/>
      <c r="T225" s="25"/>
      <c r="U225" s="25"/>
      <c r="V225" s="25"/>
      <c r="W225" s="90" t="s">
        <v>102</v>
      </c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118" t="s">
        <v>103</v>
      </c>
      <c r="AI225" s="37"/>
      <c r="AJ225" s="90" t="s">
        <v>102</v>
      </c>
      <c r="AK225" s="25"/>
      <c r="AL225" s="25"/>
      <c r="AM225" s="7"/>
      <c r="AN225" s="7"/>
      <c r="AO225" s="7"/>
      <c r="AP225" s="7"/>
      <c r="AQ225" s="7">
        <f t="shared" si="74"/>
        <v>3</v>
      </c>
      <c r="AR225" s="3">
        <f t="shared" si="92"/>
        <v>68</v>
      </c>
      <c r="AS225" s="8">
        <f t="shared" si="75"/>
        <v>4.4117647058823532E-2</v>
      </c>
    </row>
    <row r="226" spans="1:45" ht="12.75" customHeight="1" thickBot="1" x14ac:dyDescent="0.25">
      <c r="A226" s="230"/>
      <c r="B226" s="196"/>
      <c r="C226" s="84" t="s">
        <v>115</v>
      </c>
      <c r="D226" s="22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143"/>
      <c r="T226" s="88"/>
      <c r="U226" s="88"/>
      <c r="V226" s="88"/>
      <c r="W226" s="90" t="s">
        <v>102</v>
      </c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118" t="s">
        <v>103</v>
      </c>
      <c r="AI226" s="140"/>
      <c r="AJ226" s="90" t="s">
        <v>102</v>
      </c>
      <c r="AK226" s="88"/>
      <c r="AL226" s="88"/>
      <c r="AM226" s="106"/>
      <c r="AN226" s="106"/>
      <c r="AO226" s="106"/>
      <c r="AP226" s="106"/>
      <c r="AQ226" s="106">
        <f t="shared" si="74"/>
        <v>3</v>
      </c>
      <c r="AR226" s="132">
        <f t="shared" si="92"/>
        <v>68</v>
      </c>
      <c r="AS226" s="133">
        <f t="shared" si="75"/>
        <v>4.4117647058823532E-2</v>
      </c>
    </row>
    <row r="227" spans="1:45" ht="12.75" customHeight="1" x14ac:dyDescent="0.2">
      <c r="A227" s="230"/>
      <c r="B227" s="195" t="s">
        <v>34</v>
      </c>
      <c r="C227" s="83" t="s">
        <v>112</v>
      </c>
      <c r="D227" s="149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90" t="s">
        <v>102</v>
      </c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90" t="s">
        <v>102</v>
      </c>
      <c r="AF227" s="158"/>
      <c r="AG227" s="111"/>
      <c r="AH227" s="118" t="s">
        <v>103</v>
      </c>
      <c r="AI227" s="142"/>
      <c r="AJ227" s="142"/>
      <c r="AK227" s="90" t="s">
        <v>102</v>
      </c>
      <c r="AL227" s="111"/>
      <c r="AM227" s="112"/>
      <c r="AN227" s="112"/>
      <c r="AO227" s="112"/>
      <c r="AP227" s="112"/>
      <c r="AQ227" s="112">
        <f t="shared" si="74"/>
        <v>4</v>
      </c>
      <c r="AR227" s="113">
        <f t="shared" si="92"/>
        <v>68</v>
      </c>
      <c r="AS227" s="114">
        <f t="shared" si="75"/>
        <v>5.8823529411764705E-2</v>
      </c>
    </row>
    <row r="228" spans="1:45" ht="12.75" customHeight="1" x14ac:dyDescent="0.2">
      <c r="A228" s="230"/>
      <c r="B228" s="195"/>
      <c r="C228" s="84" t="s">
        <v>113</v>
      </c>
      <c r="D228" s="4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90" t="s">
        <v>102</v>
      </c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90" t="s">
        <v>102</v>
      </c>
      <c r="AF228" s="130"/>
      <c r="AG228" s="25"/>
      <c r="AH228" s="118" t="s">
        <v>103</v>
      </c>
      <c r="AI228" s="37"/>
      <c r="AJ228" s="37"/>
      <c r="AK228" s="90" t="s">
        <v>102</v>
      </c>
      <c r="AL228" s="25"/>
      <c r="AM228" s="7"/>
      <c r="AN228" s="7"/>
      <c r="AO228" s="7"/>
      <c r="AP228" s="7"/>
      <c r="AQ228" s="7">
        <f t="shared" si="74"/>
        <v>4</v>
      </c>
      <c r="AR228" s="3">
        <f t="shared" si="92"/>
        <v>68</v>
      </c>
      <c r="AS228" s="8">
        <f t="shared" ref="AS228" si="94">AQ228/AR228</f>
        <v>5.8823529411764705E-2</v>
      </c>
    </row>
    <row r="229" spans="1:45" ht="12.75" customHeight="1" x14ac:dyDescent="0.2">
      <c r="A229" s="230"/>
      <c r="B229" s="195"/>
      <c r="C229" s="84" t="s">
        <v>114</v>
      </c>
      <c r="D229" s="4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90" t="s">
        <v>102</v>
      </c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90" t="s">
        <v>102</v>
      </c>
      <c r="AF229" s="130"/>
      <c r="AG229" s="25"/>
      <c r="AH229" s="118" t="s">
        <v>103</v>
      </c>
      <c r="AI229" s="37"/>
      <c r="AJ229" s="37"/>
      <c r="AK229" s="90" t="s">
        <v>102</v>
      </c>
      <c r="AL229" s="25"/>
      <c r="AM229" s="7"/>
      <c r="AN229" s="7"/>
      <c r="AO229" s="7"/>
      <c r="AP229" s="7"/>
      <c r="AQ229" s="7">
        <f t="shared" si="74"/>
        <v>4</v>
      </c>
      <c r="AR229" s="3">
        <f t="shared" si="92"/>
        <v>68</v>
      </c>
      <c r="AS229" s="8">
        <f t="shared" si="75"/>
        <v>5.8823529411764705E-2</v>
      </c>
    </row>
    <row r="230" spans="1:45" ht="12.75" customHeight="1" thickBot="1" x14ac:dyDescent="0.25">
      <c r="A230" s="230"/>
      <c r="B230" s="235"/>
      <c r="C230" s="97" t="s">
        <v>115</v>
      </c>
      <c r="D230" s="147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90" t="s">
        <v>102</v>
      </c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90" t="s">
        <v>102</v>
      </c>
      <c r="AF230" s="159"/>
      <c r="AG230" s="100"/>
      <c r="AH230" s="118" t="s">
        <v>103</v>
      </c>
      <c r="AI230" s="116"/>
      <c r="AJ230" s="116"/>
      <c r="AK230" s="90" t="s">
        <v>102</v>
      </c>
      <c r="AL230" s="100"/>
      <c r="AM230" s="101"/>
      <c r="AN230" s="101"/>
      <c r="AO230" s="101"/>
      <c r="AP230" s="101"/>
      <c r="AQ230" s="101">
        <f t="shared" si="74"/>
        <v>4</v>
      </c>
      <c r="AR230" s="102">
        <f t="shared" si="92"/>
        <v>68</v>
      </c>
      <c r="AS230" s="103">
        <f t="shared" si="75"/>
        <v>5.8823529411764705E-2</v>
      </c>
    </row>
    <row r="231" spans="1:45" ht="12.75" customHeight="1" x14ac:dyDescent="0.2">
      <c r="A231" s="230"/>
      <c r="B231" s="194" t="s">
        <v>37</v>
      </c>
      <c r="C231" s="83" t="s">
        <v>112</v>
      </c>
      <c r="D231" s="149"/>
      <c r="E231" s="89"/>
      <c r="F231" s="89"/>
      <c r="G231" s="89"/>
      <c r="H231" s="89"/>
      <c r="I231" s="90" t="s">
        <v>102</v>
      </c>
      <c r="J231" s="89"/>
      <c r="K231" s="89"/>
      <c r="L231" s="89"/>
      <c r="M231" s="89"/>
      <c r="N231" s="89"/>
      <c r="O231" s="89"/>
      <c r="P231" s="89"/>
      <c r="Q231" s="90" t="s">
        <v>102</v>
      </c>
      <c r="R231" s="89"/>
      <c r="S231" s="144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157"/>
      <c r="AG231" s="89"/>
      <c r="AH231" s="118" t="s">
        <v>103</v>
      </c>
      <c r="AI231" s="107"/>
      <c r="AJ231" s="107"/>
      <c r="AK231" s="89"/>
      <c r="AL231" s="90" t="s">
        <v>102</v>
      </c>
      <c r="AM231" s="93"/>
      <c r="AN231" s="93"/>
      <c r="AO231" s="93"/>
      <c r="AP231" s="93"/>
      <c r="AQ231" s="93">
        <f t="shared" si="74"/>
        <v>4</v>
      </c>
      <c r="AR231" s="94">
        <f t="shared" si="92"/>
        <v>68</v>
      </c>
      <c r="AS231" s="95">
        <f t="shared" si="75"/>
        <v>5.8823529411764705E-2</v>
      </c>
    </row>
    <row r="232" spans="1:45" ht="12.75" customHeight="1" x14ac:dyDescent="0.2">
      <c r="A232" s="230"/>
      <c r="B232" s="196"/>
      <c r="C232" s="84" t="s">
        <v>113</v>
      </c>
      <c r="D232" s="49"/>
      <c r="E232" s="25"/>
      <c r="F232" s="25"/>
      <c r="G232" s="25"/>
      <c r="H232" s="25"/>
      <c r="I232" s="90" t="s">
        <v>102</v>
      </c>
      <c r="J232" s="25"/>
      <c r="K232" s="25"/>
      <c r="L232" s="25"/>
      <c r="M232" s="25"/>
      <c r="N232" s="25"/>
      <c r="O232" s="25"/>
      <c r="P232" s="25"/>
      <c r="Q232" s="90" t="s">
        <v>102</v>
      </c>
      <c r="R232" s="25"/>
      <c r="S232" s="36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118" t="s">
        <v>103</v>
      </c>
      <c r="AI232" s="37"/>
      <c r="AJ232" s="37"/>
      <c r="AK232" s="25"/>
      <c r="AL232" s="90" t="s">
        <v>102</v>
      </c>
      <c r="AM232" s="7"/>
      <c r="AN232" s="7"/>
      <c r="AO232" s="7"/>
      <c r="AP232" s="7"/>
      <c r="AQ232" s="7">
        <f t="shared" si="74"/>
        <v>4</v>
      </c>
      <c r="AR232" s="3">
        <f t="shared" si="92"/>
        <v>68</v>
      </c>
      <c r="AS232" s="8">
        <f t="shared" ref="AS232" si="95">AQ232/AR232</f>
        <v>5.8823529411764705E-2</v>
      </c>
    </row>
    <row r="233" spans="1:45" ht="12.75" customHeight="1" x14ac:dyDescent="0.2">
      <c r="A233" s="230"/>
      <c r="B233" s="196"/>
      <c r="C233" s="84" t="s">
        <v>114</v>
      </c>
      <c r="D233" s="42"/>
      <c r="E233" s="25"/>
      <c r="F233" s="25"/>
      <c r="G233" s="25"/>
      <c r="H233" s="25"/>
      <c r="I233" s="90" t="s">
        <v>102</v>
      </c>
      <c r="J233" s="25"/>
      <c r="K233" s="25"/>
      <c r="L233" s="25"/>
      <c r="M233" s="25"/>
      <c r="N233" s="25"/>
      <c r="O233" s="25"/>
      <c r="P233" s="25"/>
      <c r="Q233" s="90" t="s">
        <v>102</v>
      </c>
      <c r="R233" s="25"/>
      <c r="S233" s="36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118" t="s">
        <v>103</v>
      </c>
      <c r="AI233" s="37"/>
      <c r="AJ233" s="37"/>
      <c r="AK233" s="25"/>
      <c r="AL233" s="90" t="s">
        <v>102</v>
      </c>
      <c r="AM233" s="7"/>
      <c r="AN233" s="7"/>
      <c r="AO233" s="7"/>
      <c r="AP233" s="7"/>
      <c r="AQ233" s="7">
        <f t="shared" si="74"/>
        <v>4</v>
      </c>
      <c r="AR233" s="3">
        <f t="shared" si="92"/>
        <v>68</v>
      </c>
      <c r="AS233" s="8">
        <f t="shared" si="75"/>
        <v>5.8823529411764705E-2</v>
      </c>
    </row>
    <row r="234" spans="1:45" ht="12.75" customHeight="1" thickBot="1" x14ac:dyDescent="0.25">
      <c r="A234" s="230"/>
      <c r="B234" s="193"/>
      <c r="C234" s="81" t="s">
        <v>115</v>
      </c>
      <c r="D234" s="146"/>
      <c r="E234" s="88"/>
      <c r="F234" s="88"/>
      <c r="G234" s="88"/>
      <c r="H234" s="88"/>
      <c r="I234" s="90" t="s">
        <v>102</v>
      </c>
      <c r="J234" s="88"/>
      <c r="K234" s="88"/>
      <c r="L234" s="88"/>
      <c r="M234" s="88"/>
      <c r="N234" s="88"/>
      <c r="O234" s="88"/>
      <c r="P234" s="88"/>
      <c r="Q234" s="90" t="s">
        <v>102</v>
      </c>
      <c r="R234" s="88"/>
      <c r="S234" s="143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118" t="s">
        <v>103</v>
      </c>
      <c r="AI234" s="140"/>
      <c r="AJ234" s="140"/>
      <c r="AK234" s="88"/>
      <c r="AL234" s="90" t="s">
        <v>102</v>
      </c>
      <c r="AM234" s="106"/>
      <c r="AN234" s="106"/>
      <c r="AO234" s="106"/>
      <c r="AP234" s="106"/>
      <c r="AQ234" s="106">
        <f t="shared" si="74"/>
        <v>4</v>
      </c>
      <c r="AR234" s="132">
        <f t="shared" si="92"/>
        <v>68</v>
      </c>
      <c r="AS234" s="133">
        <f t="shared" si="75"/>
        <v>5.8823529411764705E-2</v>
      </c>
    </row>
    <row r="235" spans="1:45" ht="12.75" customHeight="1" x14ac:dyDescent="0.2">
      <c r="A235" s="230"/>
      <c r="B235" s="273" t="s">
        <v>29</v>
      </c>
      <c r="C235" s="108" t="s">
        <v>112</v>
      </c>
      <c r="D235" s="150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45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8" t="s">
        <v>103</v>
      </c>
      <c r="AI235" s="142"/>
      <c r="AJ235" s="142"/>
      <c r="AK235" s="111"/>
      <c r="AL235" s="111"/>
      <c r="AM235" s="112"/>
      <c r="AN235" s="112"/>
      <c r="AO235" s="112"/>
      <c r="AP235" s="112"/>
      <c r="AQ235" s="112">
        <f t="shared" si="74"/>
        <v>1</v>
      </c>
      <c r="AR235" s="113">
        <f t="shared" si="92"/>
        <v>68</v>
      </c>
      <c r="AS235" s="114">
        <f t="shared" si="75"/>
        <v>1.4705882352941176E-2</v>
      </c>
    </row>
    <row r="236" spans="1:45" ht="12.75" customHeight="1" x14ac:dyDescent="0.2">
      <c r="A236" s="230"/>
      <c r="B236" s="196"/>
      <c r="C236" s="84" t="s">
        <v>113</v>
      </c>
      <c r="D236" s="4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36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118" t="s">
        <v>103</v>
      </c>
      <c r="AI236" s="37"/>
      <c r="AJ236" s="37"/>
      <c r="AK236" s="25"/>
      <c r="AL236" s="25"/>
      <c r="AM236" s="7"/>
      <c r="AN236" s="7"/>
      <c r="AO236" s="7"/>
      <c r="AP236" s="7"/>
      <c r="AQ236" s="7">
        <f t="shared" si="74"/>
        <v>1</v>
      </c>
      <c r="AR236" s="3">
        <f t="shared" si="92"/>
        <v>68</v>
      </c>
      <c r="AS236" s="8">
        <f t="shared" ref="AS236" si="96">AQ236/AR236</f>
        <v>1.4705882352941176E-2</v>
      </c>
    </row>
    <row r="237" spans="1:45" ht="12.75" customHeight="1" x14ac:dyDescent="0.2">
      <c r="A237" s="230"/>
      <c r="B237" s="196"/>
      <c r="C237" s="84" t="s">
        <v>114</v>
      </c>
      <c r="D237" s="4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36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118" t="s">
        <v>103</v>
      </c>
      <c r="AI237" s="37"/>
      <c r="AJ237" s="37"/>
      <c r="AK237" s="25"/>
      <c r="AL237" s="25"/>
      <c r="AM237" s="7"/>
      <c r="AN237" s="7"/>
      <c r="AO237" s="7"/>
      <c r="AP237" s="7"/>
      <c r="AQ237" s="7">
        <f t="shared" si="74"/>
        <v>1</v>
      </c>
      <c r="AR237" s="3">
        <f t="shared" si="92"/>
        <v>68</v>
      </c>
      <c r="AS237" s="8">
        <f t="shared" si="75"/>
        <v>1.4705882352941176E-2</v>
      </c>
    </row>
    <row r="238" spans="1:45" ht="12.75" customHeight="1" thickBot="1" x14ac:dyDescent="0.25">
      <c r="A238" s="230"/>
      <c r="B238" s="274"/>
      <c r="C238" s="97" t="s">
        <v>115</v>
      </c>
      <c r="D238" s="147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48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18" t="s">
        <v>103</v>
      </c>
      <c r="AI238" s="116"/>
      <c r="AJ238" s="116"/>
      <c r="AK238" s="100"/>
      <c r="AL238" s="100"/>
      <c r="AM238" s="101"/>
      <c r="AN238" s="101"/>
      <c r="AO238" s="101"/>
      <c r="AP238" s="101"/>
      <c r="AQ238" s="101">
        <f t="shared" si="74"/>
        <v>1</v>
      </c>
      <c r="AR238" s="102">
        <f t="shared" si="92"/>
        <v>68</v>
      </c>
      <c r="AS238" s="103">
        <f t="shared" si="75"/>
        <v>1.4705882352941176E-2</v>
      </c>
    </row>
    <row r="239" spans="1:45" ht="27" customHeight="1" x14ac:dyDescent="0.2">
      <c r="A239" s="59"/>
      <c r="B239" s="60"/>
      <c r="C239" s="60"/>
      <c r="D239" s="6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9"/>
      <c r="AN239" s="59"/>
      <c r="AO239" s="59"/>
      <c r="AP239" s="59"/>
      <c r="AQ239" s="59"/>
      <c r="AR239" s="59"/>
      <c r="AS239" s="59"/>
    </row>
    <row r="240" spans="1:45" s="2" customFormat="1" ht="81.75" customHeight="1" x14ac:dyDescent="0.2">
      <c r="A240" s="233" t="s">
        <v>38</v>
      </c>
      <c r="B240" s="233"/>
      <c r="C240" s="233"/>
      <c r="D240" s="233"/>
      <c r="E240" s="197" t="s">
        <v>40</v>
      </c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9" t="s">
        <v>20</v>
      </c>
      <c r="AR240" s="231" t="s">
        <v>22</v>
      </c>
      <c r="AS240" s="232" t="s">
        <v>21</v>
      </c>
    </row>
    <row r="241" spans="1:45" s="2" customFormat="1" ht="21.75" customHeight="1" x14ac:dyDescent="0.2">
      <c r="A241" s="196" t="s">
        <v>0</v>
      </c>
      <c r="B241" s="196"/>
      <c r="C241" s="196"/>
      <c r="D241" s="22" t="s">
        <v>18</v>
      </c>
      <c r="E241" s="196" t="s">
        <v>1</v>
      </c>
      <c r="F241" s="196"/>
      <c r="G241" s="196"/>
      <c r="H241" s="196"/>
      <c r="I241" s="196" t="s">
        <v>2</v>
      </c>
      <c r="J241" s="196"/>
      <c r="K241" s="196"/>
      <c r="L241" s="196"/>
      <c r="M241" s="196" t="s">
        <v>3</v>
      </c>
      <c r="N241" s="196"/>
      <c r="O241" s="196"/>
      <c r="P241" s="196"/>
      <c r="Q241" s="196" t="s">
        <v>4</v>
      </c>
      <c r="R241" s="196"/>
      <c r="S241" s="196"/>
      <c r="T241" s="196"/>
      <c r="U241" s="196" t="s">
        <v>5</v>
      </c>
      <c r="V241" s="196"/>
      <c r="W241" s="196"/>
      <c r="X241" s="196" t="s">
        <v>6</v>
      </c>
      <c r="Y241" s="196"/>
      <c r="Z241" s="196"/>
      <c r="AA241" s="196"/>
      <c r="AB241" s="196" t="s">
        <v>7</v>
      </c>
      <c r="AC241" s="196"/>
      <c r="AD241" s="196"/>
      <c r="AE241" s="196" t="s">
        <v>8</v>
      </c>
      <c r="AF241" s="196"/>
      <c r="AG241" s="196"/>
      <c r="AH241" s="196"/>
      <c r="AI241" s="196"/>
      <c r="AJ241" s="196" t="s">
        <v>9</v>
      </c>
      <c r="AK241" s="196"/>
      <c r="AL241" s="196"/>
      <c r="AM241" s="196" t="s">
        <v>10</v>
      </c>
      <c r="AN241" s="196"/>
      <c r="AO241" s="196"/>
      <c r="AP241" s="196"/>
      <c r="AQ241" s="199"/>
      <c r="AR241" s="231"/>
      <c r="AS241" s="232"/>
    </row>
    <row r="242" spans="1:45" s="6" customFormat="1" ht="11.25" customHeight="1" x14ac:dyDescent="0.2">
      <c r="A242" s="196"/>
      <c r="B242" s="196"/>
      <c r="C242" s="196"/>
      <c r="D242" s="22" t="s">
        <v>19</v>
      </c>
      <c r="E242" s="5">
        <v>1</v>
      </c>
      <c r="F242" s="5">
        <v>2</v>
      </c>
      <c r="G242" s="5">
        <v>3</v>
      </c>
      <c r="H242" s="5">
        <v>4</v>
      </c>
      <c r="I242" s="5">
        <v>5</v>
      </c>
      <c r="J242" s="5">
        <v>6</v>
      </c>
      <c r="K242" s="5">
        <v>7</v>
      </c>
      <c r="L242" s="5">
        <v>8</v>
      </c>
      <c r="M242" s="5">
        <v>9</v>
      </c>
      <c r="N242" s="5">
        <v>10</v>
      </c>
      <c r="O242" s="5">
        <v>11</v>
      </c>
      <c r="P242" s="5">
        <v>12</v>
      </c>
      <c r="Q242" s="5">
        <v>13</v>
      </c>
      <c r="R242" s="5">
        <v>14</v>
      </c>
      <c r="S242" s="5">
        <v>15</v>
      </c>
      <c r="T242" s="5">
        <v>16</v>
      </c>
      <c r="U242" s="5">
        <v>17</v>
      </c>
      <c r="V242" s="5">
        <v>18</v>
      </c>
      <c r="W242" s="5">
        <v>19</v>
      </c>
      <c r="X242" s="5">
        <v>20</v>
      </c>
      <c r="Y242" s="5">
        <v>21</v>
      </c>
      <c r="Z242" s="5">
        <v>22</v>
      </c>
      <c r="AA242" s="5">
        <v>23</v>
      </c>
      <c r="AB242" s="5">
        <v>24</v>
      </c>
      <c r="AC242" s="5">
        <v>25</v>
      </c>
      <c r="AD242" s="5">
        <v>26</v>
      </c>
      <c r="AE242" s="5">
        <v>27</v>
      </c>
      <c r="AF242" s="5">
        <v>28</v>
      </c>
      <c r="AG242" s="5">
        <v>29</v>
      </c>
      <c r="AH242" s="5">
        <v>30</v>
      </c>
      <c r="AI242" s="5">
        <v>31</v>
      </c>
      <c r="AJ242" s="5">
        <v>32</v>
      </c>
      <c r="AK242" s="5">
        <v>33</v>
      </c>
      <c r="AL242" s="5">
        <v>34</v>
      </c>
      <c r="AM242" s="5">
        <v>35</v>
      </c>
      <c r="AN242" s="5">
        <v>36</v>
      </c>
      <c r="AO242" s="5">
        <v>37</v>
      </c>
      <c r="AP242" s="5">
        <v>38</v>
      </c>
      <c r="AQ242" s="199"/>
      <c r="AR242" s="231"/>
      <c r="AS242" s="232"/>
    </row>
    <row r="243" spans="1:45" ht="12.75" customHeight="1" x14ac:dyDescent="0.2">
      <c r="A243" s="230" t="s">
        <v>25</v>
      </c>
      <c r="B243" s="193" t="s">
        <v>13</v>
      </c>
      <c r="C243" s="43" t="s">
        <v>118</v>
      </c>
      <c r="D243" s="44"/>
      <c r="E243" s="25"/>
      <c r="F243" s="25"/>
      <c r="G243" s="90" t="s">
        <v>102</v>
      </c>
      <c r="H243" s="25"/>
      <c r="I243" s="25"/>
      <c r="J243" s="25"/>
      <c r="K243" s="25"/>
      <c r="L243" s="25"/>
      <c r="M243" s="25"/>
      <c r="N243" s="25"/>
      <c r="O243" s="25"/>
      <c r="P243" s="25"/>
      <c r="Q243" s="90" t="s">
        <v>102</v>
      </c>
      <c r="R243" s="25"/>
      <c r="S243" s="25"/>
      <c r="T243" s="25"/>
      <c r="U243" s="25"/>
      <c r="V243" s="25"/>
      <c r="W243" s="25"/>
      <c r="X243" s="25"/>
      <c r="Y243" s="25"/>
      <c r="Z243" s="90" t="s">
        <v>102</v>
      </c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90" t="s">
        <v>102</v>
      </c>
      <c r="AL243" s="25"/>
      <c r="AM243" s="37"/>
      <c r="AN243" s="37"/>
      <c r="AO243" s="37"/>
      <c r="AP243" s="37"/>
      <c r="AQ243" s="7">
        <f t="shared" ref="AQ243:AQ294" si="97">COUNTA(E243:AP243)</f>
        <v>4</v>
      </c>
      <c r="AR243" s="3">
        <f>34*3</f>
        <v>102</v>
      </c>
      <c r="AS243" s="8">
        <f t="shared" ref="AS243:AS294" si="98">AQ243/AR243</f>
        <v>3.9215686274509803E-2</v>
      </c>
    </row>
    <row r="244" spans="1:45" ht="12.75" customHeight="1" x14ac:dyDescent="0.2">
      <c r="A244" s="230"/>
      <c r="B244" s="195"/>
      <c r="C244" s="84" t="s">
        <v>119</v>
      </c>
      <c r="D244" s="44"/>
      <c r="E244" s="25"/>
      <c r="F244" s="25"/>
      <c r="G244" s="90" t="s">
        <v>102</v>
      </c>
      <c r="H244" s="25"/>
      <c r="I244" s="25"/>
      <c r="J244" s="25"/>
      <c r="K244" s="25"/>
      <c r="L244" s="25"/>
      <c r="M244" s="25"/>
      <c r="N244" s="25"/>
      <c r="O244" s="25"/>
      <c r="P244" s="25"/>
      <c r="Q244" s="90" t="s">
        <v>102</v>
      </c>
      <c r="R244" s="25"/>
      <c r="S244" s="25"/>
      <c r="T244" s="25"/>
      <c r="U244" s="25"/>
      <c r="V244" s="25"/>
      <c r="W244" s="25"/>
      <c r="X244" s="25"/>
      <c r="Y244" s="25"/>
      <c r="Z244" s="90" t="s">
        <v>102</v>
      </c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90" t="s">
        <v>102</v>
      </c>
      <c r="AL244" s="25"/>
      <c r="AM244" s="37"/>
      <c r="AN244" s="37"/>
      <c r="AO244" s="37"/>
      <c r="AP244" s="37"/>
      <c r="AQ244" s="7">
        <f t="shared" si="97"/>
        <v>4</v>
      </c>
      <c r="AR244" s="3">
        <f>34*3</f>
        <v>102</v>
      </c>
      <c r="AS244" s="8">
        <f t="shared" ref="AS244" si="99">AQ244/AR244</f>
        <v>3.9215686274509803E-2</v>
      </c>
    </row>
    <row r="245" spans="1:45" ht="18" customHeight="1" x14ac:dyDescent="0.2">
      <c r="A245" s="230"/>
      <c r="B245" s="195"/>
      <c r="C245" s="43" t="s">
        <v>120</v>
      </c>
      <c r="D245" s="44"/>
      <c r="E245" s="25"/>
      <c r="F245" s="25"/>
      <c r="G245" s="90" t="s">
        <v>102</v>
      </c>
      <c r="H245" s="25"/>
      <c r="I245" s="25"/>
      <c r="J245" s="25"/>
      <c r="K245" s="25"/>
      <c r="L245" s="25"/>
      <c r="M245" s="25"/>
      <c r="N245" s="25"/>
      <c r="O245" s="25"/>
      <c r="P245" s="25"/>
      <c r="Q245" s="90" t="s">
        <v>102</v>
      </c>
      <c r="R245" s="25"/>
      <c r="S245" s="25"/>
      <c r="T245" s="25"/>
      <c r="U245" s="25"/>
      <c r="V245" s="25"/>
      <c r="W245" s="25"/>
      <c r="X245" s="25"/>
      <c r="Y245" s="25"/>
      <c r="Z245" s="90" t="s">
        <v>102</v>
      </c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90" t="s">
        <v>102</v>
      </c>
      <c r="AL245" s="25"/>
      <c r="AM245" s="37"/>
      <c r="AN245" s="37"/>
      <c r="AO245" s="37"/>
      <c r="AP245" s="37"/>
      <c r="AQ245" s="7">
        <f t="shared" si="97"/>
        <v>4</v>
      </c>
      <c r="AR245" s="3">
        <f t="shared" ref="AR245:AR260" si="100">34*3</f>
        <v>102</v>
      </c>
      <c r="AS245" s="8">
        <f t="shared" si="98"/>
        <v>3.9215686274509803E-2</v>
      </c>
    </row>
    <row r="246" spans="1:45" ht="12.75" customHeight="1" thickBot="1" x14ac:dyDescent="0.25">
      <c r="A246" s="230"/>
      <c r="B246" s="195"/>
      <c r="C246" s="81" t="s">
        <v>121</v>
      </c>
      <c r="D246" s="104"/>
      <c r="E246" s="88"/>
      <c r="F246" s="88"/>
      <c r="G246" s="90" t="s">
        <v>102</v>
      </c>
      <c r="H246" s="88"/>
      <c r="I246" s="88"/>
      <c r="J246" s="88"/>
      <c r="K246" s="88"/>
      <c r="L246" s="88"/>
      <c r="M246" s="88"/>
      <c r="N246" s="88"/>
      <c r="O246" s="88"/>
      <c r="P246" s="88"/>
      <c r="Q246" s="90" t="s">
        <v>102</v>
      </c>
      <c r="R246" s="88"/>
      <c r="S246" s="88"/>
      <c r="T246" s="88"/>
      <c r="U246" s="88"/>
      <c r="V246" s="88"/>
      <c r="W246" s="88"/>
      <c r="X246" s="88"/>
      <c r="Y246" s="88"/>
      <c r="Z246" s="90" t="s">
        <v>102</v>
      </c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  <c r="AK246" s="90" t="s">
        <v>102</v>
      </c>
      <c r="AL246" s="88"/>
      <c r="AM246" s="140"/>
      <c r="AN246" s="140"/>
      <c r="AO246" s="140"/>
      <c r="AP246" s="140"/>
      <c r="AQ246" s="106">
        <f t="shared" si="97"/>
        <v>4</v>
      </c>
      <c r="AR246" s="132">
        <f t="shared" si="100"/>
        <v>102</v>
      </c>
      <c r="AS246" s="133">
        <f t="shared" si="98"/>
        <v>3.9215686274509803E-2</v>
      </c>
    </row>
    <row r="247" spans="1:45" ht="12.75" customHeight="1" x14ac:dyDescent="0.2">
      <c r="A247" s="230"/>
      <c r="B247" s="234" t="s">
        <v>27</v>
      </c>
      <c r="C247" s="108" t="s">
        <v>118</v>
      </c>
      <c r="D247" s="14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90" t="s">
        <v>102</v>
      </c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90" t="s">
        <v>102</v>
      </c>
      <c r="AJ247" s="111"/>
      <c r="AK247" s="111"/>
      <c r="AL247" s="111"/>
      <c r="AM247" s="142"/>
      <c r="AN247" s="142"/>
      <c r="AO247" s="142"/>
      <c r="AP247" s="142"/>
      <c r="AQ247" s="112">
        <f t="shared" si="97"/>
        <v>2</v>
      </c>
      <c r="AR247" s="113">
        <f t="shared" si="100"/>
        <v>102</v>
      </c>
      <c r="AS247" s="114">
        <f t="shared" si="98"/>
        <v>1.9607843137254902E-2</v>
      </c>
    </row>
    <row r="248" spans="1:45" ht="12.75" customHeight="1" x14ac:dyDescent="0.2">
      <c r="A248" s="230"/>
      <c r="B248" s="195"/>
      <c r="C248" s="84" t="s">
        <v>119</v>
      </c>
      <c r="D248" s="44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90" t="s">
        <v>102</v>
      </c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90" t="s">
        <v>102</v>
      </c>
      <c r="AJ248" s="25"/>
      <c r="AK248" s="25"/>
      <c r="AL248" s="25"/>
      <c r="AM248" s="37"/>
      <c r="AN248" s="37"/>
      <c r="AO248" s="37"/>
      <c r="AP248" s="37"/>
      <c r="AQ248" s="7">
        <f t="shared" si="97"/>
        <v>2</v>
      </c>
      <c r="AR248" s="3">
        <f t="shared" si="100"/>
        <v>102</v>
      </c>
      <c r="AS248" s="8">
        <f t="shared" ref="AS248:AS260" si="101">AQ248/AR248</f>
        <v>1.9607843137254902E-2</v>
      </c>
    </row>
    <row r="249" spans="1:45" ht="12.75" customHeight="1" x14ac:dyDescent="0.2">
      <c r="A249" s="230"/>
      <c r="B249" s="195"/>
      <c r="C249" s="84" t="s">
        <v>120</v>
      </c>
      <c r="D249" s="49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90" t="s">
        <v>102</v>
      </c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90" t="s">
        <v>102</v>
      </c>
      <c r="AJ249" s="25"/>
      <c r="AK249" s="25"/>
      <c r="AL249" s="25"/>
      <c r="AM249" s="37"/>
      <c r="AN249" s="37"/>
      <c r="AO249" s="37"/>
      <c r="AP249" s="37"/>
      <c r="AQ249" s="7">
        <f t="shared" si="97"/>
        <v>2</v>
      </c>
      <c r="AR249" s="3">
        <f t="shared" si="100"/>
        <v>102</v>
      </c>
      <c r="AS249" s="8">
        <f t="shared" si="101"/>
        <v>1.9607843137254902E-2</v>
      </c>
    </row>
    <row r="250" spans="1:45" ht="13.5" thickBot="1" x14ac:dyDescent="0.25">
      <c r="A250" s="230"/>
      <c r="B250" s="235"/>
      <c r="C250" s="97" t="s">
        <v>121</v>
      </c>
      <c r="D250" s="98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90" t="s">
        <v>102</v>
      </c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90" t="s">
        <v>102</v>
      </c>
      <c r="AJ250" s="100"/>
      <c r="AK250" s="100"/>
      <c r="AL250" s="100"/>
      <c r="AM250" s="116"/>
      <c r="AN250" s="116"/>
      <c r="AO250" s="116"/>
      <c r="AP250" s="116"/>
      <c r="AQ250" s="101">
        <f t="shared" si="97"/>
        <v>2</v>
      </c>
      <c r="AR250" s="102">
        <f t="shared" si="100"/>
        <v>102</v>
      </c>
      <c r="AS250" s="103">
        <f t="shared" si="101"/>
        <v>1.9607843137254902E-2</v>
      </c>
    </row>
    <row r="251" spans="1:45" ht="12.75" customHeight="1" x14ac:dyDescent="0.2">
      <c r="A251" s="230"/>
      <c r="B251" s="234" t="s">
        <v>150</v>
      </c>
      <c r="C251" s="83" t="s">
        <v>118</v>
      </c>
      <c r="D251" s="14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107"/>
      <c r="AN251" s="107"/>
      <c r="AO251" s="107"/>
      <c r="AP251" s="107"/>
      <c r="AQ251" s="93">
        <f t="shared" si="97"/>
        <v>0</v>
      </c>
      <c r="AR251" s="94">
        <f t="shared" si="100"/>
        <v>102</v>
      </c>
      <c r="AS251" s="95">
        <f t="shared" si="101"/>
        <v>0</v>
      </c>
    </row>
    <row r="252" spans="1:45" x14ac:dyDescent="0.2">
      <c r="A252" s="230"/>
      <c r="B252" s="236"/>
      <c r="C252" s="84" t="s">
        <v>119</v>
      </c>
      <c r="D252" s="49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37"/>
      <c r="AN252" s="37"/>
      <c r="AO252" s="37"/>
      <c r="AP252" s="37"/>
      <c r="AQ252" s="7">
        <f t="shared" si="97"/>
        <v>0</v>
      </c>
      <c r="AR252" s="3">
        <f t="shared" si="100"/>
        <v>102</v>
      </c>
      <c r="AS252" s="8">
        <f t="shared" si="101"/>
        <v>0</v>
      </c>
    </row>
    <row r="253" spans="1:45" x14ac:dyDescent="0.2">
      <c r="A253" s="230"/>
      <c r="B253" s="236"/>
      <c r="C253" s="84" t="s">
        <v>120</v>
      </c>
      <c r="D253" s="44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37"/>
      <c r="AN253" s="37"/>
      <c r="AO253" s="37"/>
      <c r="AP253" s="37"/>
      <c r="AQ253" s="7">
        <f t="shared" si="97"/>
        <v>0</v>
      </c>
      <c r="AR253" s="3">
        <f t="shared" si="100"/>
        <v>102</v>
      </c>
      <c r="AS253" s="8">
        <f t="shared" si="101"/>
        <v>0</v>
      </c>
    </row>
    <row r="254" spans="1:45" ht="12.75" customHeight="1" thickBot="1" x14ac:dyDescent="0.25">
      <c r="A254" s="230"/>
      <c r="B254" s="237"/>
      <c r="C254" s="81" t="s">
        <v>121</v>
      </c>
      <c r="D254" s="104"/>
      <c r="E254" s="88"/>
      <c r="F254" s="88"/>
      <c r="G254" s="88"/>
      <c r="H254" s="88"/>
      <c r="I254" s="143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88"/>
      <c r="AK254" s="88"/>
      <c r="AL254" s="88"/>
      <c r="AM254" s="140"/>
      <c r="AN254" s="140"/>
      <c r="AO254" s="140"/>
      <c r="AP254" s="140"/>
      <c r="AQ254" s="106">
        <f t="shared" si="97"/>
        <v>0</v>
      </c>
      <c r="AR254" s="132">
        <f t="shared" si="100"/>
        <v>102</v>
      </c>
      <c r="AS254" s="133">
        <f t="shared" si="101"/>
        <v>0</v>
      </c>
    </row>
    <row r="255" spans="1:45" ht="12.75" customHeight="1" x14ac:dyDescent="0.2">
      <c r="A255" s="230"/>
      <c r="B255" s="234" t="s">
        <v>77</v>
      </c>
      <c r="C255" s="108" t="s">
        <v>122</v>
      </c>
      <c r="D255" s="141"/>
      <c r="E255" s="111"/>
      <c r="F255" s="111"/>
      <c r="G255" s="111"/>
      <c r="H255" s="160"/>
      <c r="I255" s="145"/>
      <c r="J255" s="111"/>
      <c r="K255" s="111"/>
      <c r="L255" s="90" t="s">
        <v>102</v>
      </c>
      <c r="M255" s="111"/>
      <c r="N255" s="111"/>
      <c r="O255" s="111"/>
      <c r="P255" s="111"/>
      <c r="Q255" s="90" t="s">
        <v>102</v>
      </c>
      <c r="R255" s="130"/>
      <c r="S255" s="111"/>
      <c r="T255" s="111"/>
      <c r="U255" s="111"/>
      <c r="V255" s="111"/>
      <c r="W255" s="90" t="s">
        <v>102</v>
      </c>
      <c r="X255" s="111"/>
      <c r="Y255" s="111"/>
      <c r="Z255" s="111"/>
      <c r="AA255" s="111"/>
      <c r="AB255" s="111"/>
      <c r="AC255" s="111"/>
      <c r="AD255" s="90" t="s">
        <v>102</v>
      </c>
      <c r="AE255" s="111"/>
      <c r="AF255" s="111"/>
      <c r="AG255" s="111"/>
      <c r="AH255" s="90" t="s">
        <v>102</v>
      </c>
      <c r="AI255" s="111"/>
      <c r="AJ255" s="111"/>
      <c r="AK255" s="111"/>
      <c r="AL255" s="111"/>
      <c r="AM255" s="142"/>
      <c r="AN255" s="142"/>
      <c r="AO255" s="142"/>
      <c r="AP255" s="142"/>
      <c r="AQ255" s="112">
        <f t="shared" si="97"/>
        <v>5</v>
      </c>
      <c r="AR255" s="113">
        <v>136</v>
      </c>
      <c r="AS255" s="114">
        <f t="shared" si="101"/>
        <v>3.6764705882352942E-2</v>
      </c>
    </row>
    <row r="256" spans="1:45" ht="12.75" customHeight="1" x14ac:dyDescent="0.2">
      <c r="A256" s="230"/>
      <c r="B256" s="195"/>
      <c r="C256" s="84" t="s">
        <v>123</v>
      </c>
      <c r="D256" s="44"/>
      <c r="E256" s="25"/>
      <c r="F256" s="25"/>
      <c r="G256" s="25"/>
      <c r="H256" s="36"/>
      <c r="I256" s="36"/>
      <c r="J256" s="25"/>
      <c r="K256" s="25"/>
      <c r="L256" s="90" t="s">
        <v>102</v>
      </c>
      <c r="M256" s="25"/>
      <c r="N256" s="25"/>
      <c r="O256" s="25"/>
      <c r="P256" s="25"/>
      <c r="Q256" s="90" t="s">
        <v>102</v>
      </c>
      <c r="R256" s="130"/>
      <c r="S256" s="25"/>
      <c r="T256" s="25"/>
      <c r="U256" s="25"/>
      <c r="V256" s="25"/>
      <c r="W256" s="90" t="s">
        <v>102</v>
      </c>
      <c r="X256" s="25"/>
      <c r="Y256" s="25"/>
      <c r="Z256" s="25"/>
      <c r="AA256" s="25"/>
      <c r="AB256" s="25"/>
      <c r="AC256" s="25"/>
      <c r="AD256" s="90" t="s">
        <v>102</v>
      </c>
      <c r="AE256" s="25"/>
      <c r="AF256" s="25"/>
      <c r="AG256" s="25"/>
      <c r="AH256" s="90" t="s">
        <v>102</v>
      </c>
      <c r="AI256" s="25"/>
      <c r="AJ256" s="25"/>
      <c r="AK256" s="25"/>
      <c r="AL256" s="25"/>
      <c r="AM256" s="37"/>
      <c r="AN256" s="37"/>
      <c r="AO256" s="37"/>
      <c r="AP256" s="37"/>
      <c r="AQ256" s="7">
        <f t="shared" si="97"/>
        <v>5</v>
      </c>
      <c r="AR256" s="3">
        <v>136</v>
      </c>
      <c r="AS256" s="8">
        <f t="shared" si="101"/>
        <v>3.6764705882352942E-2</v>
      </c>
    </row>
    <row r="257" spans="1:45" ht="12.75" customHeight="1" x14ac:dyDescent="0.2">
      <c r="A257" s="230"/>
      <c r="B257" s="195"/>
      <c r="C257" s="84" t="s">
        <v>120</v>
      </c>
      <c r="D257" s="70"/>
      <c r="E257" s="25"/>
      <c r="F257" s="25"/>
      <c r="G257" s="25"/>
      <c r="H257" s="36"/>
      <c r="I257" s="25"/>
      <c r="J257" s="25"/>
      <c r="K257" s="25"/>
      <c r="L257" s="90" t="s">
        <v>102</v>
      </c>
      <c r="M257" s="25"/>
      <c r="N257" s="25"/>
      <c r="O257" s="25"/>
      <c r="P257" s="25"/>
      <c r="Q257" s="25"/>
      <c r="R257" s="90" t="s">
        <v>102</v>
      </c>
      <c r="S257" s="25"/>
      <c r="T257" s="25"/>
      <c r="U257" s="25"/>
      <c r="V257" s="90" t="s">
        <v>102</v>
      </c>
      <c r="W257" s="25"/>
      <c r="X257" s="25"/>
      <c r="Y257" s="25"/>
      <c r="Z257" s="25"/>
      <c r="AA257" s="90" t="s">
        <v>102</v>
      </c>
      <c r="AB257" s="25"/>
      <c r="AC257" s="25"/>
      <c r="AD257" s="25"/>
      <c r="AE257" s="25"/>
      <c r="AF257" s="90" t="s">
        <v>102</v>
      </c>
      <c r="AG257" s="25"/>
      <c r="AH257" s="25"/>
      <c r="AI257" s="25"/>
      <c r="AJ257" s="25"/>
      <c r="AK257" s="25"/>
      <c r="AL257" s="25"/>
      <c r="AM257" s="37"/>
      <c r="AN257" s="37"/>
      <c r="AO257" s="37"/>
      <c r="AP257" s="37"/>
      <c r="AQ257" s="7">
        <f t="shared" si="97"/>
        <v>5</v>
      </c>
      <c r="AR257" s="3">
        <f t="shared" si="100"/>
        <v>102</v>
      </c>
      <c r="AS257" s="8">
        <f t="shared" si="101"/>
        <v>4.9019607843137254E-2</v>
      </c>
    </row>
    <row r="258" spans="1:45" ht="12.75" customHeight="1" thickBot="1" x14ac:dyDescent="0.25">
      <c r="A258" s="230"/>
      <c r="B258" s="235"/>
      <c r="C258" s="97" t="s">
        <v>121</v>
      </c>
      <c r="D258" s="98"/>
      <c r="E258" s="100"/>
      <c r="F258" s="100"/>
      <c r="G258" s="100"/>
      <c r="H258" s="100"/>
      <c r="I258" s="100"/>
      <c r="J258" s="100"/>
      <c r="K258" s="100"/>
      <c r="L258" s="90" t="s">
        <v>102</v>
      </c>
      <c r="M258" s="100"/>
      <c r="N258" s="100"/>
      <c r="O258" s="100"/>
      <c r="P258" s="100"/>
      <c r="Q258" s="100"/>
      <c r="R258" s="90" t="s">
        <v>102</v>
      </c>
      <c r="S258" s="100"/>
      <c r="T258" s="100"/>
      <c r="U258" s="100"/>
      <c r="V258" s="90" t="s">
        <v>102</v>
      </c>
      <c r="W258" s="100"/>
      <c r="X258" s="100"/>
      <c r="Y258" s="100"/>
      <c r="Z258" s="100"/>
      <c r="AA258" s="90" t="s">
        <v>102</v>
      </c>
      <c r="AB258" s="100"/>
      <c r="AC258" s="100"/>
      <c r="AD258" s="100"/>
      <c r="AE258" s="100"/>
      <c r="AF258" s="90" t="s">
        <v>102</v>
      </c>
      <c r="AG258" s="100"/>
      <c r="AH258" s="100"/>
      <c r="AI258" s="116"/>
      <c r="AJ258" s="116"/>
      <c r="AK258" s="100"/>
      <c r="AL258" s="100"/>
      <c r="AM258" s="116"/>
      <c r="AN258" s="116"/>
      <c r="AO258" s="116"/>
      <c r="AP258" s="116"/>
      <c r="AQ258" s="101">
        <f t="shared" si="97"/>
        <v>5</v>
      </c>
      <c r="AR258" s="102">
        <f t="shared" si="100"/>
        <v>102</v>
      </c>
      <c r="AS258" s="103">
        <f t="shared" si="101"/>
        <v>4.9019607843137254E-2</v>
      </c>
    </row>
    <row r="259" spans="1:45" x14ac:dyDescent="0.2">
      <c r="A259" s="230"/>
      <c r="B259" s="195" t="s">
        <v>78</v>
      </c>
      <c r="C259" s="83" t="s">
        <v>122</v>
      </c>
      <c r="D259" s="91"/>
      <c r="E259" s="89"/>
      <c r="F259" s="89"/>
      <c r="G259" s="89"/>
      <c r="H259" s="90" t="s">
        <v>102</v>
      </c>
      <c r="I259" s="89"/>
      <c r="J259" s="89"/>
      <c r="K259" s="89"/>
      <c r="L259" s="89"/>
      <c r="M259" s="89"/>
      <c r="N259" s="89"/>
      <c r="O259" s="89"/>
      <c r="P259" s="90" t="s">
        <v>102</v>
      </c>
      <c r="Q259" s="89"/>
      <c r="R259" s="89"/>
      <c r="S259" s="89"/>
      <c r="T259" s="89"/>
      <c r="U259" s="90" t="s">
        <v>102</v>
      </c>
      <c r="V259" s="89"/>
      <c r="W259" s="89"/>
      <c r="X259" s="89"/>
      <c r="Y259" s="89"/>
      <c r="Z259" s="90" t="s">
        <v>102</v>
      </c>
      <c r="AA259" s="89"/>
      <c r="AB259" s="89"/>
      <c r="AC259" s="89"/>
      <c r="AD259" s="89"/>
      <c r="AE259" s="90" t="s">
        <v>102</v>
      </c>
      <c r="AF259" s="89"/>
      <c r="AG259" s="89"/>
      <c r="AH259" s="89"/>
      <c r="AI259" s="90" t="s">
        <v>102</v>
      </c>
      <c r="AJ259" s="107"/>
      <c r="AK259" s="89"/>
      <c r="AL259" s="89"/>
      <c r="AM259" s="107"/>
      <c r="AN259" s="107"/>
      <c r="AO259" s="107"/>
      <c r="AP259" s="107"/>
      <c r="AQ259" s="93">
        <f t="shared" si="97"/>
        <v>6</v>
      </c>
      <c r="AR259" s="94">
        <f t="shared" si="100"/>
        <v>102</v>
      </c>
      <c r="AS259" s="95">
        <f t="shared" si="101"/>
        <v>5.8823529411764705E-2</v>
      </c>
    </row>
    <row r="260" spans="1:45" x14ac:dyDescent="0.2">
      <c r="A260" s="230"/>
      <c r="B260" s="195"/>
      <c r="C260" s="84" t="s">
        <v>123</v>
      </c>
      <c r="D260" s="44"/>
      <c r="E260" s="25"/>
      <c r="F260" s="25"/>
      <c r="G260" s="25"/>
      <c r="H260" s="90" t="s">
        <v>102</v>
      </c>
      <c r="I260" s="25"/>
      <c r="J260" s="25"/>
      <c r="K260" s="25"/>
      <c r="L260" s="25"/>
      <c r="M260" s="25"/>
      <c r="N260" s="25"/>
      <c r="O260" s="25"/>
      <c r="P260" s="90" t="s">
        <v>102</v>
      </c>
      <c r="Q260" s="25"/>
      <c r="R260" s="25"/>
      <c r="S260" s="25"/>
      <c r="T260" s="25"/>
      <c r="U260" s="90" t="s">
        <v>102</v>
      </c>
      <c r="V260" s="25"/>
      <c r="W260" s="25"/>
      <c r="X260" s="25"/>
      <c r="Y260" s="25"/>
      <c r="Z260" s="90" t="s">
        <v>102</v>
      </c>
      <c r="AA260" s="25"/>
      <c r="AB260" s="25"/>
      <c r="AC260" s="25"/>
      <c r="AD260" s="25"/>
      <c r="AE260" s="90" t="s">
        <v>102</v>
      </c>
      <c r="AF260" s="25"/>
      <c r="AG260" s="25"/>
      <c r="AH260" s="25"/>
      <c r="AI260" s="90" t="s">
        <v>102</v>
      </c>
      <c r="AJ260" s="37"/>
      <c r="AK260" s="25"/>
      <c r="AL260" s="25"/>
      <c r="AM260" s="37"/>
      <c r="AN260" s="37"/>
      <c r="AO260" s="37"/>
      <c r="AP260" s="37"/>
      <c r="AQ260" s="7">
        <f t="shared" si="97"/>
        <v>6</v>
      </c>
      <c r="AR260" s="3">
        <f t="shared" si="100"/>
        <v>102</v>
      </c>
      <c r="AS260" s="8">
        <f t="shared" si="101"/>
        <v>5.8823529411764705E-2</v>
      </c>
    </row>
    <row r="261" spans="1:45" ht="12.75" customHeight="1" x14ac:dyDescent="0.2">
      <c r="A261" s="230"/>
      <c r="B261" s="195"/>
      <c r="C261" s="84" t="s">
        <v>120</v>
      </c>
      <c r="D261" s="44"/>
      <c r="E261" s="25"/>
      <c r="F261" s="25"/>
      <c r="G261" s="25"/>
      <c r="H261" s="25"/>
      <c r="I261" s="90" t="s">
        <v>102</v>
      </c>
      <c r="J261" s="25"/>
      <c r="K261" s="25"/>
      <c r="L261" s="25"/>
      <c r="M261" s="25"/>
      <c r="N261" s="25"/>
      <c r="O261" s="25"/>
      <c r="P261" s="25"/>
      <c r="Q261" s="25"/>
      <c r="R261" s="90" t="s">
        <v>102</v>
      </c>
      <c r="S261" s="25"/>
      <c r="T261" s="25"/>
      <c r="U261" s="25"/>
      <c r="V261" s="25"/>
      <c r="W261" s="90" t="s">
        <v>102</v>
      </c>
      <c r="X261" s="25"/>
      <c r="Y261" s="25"/>
      <c r="Z261" s="25"/>
      <c r="AA261" s="25"/>
      <c r="AB261" s="90" t="s">
        <v>102</v>
      </c>
      <c r="AC261" s="25"/>
      <c r="AD261" s="25"/>
      <c r="AE261" s="25"/>
      <c r="AF261" s="25"/>
      <c r="AG261" s="90" t="s">
        <v>102</v>
      </c>
      <c r="AH261" s="25"/>
      <c r="AI261" s="37"/>
      <c r="AJ261" s="37"/>
      <c r="AK261" s="25"/>
      <c r="AL261" s="25"/>
      <c r="AM261" s="37"/>
      <c r="AN261" s="37"/>
      <c r="AO261" s="37"/>
      <c r="AP261" s="37"/>
      <c r="AQ261" s="7">
        <f t="shared" si="97"/>
        <v>5</v>
      </c>
      <c r="AR261" s="3">
        <v>68</v>
      </c>
      <c r="AS261" s="8">
        <f t="shared" si="98"/>
        <v>7.3529411764705885E-2</v>
      </c>
    </row>
    <row r="262" spans="1:45" ht="12.75" customHeight="1" thickBot="1" x14ac:dyDescent="0.25">
      <c r="A262" s="230"/>
      <c r="B262" s="195"/>
      <c r="C262" s="81" t="s">
        <v>121</v>
      </c>
      <c r="D262" s="104"/>
      <c r="E262" s="88"/>
      <c r="F262" s="88"/>
      <c r="G262" s="88"/>
      <c r="H262" s="88"/>
      <c r="I262" s="90" t="s">
        <v>102</v>
      </c>
      <c r="J262" s="88"/>
      <c r="K262" s="88"/>
      <c r="L262" s="88"/>
      <c r="M262" s="88"/>
      <c r="N262" s="88"/>
      <c r="O262" s="88"/>
      <c r="P262" s="88"/>
      <c r="Q262" s="88"/>
      <c r="R262" s="90" t="s">
        <v>102</v>
      </c>
      <c r="S262" s="88"/>
      <c r="T262" s="88"/>
      <c r="U262" s="88"/>
      <c r="V262" s="88"/>
      <c r="W262" s="90" t="s">
        <v>102</v>
      </c>
      <c r="X262" s="88"/>
      <c r="Y262" s="88"/>
      <c r="Z262" s="88"/>
      <c r="AA262" s="88"/>
      <c r="AB262" s="90" t="s">
        <v>102</v>
      </c>
      <c r="AC262" s="88"/>
      <c r="AD262" s="88"/>
      <c r="AE262" s="88"/>
      <c r="AF262" s="88"/>
      <c r="AG262" s="90" t="s">
        <v>102</v>
      </c>
      <c r="AH262" s="88"/>
      <c r="AI262" s="140"/>
      <c r="AJ262" s="140"/>
      <c r="AK262" s="88"/>
      <c r="AL262" s="88"/>
      <c r="AM262" s="140"/>
      <c r="AN262" s="140"/>
      <c r="AO262" s="140"/>
      <c r="AP262" s="140"/>
      <c r="AQ262" s="106">
        <f t="shared" si="97"/>
        <v>5</v>
      </c>
      <c r="AR262" s="132">
        <v>68</v>
      </c>
      <c r="AS262" s="133">
        <f t="shared" si="98"/>
        <v>7.3529411764705885E-2</v>
      </c>
    </row>
    <row r="263" spans="1:45" ht="12.75" customHeight="1" x14ac:dyDescent="0.2">
      <c r="A263" s="230"/>
      <c r="B263" s="234" t="s">
        <v>79</v>
      </c>
      <c r="C263" s="108" t="s">
        <v>118</v>
      </c>
      <c r="D263" s="150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90" t="s">
        <v>102</v>
      </c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90" t="s">
        <v>102</v>
      </c>
      <c r="AE263" s="111"/>
      <c r="AF263" s="111"/>
      <c r="AG263" s="111"/>
      <c r="AH263" s="111"/>
      <c r="AI263" s="142"/>
      <c r="AJ263" s="142"/>
      <c r="AK263" s="111"/>
      <c r="AL263" s="111"/>
      <c r="AM263" s="142"/>
      <c r="AN263" s="142"/>
      <c r="AO263" s="142"/>
      <c r="AP263" s="142"/>
      <c r="AQ263" s="112">
        <f t="shared" si="97"/>
        <v>2</v>
      </c>
      <c r="AR263" s="113">
        <f>34*1</f>
        <v>34</v>
      </c>
      <c r="AS263" s="114">
        <f t="shared" si="98"/>
        <v>5.8823529411764705E-2</v>
      </c>
    </row>
    <row r="264" spans="1:45" ht="12.75" customHeight="1" x14ac:dyDescent="0.2">
      <c r="A264" s="230"/>
      <c r="B264" s="195"/>
      <c r="C264" s="84" t="s">
        <v>119</v>
      </c>
      <c r="D264" s="49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90" t="s">
        <v>102</v>
      </c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90" t="s">
        <v>102</v>
      </c>
      <c r="AE264" s="25"/>
      <c r="AF264" s="25"/>
      <c r="AG264" s="25"/>
      <c r="AH264" s="25"/>
      <c r="AI264" s="37"/>
      <c r="AJ264" s="37"/>
      <c r="AK264" s="25"/>
      <c r="AL264" s="25"/>
      <c r="AM264" s="37"/>
      <c r="AN264" s="37"/>
      <c r="AO264" s="37"/>
      <c r="AP264" s="37"/>
      <c r="AQ264" s="7">
        <f t="shared" si="97"/>
        <v>2</v>
      </c>
      <c r="AR264" s="3">
        <f t="shared" ref="AR264:AR269" si="102">34*1</f>
        <v>34</v>
      </c>
      <c r="AS264" s="8">
        <f t="shared" ref="AS264:AS269" si="103">AQ264/AR264</f>
        <v>5.8823529411764705E-2</v>
      </c>
    </row>
    <row r="265" spans="1:45" x14ac:dyDescent="0.2">
      <c r="A265" s="230"/>
      <c r="B265" s="195"/>
      <c r="C265" s="84" t="s">
        <v>120</v>
      </c>
      <c r="D265" s="44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90" t="s">
        <v>102</v>
      </c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90" t="s">
        <v>102</v>
      </c>
      <c r="AE265" s="25"/>
      <c r="AF265" s="25"/>
      <c r="AG265" s="25"/>
      <c r="AH265" s="25"/>
      <c r="AI265" s="37"/>
      <c r="AJ265" s="37"/>
      <c r="AK265" s="25"/>
      <c r="AL265" s="25"/>
      <c r="AM265" s="37"/>
      <c r="AN265" s="37"/>
      <c r="AO265" s="37"/>
      <c r="AP265" s="37"/>
      <c r="AQ265" s="7">
        <f t="shared" si="97"/>
        <v>2</v>
      </c>
      <c r="AR265" s="3">
        <f t="shared" si="102"/>
        <v>34</v>
      </c>
      <c r="AS265" s="8">
        <f t="shared" si="103"/>
        <v>5.8823529411764705E-2</v>
      </c>
    </row>
    <row r="266" spans="1:45" ht="13.5" thickBot="1" x14ac:dyDescent="0.25">
      <c r="A266" s="230"/>
      <c r="B266" s="235"/>
      <c r="C266" s="97" t="s">
        <v>121</v>
      </c>
      <c r="D266" s="147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90" t="s">
        <v>102</v>
      </c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90" t="s">
        <v>102</v>
      </c>
      <c r="AE266" s="100"/>
      <c r="AF266" s="100"/>
      <c r="AG266" s="100"/>
      <c r="AH266" s="100"/>
      <c r="AI266" s="116"/>
      <c r="AJ266" s="116"/>
      <c r="AK266" s="100"/>
      <c r="AL266" s="100"/>
      <c r="AM266" s="116"/>
      <c r="AN266" s="140"/>
      <c r="AO266" s="116"/>
      <c r="AP266" s="116"/>
      <c r="AQ266" s="101">
        <f t="shared" si="97"/>
        <v>2</v>
      </c>
      <c r="AR266" s="102">
        <f t="shared" si="102"/>
        <v>34</v>
      </c>
      <c r="AS266" s="103">
        <f t="shared" si="103"/>
        <v>5.8823529411764705E-2</v>
      </c>
    </row>
    <row r="267" spans="1:45" x14ac:dyDescent="0.2">
      <c r="A267" s="230"/>
      <c r="B267" s="195" t="s">
        <v>35</v>
      </c>
      <c r="C267" s="83" t="s">
        <v>118</v>
      </c>
      <c r="D267" s="14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90" t="s">
        <v>102</v>
      </c>
      <c r="S267" s="89"/>
      <c r="T267" s="89"/>
      <c r="U267" s="89"/>
      <c r="V267" s="89"/>
      <c r="W267" s="89"/>
      <c r="X267" s="89"/>
      <c r="Y267" s="89"/>
      <c r="Z267" s="90" t="s">
        <v>102</v>
      </c>
      <c r="AA267" s="89"/>
      <c r="AB267" s="89"/>
      <c r="AC267" s="89"/>
      <c r="AD267" s="89"/>
      <c r="AE267" s="89"/>
      <c r="AF267" s="89"/>
      <c r="AG267" s="89"/>
      <c r="AH267" s="89"/>
      <c r="AI267" s="107"/>
      <c r="AJ267" s="107"/>
      <c r="AK267" s="90" t="s">
        <v>102</v>
      </c>
      <c r="AL267" s="89"/>
      <c r="AM267" s="107"/>
      <c r="AN267" s="3"/>
      <c r="AO267" s="107"/>
      <c r="AP267" s="107"/>
      <c r="AQ267" s="93">
        <f t="shared" si="97"/>
        <v>3</v>
      </c>
      <c r="AR267" s="94">
        <f t="shared" si="102"/>
        <v>34</v>
      </c>
      <c r="AS267" s="95">
        <f t="shared" si="103"/>
        <v>8.8235294117647065E-2</v>
      </c>
    </row>
    <row r="268" spans="1:45" x14ac:dyDescent="0.2">
      <c r="A268" s="230"/>
      <c r="B268" s="195"/>
      <c r="C268" s="84" t="s">
        <v>119</v>
      </c>
      <c r="D268" s="49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90" t="s">
        <v>102</v>
      </c>
      <c r="S268" s="25"/>
      <c r="T268" s="25"/>
      <c r="U268" s="25"/>
      <c r="V268" s="25"/>
      <c r="W268" s="25"/>
      <c r="X268" s="25"/>
      <c r="Y268" s="25"/>
      <c r="Z268" s="90" t="s">
        <v>102</v>
      </c>
      <c r="AA268" s="25"/>
      <c r="AB268" s="25"/>
      <c r="AC268" s="25"/>
      <c r="AD268" s="25"/>
      <c r="AE268" s="25"/>
      <c r="AF268" s="25"/>
      <c r="AG268" s="25"/>
      <c r="AH268" s="25"/>
      <c r="AI268" s="37"/>
      <c r="AJ268" s="37"/>
      <c r="AK268" s="90" t="s">
        <v>102</v>
      </c>
      <c r="AL268" s="25"/>
      <c r="AM268" s="37"/>
      <c r="AN268" s="3"/>
      <c r="AO268" s="37"/>
      <c r="AP268" s="37"/>
      <c r="AQ268" s="7">
        <f t="shared" si="97"/>
        <v>3</v>
      </c>
      <c r="AR268" s="3">
        <f t="shared" si="102"/>
        <v>34</v>
      </c>
      <c r="AS268" s="8">
        <f t="shared" si="103"/>
        <v>8.8235294117647065E-2</v>
      </c>
    </row>
    <row r="269" spans="1:45" x14ac:dyDescent="0.2">
      <c r="A269" s="230"/>
      <c r="B269" s="195"/>
      <c r="C269" s="84" t="s">
        <v>120</v>
      </c>
      <c r="D269" s="42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90" t="s">
        <v>102</v>
      </c>
      <c r="S269" s="25"/>
      <c r="T269" s="25"/>
      <c r="U269" s="25"/>
      <c r="V269" s="25"/>
      <c r="W269" s="25"/>
      <c r="X269" s="25"/>
      <c r="Y269" s="25"/>
      <c r="Z269" s="90" t="s">
        <v>102</v>
      </c>
      <c r="AA269" s="25"/>
      <c r="AB269" s="25"/>
      <c r="AC269" s="25"/>
      <c r="AD269" s="25"/>
      <c r="AE269" s="25"/>
      <c r="AF269" s="25"/>
      <c r="AG269" s="25"/>
      <c r="AH269" s="25"/>
      <c r="AI269" s="37"/>
      <c r="AJ269" s="37"/>
      <c r="AK269" s="90" t="s">
        <v>102</v>
      </c>
      <c r="AL269" s="25"/>
      <c r="AM269" s="37"/>
      <c r="AN269" s="3"/>
      <c r="AO269" s="37"/>
      <c r="AP269" s="37"/>
      <c r="AQ269" s="7">
        <f t="shared" si="97"/>
        <v>3</v>
      </c>
      <c r="AR269" s="3">
        <f t="shared" si="102"/>
        <v>34</v>
      </c>
      <c r="AS269" s="8">
        <f t="shared" si="103"/>
        <v>8.8235294117647065E-2</v>
      </c>
    </row>
    <row r="270" spans="1:45" ht="13.5" thickBot="1" x14ac:dyDescent="0.25">
      <c r="A270" s="230"/>
      <c r="B270" s="195"/>
      <c r="C270" s="81" t="s">
        <v>121</v>
      </c>
      <c r="D270" s="146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90" t="s">
        <v>102</v>
      </c>
      <c r="S270" s="88"/>
      <c r="T270" s="88"/>
      <c r="U270" s="88"/>
      <c r="V270" s="88"/>
      <c r="W270" s="88"/>
      <c r="X270" s="88"/>
      <c r="Y270" s="88"/>
      <c r="Z270" s="90" t="s">
        <v>102</v>
      </c>
      <c r="AA270" s="88"/>
      <c r="AB270" s="88"/>
      <c r="AC270" s="88"/>
      <c r="AD270" s="88"/>
      <c r="AE270" s="88"/>
      <c r="AF270" s="88"/>
      <c r="AG270" s="88"/>
      <c r="AH270" s="88"/>
      <c r="AI270" s="140"/>
      <c r="AJ270" s="140"/>
      <c r="AK270" s="90" t="s">
        <v>102</v>
      </c>
      <c r="AL270" s="88"/>
      <c r="AM270" s="140"/>
      <c r="AO270" s="140"/>
      <c r="AP270" s="140"/>
      <c r="AQ270" s="106">
        <f t="shared" si="97"/>
        <v>3</v>
      </c>
      <c r="AR270" s="132">
        <f t="shared" ref="AR270" si="104">34*1</f>
        <v>34</v>
      </c>
      <c r="AS270" s="133">
        <f t="shared" si="98"/>
        <v>8.8235294117647065E-2</v>
      </c>
    </row>
    <row r="271" spans="1:45" x14ac:dyDescent="0.2">
      <c r="A271" s="230"/>
      <c r="B271" s="234" t="s">
        <v>28</v>
      </c>
      <c r="C271" s="108" t="s">
        <v>118</v>
      </c>
      <c r="D271" s="150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42"/>
      <c r="AJ271" s="142"/>
      <c r="AK271" s="111"/>
      <c r="AL271" s="111"/>
      <c r="AM271" s="142"/>
      <c r="AN271" s="142"/>
      <c r="AO271" s="142"/>
      <c r="AP271" s="142"/>
      <c r="AQ271" s="112">
        <f t="shared" si="97"/>
        <v>0</v>
      </c>
      <c r="AR271" s="113">
        <f>34*2</f>
        <v>68</v>
      </c>
      <c r="AS271" s="114">
        <f t="shared" si="98"/>
        <v>0</v>
      </c>
    </row>
    <row r="272" spans="1:45" x14ac:dyDescent="0.2">
      <c r="A272" s="230"/>
      <c r="B272" s="195"/>
      <c r="C272" s="84" t="s">
        <v>119</v>
      </c>
      <c r="D272" s="49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37"/>
      <c r="AJ272" s="37"/>
      <c r="AK272" s="25"/>
      <c r="AL272" s="25"/>
      <c r="AM272" s="37"/>
      <c r="AN272" s="37"/>
      <c r="AO272" s="37"/>
      <c r="AP272" s="37"/>
      <c r="AQ272" s="7">
        <f t="shared" si="97"/>
        <v>0</v>
      </c>
      <c r="AR272" s="3">
        <f t="shared" ref="AR272:AR274" si="105">34*2</f>
        <v>68</v>
      </c>
      <c r="AS272" s="8">
        <f t="shared" ref="AS272:AS274" si="106">AQ272/AR272</f>
        <v>0</v>
      </c>
    </row>
    <row r="273" spans="1:45" x14ac:dyDescent="0.2">
      <c r="A273" s="230"/>
      <c r="B273" s="195"/>
      <c r="C273" s="84" t="s">
        <v>120</v>
      </c>
      <c r="D273" s="49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37"/>
      <c r="AJ273" s="37"/>
      <c r="AK273" s="25"/>
      <c r="AL273" s="25"/>
      <c r="AM273" s="37"/>
      <c r="AN273" s="37"/>
      <c r="AO273" s="37"/>
      <c r="AP273" s="37"/>
      <c r="AQ273" s="7">
        <f t="shared" si="97"/>
        <v>0</v>
      </c>
      <c r="AR273" s="3">
        <f t="shared" si="105"/>
        <v>68</v>
      </c>
      <c r="AS273" s="8">
        <f t="shared" si="106"/>
        <v>0</v>
      </c>
    </row>
    <row r="274" spans="1:45" ht="13.5" thickBot="1" x14ac:dyDescent="0.25">
      <c r="A274" s="230"/>
      <c r="B274" s="235"/>
      <c r="C274" s="97" t="s">
        <v>121</v>
      </c>
      <c r="D274" s="147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16"/>
      <c r="AJ274" s="116"/>
      <c r="AK274" s="100"/>
      <c r="AL274" s="100"/>
      <c r="AM274" s="116"/>
      <c r="AN274" s="116"/>
      <c r="AO274" s="116"/>
      <c r="AP274" s="116"/>
      <c r="AQ274" s="101">
        <f t="shared" si="97"/>
        <v>0</v>
      </c>
      <c r="AR274" s="102">
        <f t="shared" si="105"/>
        <v>68</v>
      </c>
      <c r="AS274" s="103">
        <f t="shared" si="106"/>
        <v>0</v>
      </c>
    </row>
    <row r="275" spans="1:45" x14ac:dyDescent="0.2">
      <c r="A275" s="230"/>
      <c r="B275" s="195" t="s">
        <v>32</v>
      </c>
      <c r="C275" s="83" t="s">
        <v>118</v>
      </c>
      <c r="D275" s="14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90" t="s">
        <v>102</v>
      </c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90" t="s">
        <v>102</v>
      </c>
      <c r="AI275" s="107"/>
      <c r="AJ275" s="107"/>
      <c r="AK275" s="89"/>
      <c r="AL275" s="89"/>
      <c r="AM275" s="107"/>
      <c r="AN275" s="107"/>
      <c r="AO275" s="107"/>
      <c r="AP275" s="107"/>
      <c r="AQ275" s="93">
        <f t="shared" si="97"/>
        <v>2</v>
      </c>
      <c r="AR275" s="94">
        <f>34*1</f>
        <v>34</v>
      </c>
      <c r="AS275" s="95">
        <f t="shared" si="98"/>
        <v>5.8823529411764705E-2</v>
      </c>
    </row>
    <row r="276" spans="1:45" x14ac:dyDescent="0.2">
      <c r="A276" s="230"/>
      <c r="B276" s="195"/>
      <c r="C276" s="84" t="s">
        <v>119</v>
      </c>
      <c r="D276" s="49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90" t="s">
        <v>102</v>
      </c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90" t="s">
        <v>102</v>
      </c>
      <c r="AI276" s="37"/>
      <c r="AJ276" s="37"/>
      <c r="AK276" s="25"/>
      <c r="AL276" s="25"/>
      <c r="AM276" s="37"/>
      <c r="AN276" s="37"/>
      <c r="AO276" s="37"/>
      <c r="AP276" s="37"/>
      <c r="AQ276" s="7">
        <f t="shared" si="97"/>
        <v>2</v>
      </c>
      <c r="AR276" s="3">
        <f t="shared" ref="AR276:AR278" si="107">34*1</f>
        <v>34</v>
      </c>
      <c r="AS276" s="8">
        <f t="shared" ref="AS276:AS278" si="108">AQ276/AR276</f>
        <v>5.8823529411764705E-2</v>
      </c>
    </row>
    <row r="277" spans="1:45" x14ac:dyDescent="0.2">
      <c r="A277" s="230"/>
      <c r="B277" s="195"/>
      <c r="C277" s="84" t="s">
        <v>120</v>
      </c>
      <c r="D277" s="42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90" t="s">
        <v>102</v>
      </c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90" t="s">
        <v>102</v>
      </c>
      <c r="AI277" s="37"/>
      <c r="AJ277" s="37"/>
      <c r="AK277" s="25"/>
      <c r="AL277" s="25"/>
      <c r="AM277" s="37"/>
      <c r="AN277" s="37"/>
      <c r="AO277" s="37"/>
      <c r="AP277" s="37"/>
      <c r="AQ277" s="7">
        <f t="shared" si="97"/>
        <v>2</v>
      </c>
      <c r="AR277" s="3">
        <f t="shared" si="107"/>
        <v>34</v>
      </c>
      <c r="AS277" s="8">
        <f t="shared" si="108"/>
        <v>5.8823529411764705E-2</v>
      </c>
    </row>
    <row r="278" spans="1:45" ht="13.5" thickBot="1" x14ac:dyDescent="0.25">
      <c r="A278" s="230"/>
      <c r="B278" s="195"/>
      <c r="C278" s="81" t="s">
        <v>121</v>
      </c>
      <c r="D278" s="146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90" t="s">
        <v>102</v>
      </c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90" t="s">
        <v>102</v>
      </c>
      <c r="AI278" s="140"/>
      <c r="AJ278" s="140"/>
      <c r="AK278" s="88"/>
      <c r="AL278" s="88"/>
      <c r="AM278" s="140"/>
      <c r="AN278" s="140"/>
      <c r="AO278" s="140"/>
      <c r="AP278" s="140"/>
      <c r="AQ278" s="106">
        <f t="shared" si="97"/>
        <v>2</v>
      </c>
      <c r="AR278" s="132">
        <f t="shared" si="107"/>
        <v>34</v>
      </c>
      <c r="AS278" s="133">
        <f t="shared" si="108"/>
        <v>5.8823529411764705E-2</v>
      </c>
    </row>
    <row r="279" spans="1:45" x14ac:dyDescent="0.2">
      <c r="A279" s="230"/>
      <c r="B279" s="234" t="s">
        <v>30</v>
      </c>
      <c r="C279" s="108" t="s">
        <v>118</v>
      </c>
      <c r="D279" s="150"/>
      <c r="E279" s="111"/>
      <c r="F279" s="111"/>
      <c r="G279" s="111"/>
      <c r="H279" s="111"/>
      <c r="I279" s="111"/>
      <c r="J279" s="111"/>
      <c r="K279" s="90" t="s">
        <v>102</v>
      </c>
      <c r="L279" s="111"/>
      <c r="M279" s="111"/>
      <c r="N279" s="111"/>
      <c r="O279" s="111"/>
      <c r="P279" s="111"/>
      <c r="Q279" s="111"/>
      <c r="R279" s="111"/>
      <c r="S279" s="111"/>
      <c r="T279" s="90" t="s">
        <v>102</v>
      </c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90" t="s">
        <v>102</v>
      </c>
      <c r="AF279" s="111"/>
      <c r="AG279" s="111"/>
      <c r="AH279" s="111"/>
      <c r="AI279" s="142"/>
      <c r="AJ279" s="142"/>
      <c r="AK279" s="90" t="s">
        <v>102</v>
      </c>
      <c r="AL279" s="111"/>
      <c r="AM279" s="142"/>
      <c r="AN279" s="142"/>
      <c r="AO279" s="142"/>
      <c r="AP279" s="142"/>
      <c r="AQ279" s="112">
        <f t="shared" si="97"/>
        <v>4</v>
      </c>
      <c r="AR279" s="113">
        <f>34*2</f>
        <v>68</v>
      </c>
      <c r="AS279" s="114">
        <f t="shared" si="98"/>
        <v>5.8823529411764705E-2</v>
      </c>
    </row>
    <row r="280" spans="1:45" x14ac:dyDescent="0.2">
      <c r="A280" s="230"/>
      <c r="B280" s="195"/>
      <c r="C280" s="84" t="s">
        <v>119</v>
      </c>
      <c r="D280" s="49"/>
      <c r="E280" s="25"/>
      <c r="F280" s="25"/>
      <c r="G280" s="25"/>
      <c r="H280" s="25"/>
      <c r="I280" s="25"/>
      <c r="J280" s="25"/>
      <c r="K280" s="90" t="s">
        <v>102</v>
      </c>
      <c r="L280" s="25"/>
      <c r="M280" s="25"/>
      <c r="N280" s="25"/>
      <c r="O280" s="25"/>
      <c r="P280" s="25"/>
      <c r="Q280" s="25"/>
      <c r="R280" s="25"/>
      <c r="S280" s="25"/>
      <c r="T280" s="90" t="s">
        <v>102</v>
      </c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90" t="s">
        <v>102</v>
      </c>
      <c r="AF280" s="25"/>
      <c r="AG280" s="25"/>
      <c r="AH280" s="25"/>
      <c r="AI280" s="37"/>
      <c r="AJ280" s="37"/>
      <c r="AK280" s="90" t="s">
        <v>102</v>
      </c>
      <c r="AL280" s="25"/>
      <c r="AM280" s="37"/>
      <c r="AN280" s="37"/>
      <c r="AO280" s="37"/>
      <c r="AP280" s="37"/>
      <c r="AQ280" s="7">
        <f t="shared" si="97"/>
        <v>4</v>
      </c>
      <c r="AR280" s="3">
        <f t="shared" ref="AR280:AR282" si="109">34*2</f>
        <v>68</v>
      </c>
      <c r="AS280" s="8">
        <f t="shared" ref="AS280:AS282" si="110">AQ280/AR280</f>
        <v>5.8823529411764705E-2</v>
      </c>
    </row>
    <row r="281" spans="1:45" x14ac:dyDescent="0.2">
      <c r="A281" s="230"/>
      <c r="B281" s="195"/>
      <c r="C281" s="84" t="s">
        <v>120</v>
      </c>
      <c r="D281" s="49"/>
      <c r="E281" s="25"/>
      <c r="F281" s="25"/>
      <c r="G281" s="25"/>
      <c r="H281" s="25"/>
      <c r="I281" s="25"/>
      <c r="J281" s="25"/>
      <c r="K281" s="90" t="s">
        <v>102</v>
      </c>
      <c r="L281" s="25"/>
      <c r="M281" s="25"/>
      <c r="N281" s="25"/>
      <c r="O281" s="25"/>
      <c r="P281" s="25"/>
      <c r="Q281" s="25"/>
      <c r="R281" s="25"/>
      <c r="S281" s="25"/>
      <c r="T281" s="90" t="s">
        <v>102</v>
      </c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90" t="s">
        <v>102</v>
      </c>
      <c r="AF281" s="25"/>
      <c r="AG281" s="25"/>
      <c r="AH281" s="25"/>
      <c r="AI281" s="37"/>
      <c r="AJ281" s="37"/>
      <c r="AK281" s="90" t="s">
        <v>102</v>
      </c>
      <c r="AL281" s="25"/>
      <c r="AM281" s="37"/>
      <c r="AN281" s="37"/>
      <c r="AO281" s="37"/>
      <c r="AP281" s="37"/>
      <c r="AQ281" s="7">
        <f t="shared" si="97"/>
        <v>4</v>
      </c>
      <c r="AR281" s="3">
        <f t="shared" si="109"/>
        <v>68</v>
      </c>
      <c r="AS281" s="8">
        <f t="shared" si="110"/>
        <v>5.8823529411764705E-2</v>
      </c>
    </row>
    <row r="282" spans="1:45" ht="13.5" thickBot="1" x14ac:dyDescent="0.25">
      <c r="A282" s="230"/>
      <c r="B282" s="235"/>
      <c r="C282" s="97" t="s">
        <v>121</v>
      </c>
      <c r="D282" s="147"/>
      <c r="E282" s="100"/>
      <c r="F282" s="100"/>
      <c r="G282" s="100"/>
      <c r="H282" s="100"/>
      <c r="I282" s="100"/>
      <c r="J282" s="100"/>
      <c r="K282" s="90" t="s">
        <v>102</v>
      </c>
      <c r="L282" s="100"/>
      <c r="M282" s="100"/>
      <c r="N282" s="100"/>
      <c r="O282" s="100"/>
      <c r="P282" s="100"/>
      <c r="Q282" s="100"/>
      <c r="R282" s="100"/>
      <c r="S282" s="100"/>
      <c r="T282" s="90" t="s">
        <v>102</v>
      </c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90" t="s">
        <v>102</v>
      </c>
      <c r="AF282" s="100"/>
      <c r="AG282" s="100"/>
      <c r="AH282" s="100"/>
      <c r="AI282" s="116"/>
      <c r="AJ282" s="116"/>
      <c r="AK282" s="90" t="s">
        <v>102</v>
      </c>
      <c r="AL282" s="100"/>
      <c r="AM282" s="116"/>
      <c r="AN282" s="116"/>
      <c r="AO282" s="116"/>
      <c r="AP282" s="116"/>
      <c r="AQ282" s="101">
        <f t="shared" si="97"/>
        <v>4</v>
      </c>
      <c r="AR282" s="102">
        <f t="shared" si="109"/>
        <v>68</v>
      </c>
      <c r="AS282" s="103">
        <f t="shared" si="110"/>
        <v>5.8823529411764705E-2</v>
      </c>
    </row>
    <row r="283" spans="1:45" x14ac:dyDescent="0.2">
      <c r="A283" s="230"/>
      <c r="B283" s="195" t="s">
        <v>34</v>
      </c>
      <c r="C283" s="83" t="s">
        <v>118</v>
      </c>
      <c r="D283" s="14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90" t="s">
        <v>102</v>
      </c>
      <c r="P283" s="89"/>
      <c r="Q283" s="89"/>
      <c r="R283" s="89"/>
      <c r="S283" s="89"/>
      <c r="T283" s="89"/>
      <c r="U283" s="89"/>
      <c r="V283" s="89"/>
      <c r="W283" s="90" t="s">
        <v>102</v>
      </c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90" t="s">
        <v>102</v>
      </c>
      <c r="AJ283" s="107"/>
      <c r="AK283" s="89"/>
      <c r="AL283" s="89"/>
      <c r="AM283" s="107"/>
      <c r="AN283" s="107"/>
      <c r="AO283" s="107"/>
      <c r="AP283" s="107"/>
      <c r="AQ283" s="93">
        <f t="shared" si="97"/>
        <v>3</v>
      </c>
      <c r="AR283" s="94">
        <f>34*3</f>
        <v>102</v>
      </c>
      <c r="AS283" s="95">
        <f t="shared" si="98"/>
        <v>2.9411764705882353E-2</v>
      </c>
    </row>
    <row r="284" spans="1:45" x14ac:dyDescent="0.2">
      <c r="A284" s="230"/>
      <c r="B284" s="195"/>
      <c r="C284" s="84" t="s">
        <v>119</v>
      </c>
      <c r="D284" s="49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90" t="s">
        <v>102</v>
      </c>
      <c r="P284" s="25"/>
      <c r="Q284" s="25"/>
      <c r="R284" s="25"/>
      <c r="S284" s="25"/>
      <c r="T284" s="25"/>
      <c r="U284" s="25"/>
      <c r="V284" s="25"/>
      <c r="W284" s="90" t="s">
        <v>102</v>
      </c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90" t="s">
        <v>102</v>
      </c>
      <c r="AJ284" s="37"/>
      <c r="AK284" s="25"/>
      <c r="AL284" s="25"/>
      <c r="AM284" s="37"/>
      <c r="AN284" s="37"/>
      <c r="AO284" s="37"/>
      <c r="AP284" s="37"/>
      <c r="AQ284" s="7">
        <f t="shared" si="97"/>
        <v>3</v>
      </c>
      <c r="AR284" s="3">
        <f t="shared" ref="AR284:AR286" si="111">34*3</f>
        <v>102</v>
      </c>
      <c r="AS284" s="8">
        <f t="shared" ref="AS284:AS286" si="112">AQ284/AR284</f>
        <v>2.9411764705882353E-2</v>
      </c>
    </row>
    <row r="285" spans="1:45" x14ac:dyDescent="0.2">
      <c r="A285" s="230"/>
      <c r="B285" s="195"/>
      <c r="C285" s="84" t="s">
        <v>120</v>
      </c>
      <c r="D285" s="42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90" t="s">
        <v>102</v>
      </c>
      <c r="P285" s="25"/>
      <c r="Q285" s="25"/>
      <c r="R285" s="25"/>
      <c r="S285" s="25"/>
      <c r="T285" s="25"/>
      <c r="U285" s="25"/>
      <c r="V285" s="25"/>
      <c r="W285" s="90" t="s">
        <v>102</v>
      </c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90" t="s">
        <v>102</v>
      </c>
      <c r="AJ285" s="37"/>
      <c r="AK285" s="25"/>
      <c r="AL285" s="25"/>
      <c r="AM285" s="37"/>
      <c r="AN285" s="37"/>
      <c r="AO285" s="37"/>
      <c r="AP285" s="37"/>
      <c r="AQ285" s="7">
        <f t="shared" si="97"/>
        <v>3</v>
      </c>
      <c r="AR285" s="3">
        <f t="shared" si="111"/>
        <v>102</v>
      </c>
      <c r="AS285" s="8">
        <f t="shared" si="112"/>
        <v>2.9411764705882353E-2</v>
      </c>
    </row>
    <row r="286" spans="1:45" ht="13.5" thickBot="1" x14ac:dyDescent="0.25">
      <c r="A286" s="230"/>
      <c r="B286" s="195"/>
      <c r="C286" s="81" t="s">
        <v>121</v>
      </c>
      <c r="D286" s="146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90" t="s">
        <v>102</v>
      </c>
      <c r="P286" s="88"/>
      <c r="Q286" s="88"/>
      <c r="R286" s="88"/>
      <c r="S286" s="88"/>
      <c r="T286" s="88"/>
      <c r="U286" s="88"/>
      <c r="V286" s="88"/>
      <c r="W286" s="90" t="s">
        <v>102</v>
      </c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90" t="s">
        <v>102</v>
      </c>
      <c r="AJ286" s="140"/>
      <c r="AK286" s="88"/>
      <c r="AL286" s="88"/>
      <c r="AM286" s="140"/>
      <c r="AN286" s="140"/>
      <c r="AO286" s="140"/>
      <c r="AP286" s="140"/>
      <c r="AQ286" s="106">
        <f t="shared" si="97"/>
        <v>3</v>
      </c>
      <c r="AR286" s="132">
        <f t="shared" si="111"/>
        <v>102</v>
      </c>
      <c r="AS286" s="133">
        <f t="shared" si="112"/>
        <v>2.9411764705882353E-2</v>
      </c>
    </row>
    <row r="287" spans="1:45" x14ac:dyDescent="0.2">
      <c r="A287" s="230"/>
      <c r="B287" s="273" t="s">
        <v>37</v>
      </c>
      <c r="C287" s="108" t="s">
        <v>118</v>
      </c>
      <c r="D287" s="150"/>
      <c r="E287" s="111"/>
      <c r="F287" s="111"/>
      <c r="G287" s="111"/>
      <c r="H287" s="90" t="s">
        <v>102</v>
      </c>
      <c r="I287" s="111"/>
      <c r="J287" s="111"/>
      <c r="K287" s="111"/>
      <c r="L287" s="90" t="s">
        <v>102</v>
      </c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90" t="s">
        <v>102</v>
      </c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42"/>
      <c r="AJ287" s="142"/>
      <c r="AK287" s="90" t="s">
        <v>102</v>
      </c>
      <c r="AL287" s="111"/>
      <c r="AM287" s="142"/>
      <c r="AN287" s="142"/>
      <c r="AO287" s="142"/>
      <c r="AP287" s="142"/>
      <c r="AQ287" s="112">
        <f t="shared" si="97"/>
        <v>4</v>
      </c>
      <c r="AR287" s="113">
        <f>34*2</f>
        <v>68</v>
      </c>
      <c r="AS287" s="114">
        <f t="shared" si="98"/>
        <v>5.8823529411764705E-2</v>
      </c>
    </row>
    <row r="288" spans="1:45" x14ac:dyDescent="0.2">
      <c r="A288" s="230"/>
      <c r="B288" s="196"/>
      <c r="C288" s="84" t="s">
        <v>119</v>
      </c>
      <c r="D288" s="49"/>
      <c r="E288" s="25"/>
      <c r="F288" s="25"/>
      <c r="G288" s="25"/>
      <c r="H288" s="90" t="s">
        <v>102</v>
      </c>
      <c r="I288" s="25"/>
      <c r="J288" s="25"/>
      <c r="K288" s="25"/>
      <c r="L288" s="90" t="s">
        <v>102</v>
      </c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90" t="s">
        <v>102</v>
      </c>
      <c r="Z288" s="25"/>
      <c r="AA288" s="25"/>
      <c r="AB288" s="25"/>
      <c r="AC288" s="25"/>
      <c r="AD288" s="25"/>
      <c r="AE288" s="25"/>
      <c r="AF288" s="25"/>
      <c r="AG288" s="25"/>
      <c r="AH288" s="25"/>
      <c r="AI288" s="37"/>
      <c r="AJ288" s="37"/>
      <c r="AK288" s="90" t="s">
        <v>102</v>
      </c>
      <c r="AL288" s="25"/>
      <c r="AM288" s="37"/>
      <c r="AN288" s="37"/>
      <c r="AO288" s="37"/>
      <c r="AP288" s="37"/>
      <c r="AQ288" s="7">
        <f t="shared" si="97"/>
        <v>4</v>
      </c>
      <c r="AR288" s="3">
        <f t="shared" ref="AR288:AR292" si="113">34*2</f>
        <v>68</v>
      </c>
      <c r="AS288" s="8">
        <f t="shared" ref="AS288:AS292" si="114">AQ288/AR288</f>
        <v>5.8823529411764705E-2</v>
      </c>
    </row>
    <row r="289" spans="1:45" x14ac:dyDescent="0.2">
      <c r="A289" s="230"/>
      <c r="B289" s="196"/>
      <c r="C289" s="84" t="s">
        <v>120</v>
      </c>
      <c r="D289" s="49"/>
      <c r="E289" s="25"/>
      <c r="F289" s="25"/>
      <c r="G289" s="25"/>
      <c r="H289" s="90" t="s">
        <v>102</v>
      </c>
      <c r="I289" s="25"/>
      <c r="J289" s="25"/>
      <c r="K289" s="25"/>
      <c r="L289" s="90" t="s">
        <v>102</v>
      </c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90" t="s">
        <v>102</v>
      </c>
      <c r="Z289" s="25"/>
      <c r="AA289" s="25"/>
      <c r="AB289" s="25"/>
      <c r="AC289" s="25"/>
      <c r="AD289" s="25"/>
      <c r="AE289" s="25"/>
      <c r="AF289" s="25"/>
      <c r="AG289" s="25"/>
      <c r="AH289" s="25"/>
      <c r="AI289" s="37"/>
      <c r="AJ289" s="37"/>
      <c r="AK289" s="90" t="s">
        <v>102</v>
      </c>
      <c r="AL289" s="25"/>
      <c r="AM289" s="37"/>
      <c r="AN289" s="37"/>
      <c r="AO289" s="37"/>
      <c r="AP289" s="37"/>
      <c r="AQ289" s="7">
        <f t="shared" si="97"/>
        <v>4</v>
      </c>
      <c r="AR289" s="3">
        <f t="shared" si="113"/>
        <v>68</v>
      </c>
      <c r="AS289" s="8">
        <f t="shared" si="114"/>
        <v>5.8823529411764705E-2</v>
      </c>
    </row>
    <row r="290" spans="1:45" ht="13.5" thickBot="1" x14ac:dyDescent="0.25">
      <c r="A290" s="230"/>
      <c r="B290" s="274"/>
      <c r="C290" s="97" t="s">
        <v>121</v>
      </c>
      <c r="D290" s="147"/>
      <c r="E290" s="100"/>
      <c r="F290" s="100"/>
      <c r="G290" s="100"/>
      <c r="H290" s="90" t="s">
        <v>102</v>
      </c>
      <c r="I290" s="100"/>
      <c r="J290" s="100"/>
      <c r="K290" s="100"/>
      <c r="L290" s="90" t="s">
        <v>102</v>
      </c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90" t="s">
        <v>102</v>
      </c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16"/>
      <c r="AJ290" s="116"/>
      <c r="AK290" s="90" t="s">
        <v>102</v>
      </c>
      <c r="AL290" s="100"/>
      <c r="AM290" s="116"/>
      <c r="AN290" s="116"/>
      <c r="AO290" s="116"/>
      <c r="AP290" s="116"/>
      <c r="AQ290" s="101">
        <f t="shared" si="97"/>
        <v>4</v>
      </c>
      <c r="AR290" s="102">
        <f t="shared" si="113"/>
        <v>68</v>
      </c>
      <c r="AS290" s="103">
        <f t="shared" si="114"/>
        <v>5.8823529411764705E-2</v>
      </c>
    </row>
    <row r="291" spans="1:45" x14ac:dyDescent="0.2">
      <c r="A291" s="230"/>
      <c r="B291" s="194" t="s">
        <v>29</v>
      </c>
      <c r="C291" s="83" t="s">
        <v>118</v>
      </c>
      <c r="D291" s="14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107"/>
      <c r="AJ291" s="107"/>
      <c r="AK291" s="89"/>
      <c r="AL291" s="89"/>
      <c r="AM291" s="107"/>
      <c r="AN291" s="107"/>
      <c r="AO291" s="107"/>
      <c r="AP291" s="107"/>
      <c r="AQ291" s="93">
        <f t="shared" si="97"/>
        <v>0</v>
      </c>
      <c r="AR291" s="94">
        <f t="shared" si="113"/>
        <v>68</v>
      </c>
      <c r="AS291" s="95">
        <f t="shared" si="114"/>
        <v>0</v>
      </c>
    </row>
    <row r="292" spans="1:45" x14ac:dyDescent="0.2">
      <c r="A292" s="230"/>
      <c r="B292" s="196"/>
      <c r="C292" s="84" t="s">
        <v>119</v>
      </c>
      <c r="D292" s="49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37"/>
      <c r="AJ292" s="37"/>
      <c r="AK292" s="25"/>
      <c r="AL292" s="25"/>
      <c r="AM292" s="37"/>
      <c r="AN292" s="37"/>
      <c r="AO292" s="37"/>
      <c r="AP292" s="37"/>
      <c r="AQ292" s="7">
        <f t="shared" si="97"/>
        <v>0</v>
      </c>
      <c r="AR292" s="3">
        <f t="shared" si="113"/>
        <v>68</v>
      </c>
      <c r="AS292" s="8">
        <f t="shared" si="114"/>
        <v>0</v>
      </c>
    </row>
    <row r="293" spans="1:45" x14ac:dyDescent="0.2">
      <c r="A293" s="230"/>
      <c r="B293" s="196"/>
      <c r="C293" s="84" t="s">
        <v>120</v>
      </c>
      <c r="D293" s="42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37"/>
      <c r="AJ293" s="37"/>
      <c r="AK293" s="25"/>
      <c r="AL293" s="25"/>
      <c r="AM293" s="37"/>
      <c r="AN293" s="37"/>
      <c r="AO293" s="37"/>
      <c r="AP293" s="37"/>
      <c r="AQ293" s="7">
        <f t="shared" si="97"/>
        <v>0</v>
      </c>
      <c r="AR293" s="3">
        <f t="shared" ref="AR293:AR294" si="115">34*2</f>
        <v>68</v>
      </c>
      <c r="AS293" s="8">
        <f t="shared" si="98"/>
        <v>0</v>
      </c>
    </row>
    <row r="294" spans="1:45" x14ac:dyDescent="0.2">
      <c r="A294" s="230"/>
      <c r="B294" s="196"/>
      <c r="C294" s="84" t="s">
        <v>121</v>
      </c>
      <c r="D294" s="42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37"/>
      <c r="AJ294" s="37"/>
      <c r="AK294" s="25"/>
      <c r="AL294" s="25"/>
      <c r="AM294" s="37"/>
      <c r="AN294" s="37"/>
      <c r="AO294" s="37"/>
      <c r="AP294" s="37"/>
      <c r="AQ294" s="7">
        <f t="shared" si="97"/>
        <v>0</v>
      </c>
      <c r="AR294" s="3">
        <f t="shared" si="115"/>
        <v>68</v>
      </c>
      <c r="AS294" s="8">
        <f t="shared" si="98"/>
        <v>0</v>
      </c>
    </row>
    <row r="295" spans="1:45" ht="27" customHeight="1" x14ac:dyDescent="0.2">
      <c r="A295" s="59"/>
      <c r="B295" s="60"/>
      <c r="C295" s="60"/>
      <c r="D295" s="60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9"/>
      <c r="AN295" s="59"/>
      <c r="AO295" s="59"/>
      <c r="AP295" s="59"/>
      <c r="AQ295" s="59"/>
      <c r="AR295" s="59"/>
      <c r="AS295" s="59"/>
    </row>
    <row r="296" spans="1:45" ht="111.75" customHeight="1" x14ac:dyDescent="0.2">
      <c r="A296" s="238" t="s">
        <v>41</v>
      </c>
      <c r="B296" s="239"/>
      <c r="C296" s="239"/>
      <c r="D296" s="240"/>
      <c r="E296" s="197" t="s">
        <v>40</v>
      </c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9" t="s">
        <v>20</v>
      </c>
      <c r="AR296" s="231" t="s">
        <v>22</v>
      </c>
      <c r="AS296" s="232" t="s">
        <v>21</v>
      </c>
    </row>
    <row r="297" spans="1:45" ht="12.75" customHeight="1" x14ac:dyDescent="0.2">
      <c r="A297" s="209" t="s">
        <v>0</v>
      </c>
      <c r="B297" s="225"/>
      <c r="C297" s="210"/>
      <c r="D297" s="22" t="s">
        <v>18</v>
      </c>
      <c r="E297" s="196" t="s">
        <v>1</v>
      </c>
      <c r="F297" s="196"/>
      <c r="G297" s="196"/>
      <c r="H297" s="196"/>
      <c r="I297" s="196" t="s">
        <v>2</v>
      </c>
      <c r="J297" s="196"/>
      <c r="K297" s="196"/>
      <c r="L297" s="196"/>
      <c r="M297" s="196" t="s">
        <v>3</v>
      </c>
      <c r="N297" s="196"/>
      <c r="O297" s="196"/>
      <c r="P297" s="196"/>
      <c r="Q297" s="196" t="s">
        <v>4</v>
      </c>
      <c r="R297" s="196"/>
      <c r="S297" s="196"/>
      <c r="T297" s="196"/>
      <c r="U297" s="196" t="s">
        <v>5</v>
      </c>
      <c r="V297" s="196"/>
      <c r="W297" s="196"/>
      <c r="X297" s="196" t="s">
        <v>6</v>
      </c>
      <c r="Y297" s="196"/>
      <c r="Z297" s="196"/>
      <c r="AA297" s="196"/>
      <c r="AB297" s="196" t="s">
        <v>7</v>
      </c>
      <c r="AC297" s="196"/>
      <c r="AD297" s="196"/>
      <c r="AE297" s="196" t="s">
        <v>8</v>
      </c>
      <c r="AF297" s="196"/>
      <c r="AG297" s="196"/>
      <c r="AH297" s="196"/>
      <c r="AI297" s="196"/>
      <c r="AJ297" s="196" t="s">
        <v>9</v>
      </c>
      <c r="AK297" s="196"/>
      <c r="AL297" s="196"/>
      <c r="AM297" s="196" t="s">
        <v>10</v>
      </c>
      <c r="AN297" s="196"/>
      <c r="AO297" s="196"/>
      <c r="AP297" s="196"/>
      <c r="AQ297" s="199"/>
      <c r="AR297" s="231"/>
      <c r="AS297" s="232"/>
    </row>
    <row r="298" spans="1:45" x14ac:dyDescent="0.2">
      <c r="A298" s="211"/>
      <c r="B298" s="226"/>
      <c r="C298" s="212"/>
      <c r="D298" s="22" t="s">
        <v>19</v>
      </c>
      <c r="E298" s="5">
        <v>1</v>
      </c>
      <c r="F298" s="5">
        <v>2</v>
      </c>
      <c r="G298" s="5">
        <v>3</v>
      </c>
      <c r="H298" s="5">
        <v>4</v>
      </c>
      <c r="I298" s="5">
        <v>5</v>
      </c>
      <c r="J298" s="5">
        <v>6</v>
      </c>
      <c r="K298" s="5">
        <v>7</v>
      </c>
      <c r="L298" s="5">
        <v>8</v>
      </c>
      <c r="M298" s="5">
        <v>9</v>
      </c>
      <c r="N298" s="5">
        <v>10</v>
      </c>
      <c r="O298" s="5">
        <v>11</v>
      </c>
      <c r="P298" s="5">
        <v>12</v>
      </c>
      <c r="Q298" s="5">
        <v>13</v>
      </c>
      <c r="R298" s="5">
        <v>14</v>
      </c>
      <c r="S298" s="5">
        <v>15</v>
      </c>
      <c r="T298" s="5">
        <v>16</v>
      </c>
      <c r="U298" s="5">
        <v>17</v>
      </c>
      <c r="V298" s="5">
        <v>18</v>
      </c>
      <c r="W298" s="5">
        <v>19</v>
      </c>
      <c r="X298" s="5">
        <v>20</v>
      </c>
      <c r="Y298" s="5">
        <v>21</v>
      </c>
      <c r="Z298" s="5">
        <v>22</v>
      </c>
      <c r="AA298" s="5">
        <v>23</v>
      </c>
      <c r="AB298" s="5">
        <v>24</v>
      </c>
      <c r="AC298" s="5">
        <v>25</v>
      </c>
      <c r="AD298" s="5">
        <v>26</v>
      </c>
      <c r="AE298" s="5">
        <v>27</v>
      </c>
      <c r="AF298" s="5">
        <v>28</v>
      </c>
      <c r="AG298" s="5">
        <v>29</v>
      </c>
      <c r="AH298" s="5">
        <v>30</v>
      </c>
      <c r="AI298" s="5">
        <v>31</v>
      </c>
      <c r="AJ298" s="5">
        <v>32</v>
      </c>
      <c r="AK298" s="5">
        <v>33</v>
      </c>
      <c r="AL298" s="5">
        <v>34</v>
      </c>
      <c r="AM298" s="5">
        <v>35</v>
      </c>
      <c r="AN298" s="5">
        <v>36</v>
      </c>
      <c r="AO298" s="5">
        <v>37</v>
      </c>
      <c r="AP298" s="5">
        <v>38</v>
      </c>
      <c r="AQ298" s="199"/>
      <c r="AR298" s="231"/>
      <c r="AS298" s="232"/>
    </row>
    <row r="299" spans="1:45" x14ac:dyDescent="0.2">
      <c r="A299" s="230" t="s">
        <v>25</v>
      </c>
      <c r="B299" s="193" t="s">
        <v>13</v>
      </c>
      <c r="C299" s="45" t="s">
        <v>127</v>
      </c>
      <c r="D299" s="44"/>
      <c r="E299" s="4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90" t="s">
        <v>102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90" t="s">
        <v>102</v>
      </c>
      <c r="AD299" s="25"/>
      <c r="AE299" s="25"/>
      <c r="AF299" s="25"/>
      <c r="AG299" s="25"/>
      <c r="AH299" s="118" t="s">
        <v>103</v>
      </c>
      <c r="AI299" s="25"/>
      <c r="AJ299" s="25"/>
      <c r="AK299" s="90" t="s">
        <v>102</v>
      </c>
      <c r="AL299" s="25"/>
      <c r="AM299" s="37"/>
      <c r="AN299" s="37"/>
      <c r="AO299" s="37"/>
      <c r="AP299" s="37"/>
      <c r="AQ299" s="7">
        <f t="shared" ref="AQ299:AQ304" si="116">COUNTA(E299:AP299)</f>
        <v>4</v>
      </c>
      <c r="AR299" s="71">
        <f>34*2</f>
        <v>68</v>
      </c>
      <c r="AS299" s="8">
        <f t="shared" ref="AS299:AS324" si="117">AQ299/AR299</f>
        <v>5.8823529411764705E-2</v>
      </c>
    </row>
    <row r="300" spans="1:45" ht="13.5" thickBot="1" x14ac:dyDescent="0.25">
      <c r="A300" s="230"/>
      <c r="B300" s="195"/>
      <c r="C300" s="85" t="s">
        <v>128</v>
      </c>
      <c r="D300" s="104"/>
      <c r="E300" s="105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90" t="s">
        <v>102</v>
      </c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90" t="s">
        <v>102</v>
      </c>
      <c r="AD300" s="88"/>
      <c r="AE300" s="88"/>
      <c r="AF300" s="88"/>
      <c r="AG300" s="88"/>
      <c r="AH300" s="118" t="s">
        <v>103</v>
      </c>
      <c r="AI300" s="88"/>
      <c r="AJ300" s="88"/>
      <c r="AK300" s="90" t="s">
        <v>102</v>
      </c>
      <c r="AL300" s="88"/>
      <c r="AM300" s="140"/>
      <c r="AN300" s="140"/>
      <c r="AO300" s="140"/>
      <c r="AP300" s="140"/>
      <c r="AQ300" s="106">
        <f t="shared" si="116"/>
        <v>4</v>
      </c>
      <c r="AR300" s="180">
        <f t="shared" ref="AR300" si="118">34*2</f>
        <v>68</v>
      </c>
      <c r="AS300" s="133">
        <f t="shared" si="117"/>
        <v>5.8823529411764705E-2</v>
      </c>
    </row>
    <row r="301" spans="1:45" x14ac:dyDescent="0.2">
      <c r="A301" s="230"/>
      <c r="B301" s="234" t="s">
        <v>27</v>
      </c>
      <c r="C301" s="182" t="s">
        <v>130</v>
      </c>
      <c r="D301" s="141"/>
      <c r="E301" s="110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58"/>
      <c r="S301" s="90" t="s">
        <v>102</v>
      </c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8" t="s">
        <v>103</v>
      </c>
      <c r="AK301" s="111"/>
      <c r="AL301" s="111"/>
      <c r="AM301" s="142"/>
      <c r="AN301" s="142"/>
      <c r="AO301" s="142"/>
      <c r="AP301" s="142"/>
      <c r="AQ301" s="112">
        <f t="shared" si="116"/>
        <v>2</v>
      </c>
      <c r="AR301" s="183">
        <v>170</v>
      </c>
      <c r="AS301" s="114">
        <f t="shared" si="117"/>
        <v>1.1764705882352941E-2</v>
      </c>
    </row>
    <row r="302" spans="1:45" ht="13.5" thickBot="1" x14ac:dyDescent="0.25">
      <c r="A302" s="230"/>
      <c r="B302" s="235"/>
      <c r="C302" s="184" t="s">
        <v>129</v>
      </c>
      <c r="D302" s="98"/>
      <c r="E302" s="99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90" t="s">
        <v>102</v>
      </c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18" t="s">
        <v>103</v>
      </c>
      <c r="AK302" s="100"/>
      <c r="AL302" s="100"/>
      <c r="AM302" s="116"/>
      <c r="AN302" s="116"/>
      <c r="AO302" s="116"/>
      <c r="AP302" s="116"/>
      <c r="AQ302" s="101">
        <f t="shared" si="116"/>
        <v>2</v>
      </c>
      <c r="AR302" s="185">
        <f t="shared" ref="AR302:AR304" si="119">34*3</f>
        <v>102</v>
      </c>
      <c r="AS302" s="103">
        <f t="shared" si="117"/>
        <v>1.9607843137254902E-2</v>
      </c>
    </row>
    <row r="303" spans="1:45" ht="24.75" customHeight="1" x14ac:dyDescent="0.2">
      <c r="A303" s="230"/>
      <c r="B303" s="195" t="s">
        <v>150</v>
      </c>
      <c r="C303" s="86" t="s">
        <v>127</v>
      </c>
      <c r="D303" s="149"/>
      <c r="E303" s="92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118" t="s">
        <v>103</v>
      </c>
      <c r="AK303" s="89"/>
      <c r="AL303" s="89"/>
      <c r="AM303" s="107"/>
      <c r="AN303" s="107"/>
      <c r="AO303" s="107"/>
      <c r="AP303" s="107"/>
      <c r="AQ303" s="93">
        <f t="shared" si="116"/>
        <v>1</v>
      </c>
      <c r="AR303" s="181">
        <f t="shared" si="119"/>
        <v>102</v>
      </c>
      <c r="AS303" s="95">
        <f t="shared" si="117"/>
        <v>9.8039215686274508E-3</v>
      </c>
    </row>
    <row r="304" spans="1:45" ht="23.25" customHeight="1" thickBot="1" x14ac:dyDescent="0.25">
      <c r="A304" s="230"/>
      <c r="B304" s="195"/>
      <c r="C304" s="85" t="s">
        <v>128</v>
      </c>
      <c r="D304" s="104"/>
      <c r="E304" s="105"/>
      <c r="F304" s="88"/>
      <c r="G304" s="88"/>
      <c r="H304" s="88"/>
      <c r="I304" s="143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  <c r="AA304" s="88"/>
      <c r="AB304" s="88"/>
      <c r="AC304" s="88"/>
      <c r="AD304" s="88"/>
      <c r="AE304" s="88"/>
      <c r="AF304" s="88"/>
      <c r="AG304" s="88"/>
      <c r="AH304" s="88"/>
      <c r="AI304" s="88"/>
      <c r="AJ304" s="118" t="s">
        <v>103</v>
      </c>
      <c r="AK304" s="88"/>
      <c r="AL304" s="88"/>
      <c r="AM304" s="140"/>
      <c r="AN304" s="140"/>
      <c r="AO304" s="140"/>
      <c r="AP304" s="140"/>
      <c r="AQ304" s="106">
        <f t="shared" si="116"/>
        <v>1</v>
      </c>
      <c r="AR304" s="180">
        <f t="shared" si="119"/>
        <v>102</v>
      </c>
      <c r="AS304" s="133">
        <f t="shared" si="117"/>
        <v>9.8039215686274508E-3</v>
      </c>
    </row>
    <row r="305" spans="1:45" ht="14.25" customHeight="1" x14ac:dyDescent="0.2">
      <c r="A305" s="230"/>
      <c r="B305" s="234" t="s">
        <v>80</v>
      </c>
      <c r="C305" s="182" t="s">
        <v>130</v>
      </c>
      <c r="D305" s="141"/>
      <c r="E305" s="110"/>
      <c r="F305" s="111"/>
      <c r="G305" s="111"/>
      <c r="H305" s="160"/>
      <c r="I305" s="145"/>
      <c r="J305" s="90" t="s">
        <v>102</v>
      </c>
      <c r="K305" s="111"/>
      <c r="L305" s="111"/>
      <c r="M305" s="111"/>
      <c r="N305" s="90" t="s">
        <v>102</v>
      </c>
      <c r="O305" s="111"/>
      <c r="P305" s="111"/>
      <c r="Q305" s="90" t="s">
        <v>102</v>
      </c>
      <c r="R305" s="111"/>
      <c r="S305" s="111"/>
      <c r="T305" s="90" t="s">
        <v>102</v>
      </c>
      <c r="U305" s="111"/>
      <c r="V305" s="111"/>
      <c r="W305" s="111"/>
      <c r="X305" s="111"/>
      <c r="Y305" s="90" t="s">
        <v>102</v>
      </c>
      <c r="Z305" s="111"/>
      <c r="AA305" s="111"/>
      <c r="AB305" s="111"/>
      <c r="AC305" s="90" t="s">
        <v>102</v>
      </c>
      <c r="AD305" s="111"/>
      <c r="AE305" s="111"/>
      <c r="AF305" s="90" t="s">
        <v>102</v>
      </c>
      <c r="AG305" s="111"/>
      <c r="AH305" s="111"/>
      <c r="AI305" s="118" t="s">
        <v>103</v>
      </c>
      <c r="AJ305" s="111"/>
      <c r="AK305" s="111"/>
      <c r="AL305" s="90" t="s">
        <v>102</v>
      </c>
      <c r="AM305" s="142"/>
      <c r="AN305" s="142"/>
      <c r="AO305" s="142"/>
      <c r="AP305" s="142"/>
      <c r="AQ305" s="112">
        <f t="shared" ref="AQ305:AQ324" si="120">COUNTA(E305:AP305)</f>
        <v>9</v>
      </c>
      <c r="AR305" s="183">
        <v>136</v>
      </c>
      <c r="AS305" s="114">
        <f t="shared" si="117"/>
        <v>6.6176470588235295E-2</v>
      </c>
    </row>
    <row r="306" spans="1:45" ht="32.25" customHeight="1" thickBot="1" x14ac:dyDescent="0.25">
      <c r="A306" s="230"/>
      <c r="B306" s="235"/>
      <c r="C306" s="184" t="s">
        <v>129</v>
      </c>
      <c r="D306" s="98"/>
      <c r="E306" s="99"/>
      <c r="F306" s="100"/>
      <c r="G306" s="100"/>
      <c r="H306" s="100"/>
      <c r="I306" s="100"/>
      <c r="J306" s="100"/>
      <c r="K306" s="90" t="s">
        <v>102</v>
      </c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90" t="s">
        <v>102</v>
      </c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18" t="s">
        <v>103</v>
      </c>
      <c r="AJ306" s="116"/>
      <c r="AK306" s="100"/>
      <c r="AL306" s="90" t="s">
        <v>102</v>
      </c>
      <c r="AM306" s="116"/>
      <c r="AN306" s="116"/>
      <c r="AO306" s="116"/>
      <c r="AP306" s="116"/>
      <c r="AQ306" s="101">
        <f t="shared" si="120"/>
        <v>4</v>
      </c>
      <c r="AR306" s="185">
        <v>102</v>
      </c>
      <c r="AS306" s="103">
        <f t="shared" si="117"/>
        <v>3.9215686274509803E-2</v>
      </c>
    </row>
    <row r="307" spans="1:45" x14ac:dyDescent="0.2">
      <c r="A307" s="230"/>
      <c r="B307" s="195" t="s">
        <v>78</v>
      </c>
      <c r="C307" s="182" t="s">
        <v>130</v>
      </c>
      <c r="D307" s="91"/>
      <c r="E307" s="92"/>
      <c r="F307" s="89"/>
      <c r="G307" s="89"/>
      <c r="H307" s="89"/>
      <c r="I307" s="89"/>
      <c r="J307" s="89"/>
      <c r="K307" s="89"/>
      <c r="L307" s="90" t="s">
        <v>102</v>
      </c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90" t="s">
        <v>102</v>
      </c>
      <c r="Y307" s="89"/>
      <c r="Z307" s="89"/>
      <c r="AA307" s="89"/>
      <c r="AB307" s="89"/>
      <c r="AC307" s="90" t="s">
        <v>102</v>
      </c>
      <c r="AD307" s="89"/>
      <c r="AE307" s="90" t="s">
        <v>102</v>
      </c>
      <c r="AF307" s="89"/>
      <c r="AG307" s="89"/>
      <c r="AH307" s="89"/>
      <c r="AI307" s="107"/>
      <c r="AJ307" s="107"/>
      <c r="AK307" s="89"/>
      <c r="AL307" s="89"/>
      <c r="AM307" s="107"/>
      <c r="AN307" s="107"/>
      <c r="AO307" s="107"/>
      <c r="AP307" s="107"/>
      <c r="AQ307" s="112">
        <f t="shared" si="120"/>
        <v>4</v>
      </c>
      <c r="AR307" s="181">
        <v>136</v>
      </c>
      <c r="AS307" s="95">
        <f t="shared" si="117"/>
        <v>2.9411764705882353E-2</v>
      </c>
    </row>
    <row r="308" spans="1:45" ht="13.5" thickBot="1" x14ac:dyDescent="0.25">
      <c r="A308" s="230"/>
      <c r="B308" s="195"/>
      <c r="C308" s="184" t="s">
        <v>129</v>
      </c>
      <c r="D308" s="104"/>
      <c r="E308" s="105"/>
      <c r="F308" s="88"/>
      <c r="G308" s="88"/>
      <c r="H308" s="88"/>
      <c r="I308" s="88"/>
      <c r="J308" s="88"/>
      <c r="K308" s="88"/>
      <c r="L308" s="88"/>
      <c r="M308" s="88"/>
      <c r="N308" s="88"/>
      <c r="O308" s="90" t="s">
        <v>102</v>
      </c>
      <c r="P308" s="88"/>
      <c r="Q308" s="88"/>
      <c r="R308" s="88"/>
      <c r="S308" s="88"/>
      <c r="T308" s="88"/>
      <c r="U308" s="88"/>
      <c r="V308" s="88"/>
      <c r="W308" s="88"/>
      <c r="X308" s="88"/>
      <c r="Y308" s="90" t="s">
        <v>102</v>
      </c>
      <c r="Z308" s="88"/>
      <c r="AA308" s="88"/>
      <c r="AB308" s="88"/>
      <c r="AC308" s="88"/>
      <c r="AD308" s="88"/>
      <c r="AE308" s="90" t="s">
        <v>102</v>
      </c>
      <c r="AF308" s="88"/>
      <c r="AG308" s="88"/>
      <c r="AH308" s="88"/>
      <c r="AI308" s="140"/>
      <c r="AJ308" s="90" t="s">
        <v>102</v>
      </c>
      <c r="AK308" s="88"/>
      <c r="AL308" s="88"/>
      <c r="AM308" s="140"/>
      <c r="AN308" s="140"/>
      <c r="AO308" s="140"/>
      <c r="AP308" s="140"/>
      <c r="AQ308" s="101">
        <f t="shared" si="120"/>
        <v>4</v>
      </c>
      <c r="AR308" s="180">
        <f t="shared" ref="AR308" si="121">34*2</f>
        <v>68</v>
      </c>
      <c r="AS308" s="133">
        <f t="shared" si="117"/>
        <v>5.8823529411764705E-2</v>
      </c>
    </row>
    <row r="309" spans="1:45" x14ac:dyDescent="0.2">
      <c r="A309" s="230"/>
      <c r="B309" s="234" t="s">
        <v>79</v>
      </c>
      <c r="C309" s="182" t="s">
        <v>127</v>
      </c>
      <c r="D309" s="150"/>
      <c r="E309" s="110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90" t="s">
        <v>102</v>
      </c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42"/>
      <c r="AJ309" s="142"/>
      <c r="AK309" s="111"/>
      <c r="AL309" s="90" t="s">
        <v>102</v>
      </c>
      <c r="AM309" s="142"/>
      <c r="AN309" s="142"/>
      <c r="AO309" s="142"/>
      <c r="AP309" s="142"/>
      <c r="AQ309" s="93">
        <f t="shared" si="120"/>
        <v>2</v>
      </c>
      <c r="AR309" s="183">
        <v>34</v>
      </c>
      <c r="AS309" s="114">
        <f t="shared" si="117"/>
        <v>5.8823529411764705E-2</v>
      </c>
    </row>
    <row r="310" spans="1:45" ht="13.5" thickBot="1" x14ac:dyDescent="0.25">
      <c r="A310" s="230"/>
      <c r="B310" s="235"/>
      <c r="C310" s="184" t="s">
        <v>128</v>
      </c>
      <c r="D310" s="98"/>
      <c r="E310" s="99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90" t="s">
        <v>102</v>
      </c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16"/>
      <c r="AJ310" s="116"/>
      <c r="AK310" s="90" t="s">
        <v>102</v>
      </c>
      <c r="AL310" s="100"/>
      <c r="AM310" s="116"/>
      <c r="AN310" s="116"/>
      <c r="AO310" s="116"/>
      <c r="AP310" s="116"/>
      <c r="AQ310" s="106">
        <f t="shared" si="120"/>
        <v>2</v>
      </c>
      <c r="AR310" s="185">
        <v>34</v>
      </c>
      <c r="AS310" s="103">
        <f t="shared" si="117"/>
        <v>5.8823529411764705E-2</v>
      </c>
    </row>
    <row r="311" spans="1:45" x14ac:dyDescent="0.2">
      <c r="A311" s="230"/>
      <c r="B311" s="195" t="s">
        <v>35</v>
      </c>
      <c r="C311" s="182" t="s">
        <v>130</v>
      </c>
      <c r="D311" s="91"/>
      <c r="E311" s="92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118" t="s">
        <v>103</v>
      </c>
      <c r="AI311" s="107"/>
      <c r="AJ311" s="107"/>
      <c r="AK311" s="89"/>
      <c r="AL311" s="89"/>
      <c r="AM311" s="107"/>
      <c r="AN311" s="107"/>
      <c r="AO311" s="107"/>
      <c r="AP311" s="107"/>
      <c r="AQ311" s="112">
        <f t="shared" si="120"/>
        <v>1</v>
      </c>
      <c r="AR311" s="181">
        <v>136</v>
      </c>
      <c r="AS311" s="95">
        <f t="shared" si="117"/>
        <v>7.3529411764705881E-3</v>
      </c>
    </row>
    <row r="312" spans="1:45" ht="13.5" thickBot="1" x14ac:dyDescent="0.25">
      <c r="A312" s="230"/>
      <c r="B312" s="195"/>
      <c r="C312" s="184" t="s">
        <v>129</v>
      </c>
      <c r="D312" s="104"/>
      <c r="E312" s="105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90" t="s">
        <v>102</v>
      </c>
      <c r="AF312" s="88"/>
      <c r="AG312" s="88"/>
      <c r="AH312" s="118" t="s">
        <v>103</v>
      </c>
      <c r="AI312" s="140"/>
      <c r="AJ312" s="140"/>
      <c r="AK312" s="90" t="s">
        <v>102</v>
      </c>
      <c r="AL312" s="88"/>
      <c r="AM312" s="140"/>
      <c r="AN312" s="140"/>
      <c r="AO312" s="140"/>
      <c r="AP312" s="140"/>
      <c r="AQ312" s="101">
        <f t="shared" si="120"/>
        <v>3</v>
      </c>
      <c r="AR312" s="180">
        <f t="shared" ref="AR312" si="122">34*1</f>
        <v>34</v>
      </c>
      <c r="AS312" s="133">
        <f t="shared" si="117"/>
        <v>8.8235294117647065E-2</v>
      </c>
    </row>
    <row r="313" spans="1:45" x14ac:dyDescent="0.2">
      <c r="A313" s="230"/>
      <c r="B313" s="234" t="s">
        <v>34</v>
      </c>
      <c r="C313" s="182" t="s">
        <v>130</v>
      </c>
      <c r="D313" s="141"/>
      <c r="E313" s="110"/>
      <c r="F313" s="111"/>
      <c r="G313" s="90" t="s">
        <v>102</v>
      </c>
      <c r="H313" s="111"/>
      <c r="I313" s="111"/>
      <c r="J313" s="90" t="s">
        <v>102</v>
      </c>
      <c r="K313" s="111"/>
      <c r="L313" s="111"/>
      <c r="M313" s="90" t="s">
        <v>102</v>
      </c>
      <c r="N313" s="111"/>
      <c r="O313" s="111"/>
      <c r="P313" s="90" t="s">
        <v>102</v>
      </c>
      <c r="Q313" s="111"/>
      <c r="R313" s="111"/>
      <c r="S313" s="111"/>
      <c r="T313" s="90" t="s">
        <v>102</v>
      </c>
      <c r="U313" s="111"/>
      <c r="V313" s="111"/>
      <c r="W313" s="90" t="s">
        <v>102</v>
      </c>
      <c r="X313" s="111"/>
      <c r="Y313" s="111"/>
      <c r="Z313" s="111"/>
      <c r="AA313" s="111"/>
      <c r="AB313" s="90" t="s">
        <v>102</v>
      </c>
      <c r="AC313" s="111"/>
      <c r="AD313" s="111"/>
      <c r="AE313" s="130"/>
      <c r="AF313" s="90" t="s">
        <v>102</v>
      </c>
      <c r="AG313" s="111"/>
      <c r="AH313" s="118" t="s">
        <v>103</v>
      </c>
      <c r="AI313" s="142"/>
      <c r="AJ313" s="142"/>
      <c r="AL313" s="130"/>
      <c r="AM313" s="142"/>
      <c r="AN313" s="142"/>
      <c r="AO313" s="142"/>
      <c r="AP313" s="142"/>
      <c r="AQ313" s="112">
        <f t="shared" si="120"/>
        <v>9</v>
      </c>
      <c r="AR313" s="183">
        <v>170</v>
      </c>
      <c r="AS313" s="114">
        <f t="shared" si="117"/>
        <v>5.2941176470588235E-2</v>
      </c>
    </row>
    <row r="314" spans="1:45" ht="13.5" thickBot="1" x14ac:dyDescent="0.25">
      <c r="A314" s="230"/>
      <c r="B314" s="235"/>
      <c r="C314" s="184" t="s">
        <v>129</v>
      </c>
      <c r="D314" s="98"/>
      <c r="E314" s="99"/>
      <c r="F314" s="100"/>
      <c r="G314" s="100"/>
      <c r="H314" s="100"/>
      <c r="I314" s="100"/>
      <c r="J314" s="100"/>
      <c r="K314" s="100"/>
      <c r="L314" s="100"/>
      <c r="M314" s="100"/>
      <c r="N314" s="90" t="s">
        <v>102</v>
      </c>
      <c r="O314" s="100"/>
      <c r="P314" s="100"/>
      <c r="Q314" s="90" t="s">
        <v>102</v>
      </c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18" t="s">
        <v>103</v>
      </c>
      <c r="AI314" s="116"/>
      <c r="AJ314" s="116"/>
      <c r="AK314" s="100"/>
      <c r="AL314" s="90" t="s">
        <v>102</v>
      </c>
      <c r="AM314" s="116"/>
      <c r="AN314" s="116"/>
      <c r="AO314" s="116"/>
      <c r="AP314" s="116"/>
      <c r="AQ314" s="101">
        <f t="shared" si="120"/>
        <v>4</v>
      </c>
      <c r="AR314" s="185">
        <f t="shared" ref="AR314" si="123">34*2</f>
        <v>68</v>
      </c>
      <c r="AS314" s="103">
        <f t="shared" si="117"/>
        <v>5.8823529411764705E-2</v>
      </c>
    </row>
    <row r="315" spans="1:45" x14ac:dyDescent="0.2">
      <c r="A315" s="230"/>
      <c r="B315" s="194" t="s">
        <v>37</v>
      </c>
      <c r="C315" s="182" t="s">
        <v>130</v>
      </c>
      <c r="D315" s="91"/>
      <c r="E315" s="92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90" t="s">
        <v>102</v>
      </c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90" t="s">
        <v>102</v>
      </c>
      <c r="AD315" s="89"/>
      <c r="AE315" s="89"/>
      <c r="AF315" s="89"/>
      <c r="AG315" s="130"/>
      <c r="AH315" s="118" t="s">
        <v>103</v>
      </c>
      <c r="AI315" s="107"/>
      <c r="AJ315" s="107"/>
      <c r="AK315" s="89"/>
      <c r="AL315" s="90" t="s">
        <v>102</v>
      </c>
      <c r="AM315" s="107"/>
      <c r="AN315" s="107"/>
      <c r="AO315" s="107"/>
      <c r="AP315" s="107"/>
      <c r="AQ315" s="93">
        <f t="shared" si="120"/>
        <v>4</v>
      </c>
      <c r="AR315" s="181">
        <v>102</v>
      </c>
      <c r="AS315" s="95">
        <f t="shared" si="117"/>
        <v>3.9215686274509803E-2</v>
      </c>
    </row>
    <row r="316" spans="1:45" ht="13.5" thickBot="1" x14ac:dyDescent="0.25">
      <c r="A316" s="230"/>
      <c r="B316" s="193"/>
      <c r="C316" s="184" t="s">
        <v>129</v>
      </c>
      <c r="D316" s="104"/>
      <c r="E316" s="105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90" t="s">
        <v>102</v>
      </c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90" t="s">
        <v>102</v>
      </c>
      <c r="AG316" s="88"/>
      <c r="AH316" s="118" t="s">
        <v>103</v>
      </c>
      <c r="AI316" s="140"/>
      <c r="AJ316" s="140"/>
      <c r="AK316" s="90" t="s">
        <v>102</v>
      </c>
      <c r="AL316" s="88"/>
      <c r="AM316" s="140"/>
      <c r="AN316" s="140"/>
      <c r="AO316" s="140"/>
      <c r="AP316" s="140"/>
      <c r="AQ316" s="106">
        <f t="shared" si="120"/>
        <v>4</v>
      </c>
      <c r="AR316" s="180">
        <f t="shared" ref="AR316:AR318" si="124">34*1</f>
        <v>34</v>
      </c>
      <c r="AS316" s="133">
        <f t="shared" si="117"/>
        <v>0.11764705882352941</v>
      </c>
    </row>
    <row r="317" spans="1:45" x14ac:dyDescent="0.2">
      <c r="A317" s="230"/>
      <c r="B317" s="273" t="s">
        <v>29</v>
      </c>
      <c r="C317" s="182" t="s">
        <v>130</v>
      </c>
      <c r="D317" s="141"/>
      <c r="E317" s="110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8" t="s">
        <v>103</v>
      </c>
      <c r="AI317" s="142"/>
      <c r="AJ317" s="142"/>
      <c r="AK317" s="111"/>
      <c r="AL317" s="111"/>
      <c r="AM317" s="142"/>
      <c r="AN317" s="142"/>
      <c r="AO317" s="142"/>
      <c r="AP317" s="142"/>
      <c r="AQ317" s="112">
        <f t="shared" si="120"/>
        <v>1</v>
      </c>
      <c r="AR317" s="183">
        <v>102</v>
      </c>
      <c r="AS317" s="114">
        <f t="shared" si="117"/>
        <v>9.8039215686274508E-3</v>
      </c>
    </row>
    <row r="318" spans="1:45" ht="13.5" thickBot="1" x14ac:dyDescent="0.25">
      <c r="A318" s="230"/>
      <c r="B318" s="274"/>
      <c r="C318" s="184" t="s">
        <v>129</v>
      </c>
      <c r="D318" s="98"/>
      <c r="E318" s="99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18" t="s">
        <v>103</v>
      </c>
      <c r="AI318" s="116"/>
      <c r="AJ318" s="116"/>
      <c r="AK318" s="100"/>
      <c r="AL318" s="100"/>
      <c r="AM318" s="116"/>
      <c r="AN318" s="116"/>
      <c r="AO318" s="116"/>
      <c r="AP318" s="116"/>
      <c r="AQ318" s="101">
        <f t="shared" si="120"/>
        <v>1</v>
      </c>
      <c r="AR318" s="185">
        <f t="shared" si="124"/>
        <v>34</v>
      </c>
      <c r="AS318" s="103">
        <f t="shared" si="117"/>
        <v>2.9411764705882353E-2</v>
      </c>
    </row>
    <row r="319" spans="1:45" x14ac:dyDescent="0.2">
      <c r="A319" s="230"/>
      <c r="B319" s="195" t="s">
        <v>28</v>
      </c>
      <c r="C319" s="182" t="s">
        <v>130</v>
      </c>
      <c r="D319" s="91"/>
      <c r="E319" s="92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130"/>
      <c r="AJ319" s="118" t="s">
        <v>103</v>
      </c>
      <c r="AK319" s="89"/>
      <c r="AL319" s="89"/>
      <c r="AM319" s="107"/>
      <c r="AN319" s="107"/>
      <c r="AO319" s="107"/>
      <c r="AP319" s="107"/>
      <c r="AQ319" s="93">
        <f t="shared" si="120"/>
        <v>1</v>
      </c>
      <c r="AR319" s="181">
        <v>136</v>
      </c>
      <c r="AS319" s="95">
        <f t="shared" si="117"/>
        <v>7.3529411764705881E-3</v>
      </c>
    </row>
    <row r="320" spans="1:45" ht="13.5" thickBot="1" x14ac:dyDescent="0.25">
      <c r="A320" s="230"/>
      <c r="B320" s="195"/>
      <c r="C320" s="184" t="s">
        <v>129</v>
      </c>
      <c r="D320" s="104"/>
      <c r="E320" s="105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  <c r="AH320" s="88"/>
      <c r="AI320" s="186"/>
      <c r="AJ320" s="139" t="s">
        <v>103</v>
      </c>
      <c r="AK320" s="88"/>
      <c r="AL320" s="88"/>
      <c r="AM320" s="140"/>
      <c r="AN320" s="140"/>
      <c r="AO320" s="140"/>
      <c r="AP320" s="140"/>
      <c r="AQ320" s="106">
        <f t="shared" si="120"/>
        <v>1</v>
      </c>
      <c r="AR320" s="180">
        <f t="shared" ref="AR320" si="125">34*2</f>
        <v>68</v>
      </c>
      <c r="AS320" s="133">
        <f t="shared" si="117"/>
        <v>1.4705882352941176E-2</v>
      </c>
    </row>
    <row r="321" spans="1:45" x14ac:dyDescent="0.2">
      <c r="A321" s="230"/>
      <c r="B321" s="234" t="s">
        <v>32</v>
      </c>
      <c r="C321" s="182" t="s">
        <v>130</v>
      </c>
      <c r="D321" s="141"/>
      <c r="E321" s="110"/>
      <c r="F321" s="111"/>
      <c r="G321" s="111"/>
      <c r="H321" s="111"/>
      <c r="I321" s="111"/>
      <c r="J321" s="111"/>
      <c r="K321" s="111"/>
      <c r="L321" s="111"/>
      <c r="M321" s="111"/>
      <c r="N321" s="111"/>
      <c r="O321" s="90" t="s">
        <v>102</v>
      </c>
      <c r="P321" s="111"/>
      <c r="Q321" s="111"/>
      <c r="R321" s="111"/>
      <c r="S321" s="111"/>
      <c r="T321" s="111"/>
      <c r="U321" s="90" t="s">
        <v>102</v>
      </c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3"/>
      <c r="AH321" s="111"/>
      <c r="AI321" s="158"/>
      <c r="AJ321" s="136" t="s">
        <v>103</v>
      </c>
      <c r="AK321" s="111"/>
      <c r="AL321" s="90" t="s">
        <v>102</v>
      </c>
      <c r="AM321" s="142"/>
      <c r="AN321" s="142"/>
      <c r="AO321" s="142"/>
      <c r="AP321" s="142"/>
      <c r="AQ321" s="112">
        <f t="shared" si="120"/>
        <v>4</v>
      </c>
      <c r="AR321" s="183">
        <f>34*4</f>
        <v>136</v>
      </c>
      <c r="AS321" s="114">
        <f t="shared" si="117"/>
        <v>2.9411764705882353E-2</v>
      </c>
    </row>
    <row r="322" spans="1:45" ht="13.5" thickBot="1" x14ac:dyDescent="0.25">
      <c r="A322" s="230"/>
      <c r="B322" s="235"/>
      <c r="C322" s="184" t="s">
        <v>129</v>
      </c>
      <c r="D322" s="98"/>
      <c r="E322" s="99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59"/>
      <c r="AJ322" s="137" t="s">
        <v>103</v>
      </c>
      <c r="AK322" s="100"/>
      <c r="AL322" s="100"/>
      <c r="AM322" s="116"/>
      <c r="AN322" s="116"/>
      <c r="AO322" s="116"/>
      <c r="AP322" s="116"/>
      <c r="AQ322" s="101">
        <f t="shared" si="120"/>
        <v>1</v>
      </c>
      <c r="AR322" s="185">
        <v>68</v>
      </c>
      <c r="AS322" s="103">
        <f t="shared" si="117"/>
        <v>1.4705882352941176E-2</v>
      </c>
    </row>
    <row r="323" spans="1:45" x14ac:dyDescent="0.2">
      <c r="A323" s="230"/>
      <c r="B323" s="195" t="s">
        <v>30</v>
      </c>
      <c r="C323" s="86" t="s">
        <v>127</v>
      </c>
      <c r="D323" s="91"/>
      <c r="E323" s="92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118" t="s">
        <v>103</v>
      </c>
      <c r="AI323" s="107"/>
      <c r="AJ323" s="94"/>
      <c r="AK323" s="187" t="s">
        <v>102</v>
      </c>
      <c r="AL323" s="89"/>
      <c r="AM323" s="107"/>
      <c r="AN323" s="107"/>
      <c r="AO323" s="107"/>
      <c r="AP323" s="107"/>
      <c r="AQ323" s="93">
        <f t="shared" si="120"/>
        <v>2</v>
      </c>
      <c r="AR323" s="181">
        <f>34*1</f>
        <v>34</v>
      </c>
      <c r="AS323" s="95">
        <f t="shared" si="117"/>
        <v>5.8823529411764705E-2</v>
      </c>
    </row>
    <row r="324" spans="1:45" x14ac:dyDescent="0.2">
      <c r="A324" s="230"/>
      <c r="B324" s="194"/>
      <c r="C324" s="87" t="s">
        <v>128</v>
      </c>
      <c r="D324" s="44"/>
      <c r="E324" s="4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118" t="s">
        <v>103</v>
      </c>
      <c r="AI324" s="37"/>
      <c r="AJ324" s="3"/>
      <c r="AK324" s="90" t="s">
        <v>102</v>
      </c>
      <c r="AL324" s="25"/>
      <c r="AM324" s="37"/>
      <c r="AN324" s="37"/>
      <c r="AO324" s="37"/>
      <c r="AP324" s="37"/>
      <c r="AQ324" s="7">
        <f t="shared" si="120"/>
        <v>2</v>
      </c>
      <c r="AR324" s="71">
        <f t="shared" ref="AR324" si="126">34*1</f>
        <v>34</v>
      </c>
      <c r="AS324" s="8">
        <f t="shared" si="117"/>
        <v>5.8823529411764705E-2</v>
      </c>
    </row>
    <row r="325" spans="1:45" ht="23.25" customHeight="1" x14ac:dyDescent="0.2">
      <c r="A325" s="59"/>
      <c r="B325" s="60"/>
      <c r="C325" s="60"/>
      <c r="D325" s="60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9"/>
      <c r="AN325" s="59"/>
      <c r="AO325" s="59"/>
      <c r="AP325" s="59"/>
      <c r="AQ325" s="59"/>
      <c r="AR325" s="59"/>
      <c r="AS325" s="59"/>
    </row>
    <row r="326" spans="1:45" ht="124.5" customHeight="1" x14ac:dyDescent="0.2">
      <c r="A326" s="238" t="s">
        <v>42</v>
      </c>
      <c r="B326" s="239"/>
      <c r="C326" s="239"/>
      <c r="D326" s="240"/>
      <c r="E326" s="197" t="s">
        <v>40</v>
      </c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231" t="s">
        <v>20</v>
      </c>
      <c r="AR326" s="231" t="s">
        <v>22</v>
      </c>
      <c r="AS326" s="232" t="s">
        <v>21</v>
      </c>
    </row>
    <row r="327" spans="1:45" ht="12" customHeight="1" x14ac:dyDescent="0.2">
      <c r="A327" s="209" t="s">
        <v>0</v>
      </c>
      <c r="B327" s="225"/>
      <c r="C327" s="210"/>
      <c r="D327" s="22" t="s">
        <v>18</v>
      </c>
      <c r="E327" s="196" t="s">
        <v>1</v>
      </c>
      <c r="F327" s="196"/>
      <c r="G327" s="196"/>
      <c r="H327" s="196"/>
      <c r="I327" s="196" t="s">
        <v>2</v>
      </c>
      <c r="J327" s="196"/>
      <c r="K327" s="196"/>
      <c r="L327" s="196"/>
      <c r="M327" s="196" t="s">
        <v>3</v>
      </c>
      <c r="N327" s="196"/>
      <c r="O327" s="196"/>
      <c r="P327" s="196"/>
      <c r="Q327" s="196" t="s">
        <v>4</v>
      </c>
      <c r="R327" s="196"/>
      <c r="S327" s="196"/>
      <c r="T327" s="196"/>
      <c r="U327" s="196" t="s">
        <v>5</v>
      </c>
      <c r="V327" s="196"/>
      <c r="W327" s="196"/>
      <c r="X327" s="196" t="s">
        <v>6</v>
      </c>
      <c r="Y327" s="196"/>
      <c r="Z327" s="196"/>
      <c r="AA327" s="196"/>
      <c r="AB327" s="196" t="s">
        <v>7</v>
      </c>
      <c r="AC327" s="196"/>
      <c r="AD327" s="196"/>
      <c r="AE327" s="196" t="s">
        <v>8</v>
      </c>
      <c r="AF327" s="196"/>
      <c r="AG327" s="196"/>
      <c r="AH327" s="196"/>
      <c r="AI327" s="196"/>
      <c r="AJ327" s="196" t="s">
        <v>9</v>
      </c>
      <c r="AK327" s="196"/>
      <c r="AL327" s="196"/>
      <c r="AM327" s="196" t="s">
        <v>10</v>
      </c>
      <c r="AN327" s="196"/>
      <c r="AO327" s="196"/>
      <c r="AP327" s="196"/>
      <c r="AQ327" s="231"/>
      <c r="AR327" s="231"/>
      <c r="AS327" s="232"/>
    </row>
    <row r="328" spans="1:45" x14ac:dyDescent="0.2">
      <c r="A328" s="211"/>
      <c r="B328" s="226"/>
      <c r="C328" s="212"/>
      <c r="D328" s="22" t="s">
        <v>19</v>
      </c>
      <c r="E328" s="5">
        <v>1</v>
      </c>
      <c r="F328" s="5">
        <v>2</v>
      </c>
      <c r="G328" s="5">
        <v>3</v>
      </c>
      <c r="H328" s="5">
        <v>4</v>
      </c>
      <c r="I328" s="5">
        <v>5</v>
      </c>
      <c r="J328" s="5">
        <v>6</v>
      </c>
      <c r="K328" s="5">
        <v>7</v>
      </c>
      <c r="L328" s="5">
        <v>8</v>
      </c>
      <c r="M328" s="5">
        <v>9</v>
      </c>
      <c r="N328" s="5">
        <v>10</v>
      </c>
      <c r="O328" s="5">
        <v>11</v>
      </c>
      <c r="P328" s="5">
        <v>12</v>
      </c>
      <c r="Q328" s="5">
        <v>13</v>
      </c>
      <c r="R328" s="5">
        <v>14</v>
      </c>
      <c r="S328" s="5">
        <v>15</v>
      </c>
      <c r="T328" s="5">
        <v>16</v>
      </c>
      <c r="U328" s="5">
        <v>17</v>
      </c>
      <c r="V328" s="5">
        <v>18</v>
      </c>
      <c r="W328" s="5">
        <v>19</v>
      </c>
      <c r="X328" s="5">
        <v>20</v>
      </c>
      <c r="Y328" s="5">
        <v>21</v>
      </c>
      <c r="Z328" s="5">
        <v>22</v>
      </c>
      <c r="AA328" s="5">
        <v>23</v>
      </c>
      <c r="AB328" s="5">
        <v>24</v>
      </c>
      <c r="AC328" s="5">
        <v>25</v>
      </c>
      <c r="AD328" s="5">
        <v>26</v>
      </c>
      <c r="AE328" s="5">
        <v>27</v>
      </c>
      <c r="AF328" s="5">
        <v>28</v>
      </c>
      <c r="AG328" s="5">
        <v>29</v>
      </c>
      <c r="AH328" s="5">
        <v>30</v>
      </c>
      <c r="AI328" s="5">
        <v>31</v>
      </c>
      <c r="AJ328" s="5">
        <v>32</v>
      </c>
      <c r="AK328" s="5">
        <v>33</v>
      </c>
      <c r="AL328" s="5">
        <v>34</v>
      </c>
      <c r="AM328" s="5">
        <v>35</v>
      </c>
      <c r="AN328" s="5">
        <v>36</v>
      </c>
      <c r="AO328" s="5">
        <v>37</v>
      </c>
      <c r="AP328" s="5">
        <v>38</v>
      </c>
      <c r="AQ328" s="231"/>
      <c r="AR328" s="231"/>
      <c r="AS328" s="232"/>
    </row>
    <row r="329" spans="1:45" x14ac:dyDescent="0.2">
      <c r="A329" s="230" t="s">
        <v>25</v>
      </c>
      <c r="B329" s="193" t="s">
        <v>13</v>
      </c>
      <c r="C329" s="50" t="s">
        <v>131</v>
      </c>
      <c r="D329" s="44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90" t="s">
        <v>102</v>
      </c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90" t="s">
        <v>102</v>
      </c>
      <c r="AK329" s="25"/>
      <c r="AL329" s="25"/>
      <c r="AM329" s="37"/>
      <c r="AN329" s="37"/>
      <c r="AO329" s="37"/>
      <c r="AP329" s="37"/>
      <c r="AQ329" s="7">
        <f t="shared" ref="AQ329:AQ354" si="127">COUNTA(E329:AP329)</f>
        <v>2</v>
      </c>
      <c r="AR329" s="71">
        <f>34*2</f>
        <v>68</v>
      </c>
      <c r="AS329" s="8">
        <f t="shared" ref="AS329:AS354" si="128">AQ329/AR329</f>
        <v>2.9411764705882353E-2</v>
      </c>
    </row>
    <row r="330" spans="1:45" ht="13.5" thickBot="1" x14ac:dyDescent="0.25">
      <c r="A330" s="230"/>
      <c r="B330" s="195"/>
      <c r="C330" s="122" t="s">
        <v>132</v>
      </c>
      <c r="D330" s="104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38" t="s">
        <v>102</v>
      </c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38" t="s">
        <v>102</v>
      </c>
      <c r="AK330" s="128"/>
      <c r="AL330" s="128"/>
      <c r="AM330" s="140"/>
      <c r="AN330" s="140"/>
      <c r="AO330" s="140"/>
      <c r="AP330" s="140"/>
      <c r="AQ330" s="106">
        <f t="shared" si="127"/>
        <v>2</v>
      </c>
      <c r="AR330" s="180">
        <f t="shared" ref="AR330" si="129">34*2</f>
        <v>68</v>
      </c>
      <c r="AS330" s="133">
        <f t="shared" si="128"/>
        <v>2.9411764705882353E-2</v>
      </c>
    </row>
    <row r="331" spans="1:45" x14ac:dyDescent="0.2">
      <c r="A331" s="230"/>
      <c r="B331" s="234" t="s">
        <v>27</v>
      </c>
      <c r="C331" s="182" t="s">
        <v>133</v>
      </c>
      <c r="D331" s="14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38" t="s">
        <v>102</v>
      </c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38" t="s">
        <v>102</v>
      </c>
      <c r="AL331" s="111"/>
      <c r="AM331" s="142"/>
      <c r="AN331" s="142"/>
      <c r="AO331" s="142"/>
      <c r="AP331" s="142"/>
      <c r="AQ331" s="112">
        <f t="shared" si="127"/>
        <v>2</v>
      </c>
      <c r="AR331" s="183">
        <v>170</v>
      </c>
      <c r="AS331" s="114">
        <f t="shared" si="128"/>
        <v>1.1764705882352941E-2</v>
      </c>
    </row>
    <row r="332" spans="1:45" ht="13.5" thickBot="1" x14ac:dyDescent="0.25">
      <c r="A332" s="230"/>
      <c r="B332" s="235"/>
      <c r="C332" s="184" t="s">
        <v>134</v>
      </c>
      <c r="D332" s="98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38" t="s">
        <v>102</v>
      </c>
      <c r="R332" s="100"/>
      <c r="S332" s="94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38" t="s">
        <v>102</v>
      </c>
      <c r="AI332" s="100"/>
      <c r="AJ332" s="100"/>
      <c r="AK332" s="94"/>
      <c r="AL332" s="100"/>
      <c r="AM332" s="116"/>
      <c r="AN332" s="116"/>
      <c r="AO332" s="116"/>
      <c r="AP332" s="116"/>
      <c r="AQ332" s="101">
        <f t="shared" si="127"/>
        <v>2</v>
      </c>
      <c r="AR332" s="185">
        <f t="shared" ref="AR332:AR334" si="130">34*3</f>
        <v>102</v>
      </c>
      <c r="AS332" s="103">
        <f t="shared" si="128"/>
        <v>1.9607843137254902E-2</v>
      </c>
    </row>
    <row r="333" spans="1:45" x14ac:dyDescent="0.2">
      <c r="A333" s="230"/>
      <c r="B333" s="195" t="s">
        <v>12</v>
      </c>
      <c r="C333" s="124" t="s">
        <v>131</v>
      </c>
      <c r="D333" s="14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07"/>
      <c r="AN333" s="107"/>
      <c r="AO333" s="107"/>
      <c r="AP333" s="107"/>
      <c r="AQ333" s="93">
        <f t="shared" si="127"/>
        <v>0</v>
      </c>
      <c r="AR333" s="181">
        <f t="shared" si="130"/>
        <v>102</v>
      </c>
      <c r="AS333" s="95">
        <f t="shared" si="128"/>
        <v>0</v>
      </c>
    </row>
    <row r="334" spans="1:45" ht="13.5" thickBot="1" x14ac:dyDescent="0.25">
      <c r="A334" s="230"/>
      <c r="B334" s="195"/>
      <c r="C334" s="122" t="s">
        <v>132</v>
      </c>
      <c r="D334" s="104"/>
      <c r="E334" s="128"/>
      <c r="F334" s="128"/>
      <c r="G334" s="128"/>
      <c r="H334" s="128"/>
      <c r="I334" s="143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40"/>
      <c r="AN334" s="140"/>
      <c r="AO334" s="140"/>
      <c r="AP334" s="140"/>
      <c r="AQ334" s="106">
        <f t="shared" si="127"/>
        <v>0</v>
      </c>
      <c r="AR334" s="180">
        <f t="shared" si="130"/>
        <v>102</v>
      </c>
      <c r="AS334" s="133">
        <f t="shared" si="128"/>
        <v>0</v>
      </c>
    </row>
    <row r="335" spans="1:45" x14ac:dyDescent="0.2">
      <c r="A335" s="230"/>
      <c r="B335" s="234" t="s">
        <v>80</v>
      </c>
      <c r="C335" s="182" t="s">
        <v>133</v>
      </c>
      <c r="D335" s="141"/>
      <c r="E335" s="111"/>
      <c r="F335" s="111"/>
      <c r="G335" s="111"/>
      <c r="H335" s="160"/>
      <c r="I335" s="90" t="s">
        <v>102</v>
      </c>
      <c r="J335" s="111"/>
      <c r="K335" s="111"/>
      <c r="L335" s="111"/>
      <c r="M335" s="90" t="s">
        <v>102</v>
      </c>
      <c r="N335" s="111"/>
      <c r="O335" s="111"/>
      <c r="P335" s="111"/>
      <c r="Q335" s="90" t="s">
        <v>102</v>
      </c>
      <c r="R335" s="111"/>
      <c r="S335" s="111"/>
      <c r="T335" s="111"/>
      <c r="U335" s="111"/>
      <c r="V335" s="90" t="s">
        <v>102</v>
      </c>
      <c r="W335" s="111"/>
      <c r="X335" s="111"/>
      <c r="Y335" s="90" t="s">
        <v>102</v>
      </c>
      <c r="Z335" s="111"/>
      <c r="AA335" s="111"/>
      <c r="AB335" s="90" t="s">
        <v>102</v>
      </c>
      <c r="AC335" s="111"/>
      <c r="AD335" s="111"/>
      <c r="AE335" s="90" t="s">
        <v>102</v>
      </c>
      <c r="AF335" s="111"/>
      <c r="AG335" s="111"/>
      <c r="AH335" s="111"/>
      <c r="AI335" s="90" t="s">
        <v>102</v>
      </c>
      <c r="AJ335" s="111"/>
      <c r="AK335" s="111"/>
      <c r="AL335" s="111"/>
      <c r="AM335" s="142"/>
      <c r="AN335" s="142"/>
      <c r="AO335" s="142"/>
      <c r="AP335" s="142"/>
      <c r="AQ335" s="112">
        <f t="shared" si="127"/>
        <v>8</v>
      </c>
      <c r="AR335" s="183">
        <f>34*4</f>
        <v>136</v>
      </c>
      <c r="AS335" s="114">
        <f t="shared" si="128"/>
        <v>5.8823529411764705E-2</v>
      </c>
    </row>
    <row r="336" spans="1:45" ht="13.5" thickBot="1" x14ac:dyDescent="0.25">
      <c r="A336" s="230"/>
      <c r="B336" s="235"/>
      <c r="C336" s="184" t="s">
        <v>134</v>
      </c>
      <c r="D336" s="98"/>
      <c r="E336" s="100"/>
      <c r="F336" s="100"/>
      <c r="G336" s="100"/>
      <c r="H336" s="90" t="s">
        <v>102</v>
      </c>
      <c r="I336" s="100"/>
      <c r="J336" s="100"/>
      <c r="K336" s="100"/>
      <c r="L336" s="100"/>
      <c r="M336" s="100"/>
      <c r="N336" s="100"/>
      <c r="O336" s="100"/>
      <c r="P336" s="90" t="s">
        <v>102</v>
      </c>
      <c r="Q336" s="100"/>
      <c r="R336" s="100"/>
      <c r="S336" s="100"/>
      <c r="T336" s="100"/>
      <c r="U336" s="100"/>
      <c r="V336" s="100"/>
      <c r="W336" s="100"/>
      <c r="X336" s="90" t="s">
        <v>102</v>
      </c>
      <c r="Y336" s="100"/>
      <c r="Z336" s="100"/>
      <c r="AA336" s="100"/>
      <c r="AB336" s="100"/>
      <c r="AC336" s="100"/>
      <c r="AD336" s="100"/>
      <c r="AE336" s="90" t="s">
        <v>102</v>
      </c>
      <c r="AF336" s="100"/>
      <c r="AG336" s="100"/>
      <c r="AH336" s="100"/>
      <c r="AI336" s="116"/>
      <c r="AJ336" s="116"/>
      <c r="AK336" s="100"/>
      <c r="AL336" s="100"/>
      <c r="AM336" s="116"/>
      <c r="AN336" s="116"/>
      <c r="AO336" s="116"/>
      <c r="AP336" s="116"/>
      <c r="AQ336" s="101">
        <f t="shared" si="127"/>
        <v>4</v>
      </c>
      <c r="AR336" s="185">
        <v>102</v>
      </c>
      <c r="AS336" s="103">
        <f t="shared" si="128"/>
        <v>3.9215686274509803E-2</v>
      </c>
    </row>
    <row r="337" spans="1:45" x14ac:dyDescent="0.2">
      <c r="A337" s="230"/>
      <c r="B337" s="195" t="s">
        <v>78</v>
      </c>
      <c r="C337" s="124" t="s">
        <v>133</v>
      </c>
      <c r="D337" s="91"/>
      <c r="E337" s="129"/>
      <c r="F337" s="129"/>
      <c r="G337" s="129"/>
      <c r="H337" s="129"/>
      <c r="I337" s="90" t="s">
        <v>102</v>
      </c>
      <c r="J337" s="129"/>
      <c r="K337" s="129"/>
      <c r="L337" s="129"/>
      <c r="M337" s="129"/>
      <c r="N337" s="90" t="s">
        <v>102</v>
      </c>
      <c r="O337" s="129"/>
      <c r="P337" s="129"/>
      <c r="Q337" s="129"/>
      <c r="R337" s="129"/>
      <c r="S337" s="129"/>
      <c r="T337" s="90" t="s">
        <v>102</v>
      </c>
      <c r="U337" s="129"/>
      <c r="V337" s="129"/>
      <c r="W337" s="129"/>
      <c r="X337" s="129"/>
      <c r="Y337" s="129"/>
      <c r="Z337" s="129"/>
      <c r="AA337" s="129"/>
      <c r="AB337" s="90" t="s">
        <v>102</v>
      </c>
      <c r="AC337" s="129"/>
      <c r="AD337" s="129"/>
      <c r="AE337" s="90" t="s">
        <v>102</v>
      </c>
      <c r="AF337" s="129"/>
      <c r="AG337" s="129"/>
      <c r="AH337" s="129"/>
      <c r="AI337" s="107"/>
      <c r="AJ337" s="107"/>
      <c r="AK337" s="90" t="s">
        <v>102</v>
      </c>
      <c r="AL337" s="129"/>
      <c r="AM337" s="107"/>
      <c r="AN337" s="107"/>
      <c r="AO337" s="107"/>
      <c r="AP337" s="107"/>
      <c r="AQ337" s="93">
        <f t="shared" si="127"/>
        <v>6</v>
      </c>
      <c r="AR337" s="181">
        <f>34*3</f>
        <v>102</v>
      </c>
      <c r="AS337" s="95">
        <f t="shared" si="128"/>
        <v>5.8823529411764705E-2</v>
      </c>
    </row>
    <row r="338" spans="1:45" ht="13.5" thickBot="1" x14ac:dyDescent="0.25">
      <c r="A338" s="230"/>
      <c r="B338" s="195"/>
      <c r="C338" s="122" t="s">
        <v>134</v>
      </c>
      <c r="D338" s="104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90" t="s">
        <v>102</v>
      </c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90" t="s">
        <v>102</v>
      </c>
      <c r="AF338" s="128"/>
      <c r="AG338" s="128"/>
      <c r="AH338" s="128"/>
      <c r="AI338" s="140"/>
      <c r="AJ338" s="140"/>
      <c r="AK338" s="128"/>
      <c r="AL338" s="128"/>
      <c r="AM338" s="140"/>
      <c r="AN338" s="140"/>
      <c r="AO338" s="140"/>
      <c r="AP338" s="140"/>
      <c r="AQ338" s="106">
        <f t="shared" si="127"/>
        <v>2</v>
      </c>
      <c r="AR338" s="180">
        <v>34</v>
      </c>
      <c r="AS338" s="133">
        <f t="shared" si="128"/>
        <v>5.8823529411764705E-2</v>
      </c>
    </row>
    <row r="339" spans="1:45" x14ac:dyDescent="0.2">
      <c r="A339" s="230"/>
      <c r="B339" s="234" t="s">
        <v>79</v>
      </c>
      <c r="C339" s="182" t="s">
        <v>131</v>
      </c>
      <c r="D339" s="14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90" t="s">
        <v>102</v>
      </c>
      <c r="AJ339" s="142"/>
      <c r="AK339" s="111"/>
      <c r="AL339" s="111"/>
      <c r="AM339" s="142"/>
      <c r="AN339" s="142"/>
      <c r="AO339" s="142"/>
      <c r="AP339" s="142"/>
      <c r="AQ339" s="112">
        <f t="shared" si="127"/>
        <v>1</v>
      </c>
      <c r="AR339" s="183">
        <f>34*1</f>
        <v>34</v>
      </c>
      <c r="AS339" s="114">
        <f t="shared" si="128"/>
        <v>2.9411764705882353E-2</v>
      </c>
    </row>
    <row r="340" spans="1:45" ht="13.5" thickBot="1" x14ac:dyDescent="0.25">
      <c r="A340" s="230"/>
      <c r="B340" s="235"/>
      <c r="C340" s="184" t="s">
        <v>132</v>
      </c>
      <c r="D340" s="98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16"/>
      <c r="AJ340" s="90" t="s">
        <v>102</v>
      </c>
      <c r="AK340" s="100"/>
      <c r="AL340" s="100"/>
      <c r="AM340" s="116"/>
      <c r="AN340" s="116"/>
      <c r="AO340" s="116"/>
      <c r="AP340" s="116"/>
      <c r="AQ340" s="101">
        <f t="shared" si="127"/>
        <v>1</v>
      </c>
      <c r="AR340" s="185">
        <f t="shared" ref="AR340:AR342" si="131">34*1</f>
        <v>34</v>
      </c>
      <c r="AS340" s="103">
        <f t="shared" si="128"/>
        <v>2.9411764705882353E-2</v>
      </c>
    </row>
    <row r="341" spans="1:45" x14ac:dyDescent="0.2">
      <c r="A341" s="230"/>
      <c r="B341" s="195" t="s">
        <v>35</v>
      </c>
      <c r="C341" s="124" t="s">
        <v>133</v>
      </c>
      <c r="D341" s="91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07"/>
      <c r="AJ341" s="107"/>
      <c r="AK341" s="129"/>
      <c r="AL341" s="129"/>
      <c r="AM341" s="107"/>
      <c r="AN341" s="107"/>
      <c r="AO341" s="107"/>
      <c r="AP341" s="107"/>
      <c r="AQ341" s="93">
        <f t="shared" si="127"/>
        <v>0</v>
      </c>
      <c r="AR341" s="181">
        <v>136</v>
      </c>
      <c r="AS341" s="95">
        <f t="shared" si="128"/>
        <v>0</v>
      </c>
    </row>
    <row r="342" spans="1:45" ht="13.5" thickBot="1" x14ac:dyDescent="0.25">
      <c r="A342" s="230"/>
      <c r="B342" s="195"/>
      <c r="C342" s="122" t="s">
        <v>134</v>
      </c>
      <c r="D342" s="104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90" t="s">
        <v>102</v>
      </c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90" t="s">
        <v>102</v>
      </c>
      <c r="AD342" s="128"/>
      <c r="AE342" s="128"/>
      <c r="AF342" s="128"/>
      <c r="AG342" s="128"/>
      <c r="AH342" s="128"/>
      <c r="AI342" s="140"/>
      <c r="AJ342" s="140"/>
      <c r="AK342" s="128"/>
      <c r="AL342" s="128"/>
      <c r="AM342" s="140"/>
      <c r="AN342" s="140"/>
      <c r="AO342" s="140"/>
      <c r="AP342" s="140"/>
      <c r="AQ342" s="106">
        <f t="shared" si="127"/>
        <v>2</v>
      </c>
      <c r="AR342" s="180">
        <f t="shared" si="131"/>
        <v>34</v>
      </c>
      <c r="AS342" s="133">
        <f t="shared" si="128"/>
        <v>5.8823529411764705E-2</v>
      </c>
    </row>
    <row r="343" spans="1:45" x14ac:dyDescent="0.2">
      <c r="A343" s="230"/>
      <c r="B343" s="234" t="s">
        <v>34</v>
      </c>
      <c r="C343" s="182" t="s">
        <v>133</v>
      </c>
      <c r="D343" s="141"/>
      <c r="E343" s="111"/>
      <c r="F343" s="111"/>
      <c r="G343" s="111"/>
      <c r="H343" s="111"/>
      <c r="I343" s="90" t="s">
        <v>102</v>
      </c>
      <c r="J343" s="111"/>
      <c r="K343" s="111"/>
      <c r="L343" s="111"/>
      <c r="M343" s="111"/>
      <c r="N343" s="111"/>
      <c r="O343" s="111"/>
      <c r="P343" s="111"/>
      <c r="Q343" s="90" t="s">
        <v>102</v>
      </c>
      <c r="R343" s="111"/>
      <c r="S343" s="111"/>
      <c r="T343" s="111"/>
      <c r="U343" s="111"/>
      <c r="V343" s="90" t="s">
        <v>102</v>
      </c>
      <c r="W343" s="111"/>
      <c r="X343" s="111"/>
      <c r="Y343" s="90" t="s">
        <v>102</v>
      </c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42"/>
      <c r="AJ343" s="142"/>
      <c r="AK343" s="111"/>
      <c r="AL343" s="111"/>
      <c r="AM343" s="142"/>
      <c r="AN343" s="142"/>
      <c r="AO343" s="142"/>
      <c r="AP343" s="142"/>
      <c r="AQ343" s="112">
        <f t="shared" si="127"/>
        <v>4</v>
      </c>
      <c r="AR343" s="183">
        <v>170</v>
      </c>
      <c r="AS343" s="114">
        <f t="shared" si="128"/>
        <v>2.3529411764705882E-2</v>
      </c>
    </row>
    <row r="344" spans="1:45" ht="13.5" thickBot="1" x14ac:dyDescent="0.25">
      <c r="A344" s="230"/>
      <c r="B344" s="235"/>
      <c r="C344" s="184" t="s">
        <v>134</v>
      </c>
      <c r="D344" s="98"/>
      <c r="E344" s="100"/>
      <c r="F344" s="100"/>
      <c r="G344" s="100"/>
      <c r="H344" s="100"/>
      <c r="I344" s="100"/>
      <c r="J344" s="90" t="s">
        <v>102</v>
      </c>
      <c r="K344" s="100"/>
      <c r="L344" s="100"/>
      <c r="M344" s="100"/>
      <c r="N344" s="100"/>
      <c r="O344" s="100"/>
      <c r="P344" s="100"/>
      <c r="Q344" s="90" t="s">
        <v>102</v>
      </c>
      <c r="R344" s="100"/>
      <c r="S344" s="100"/>
      <c r="T344" s="100"/>
      <c r="U344" s="100"/>
      <c r="V344" s="100"/>
      <c r="W344" s="100"/>
      <c r="X344" s="90" t="s">
        <v>102</v>
      </c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90" t="s">
        <v>102</v>
      </c>
      <c r="AJ344" s="116"/>
      <c r="AK344" s="100"/>
      <c r="AL344" s="100"/>
      <c r="AM344" s="116"/>
      <c r="AN344" s="116"/>
      <c r="AO344" s="116"/>
      <c r="AP344" s="116"/>
      <c r="AQ344" s="101">
        <f t="shared" si="127"/>
        <v>4</v>
      </c>
      <c r="AR344" s="185">
        <f t="shared" ref="AR344" si="132">34*2</f>
        <v>68</v>
      </c>
      <c r="AS344" s="103">
        <f t="shared" si="128"/>
        <v>5.8823529411764705E-2</v>
      </c>
    </row>
    <row r="345" spans="1:45" x14ac:dyDescent="0.2">
      <c r="A345" s="230"/>
      <c r="B345" s="194" t="s">
        <v>37</v>
      </c>
      <c r="C345" s="124" t="s">
        <v>133</v>
      </c>
      <c r="D345" s="91"/>
      <c r="E345" s="129"/>
      <c r="F345" s="129"/>
      <c r="G345" s="129"/>
      <c r="H345" s="129"/>
      <c r="I345" s="129"/>
      <c r="J345" s="90" t="s">
        <v>102</v>
      </c>
      <c r="K345" s="129"/>
      <c r="L345" s="129"/>
      <c r="M345" s="129"/>
      <c r="N345" s="129"/>
      <c r="O345" s="129"/>
      <c r="P345" s="129"/>
      <c r="Q345" s="129"/>
      <c r="R345" s="90" t="s">
        <v>102</v>
      </c>
      <c r="S345" s="129"/>
      <c r="T345" s="129"/>
      <c r="U345" s="129"/>
      <c r="V345" s="129"/>
      <c r="W345" s="129"/>
      <c r="X345" s="129"/>
      <c r="Y345" s="129"/>
      <c r="Z345" s="129"/>
      <c r="AA345" s="129"/>
      <c r="AB345" s="90" t="s">
        <v>102</v>
      </c>
      <c r="AC345" s="129"/>
      <c r="AD345" s="129"/>
      <c r="AE345" s="129"/>
      <c r="AF345" s="129"/>
      <c r="AG345" s="129"/>
      <c r="AH345" s="129"/>
      <c r="AI345" s="107"/>
      <c r="AJ345" s="107"/>
      <c r="AK345" s="90" t="s">
        <v>102</v>
      </c>
      <c r="AL345" s="129"/>
      <c r="AM345" s="107"/>
      <c r="AN345" s="107"/>
      <c r="AO345" s="107"/>
      <c r="AP345" s="107"/>
      <c r="AQ345" s="93">
        <f t="shared" si="127"/>
        <v>4</v>
      </c>
      <c r="AR345" s="181">
        <v>102</v>
      </c>
      <c r="AS345" s="95">
        <f t="shared" si="128"/>
        <v>3.9215686274509803E-2</v>
      </c>
    </row>
    <row r="346" spans="1:45" ht="13.5" thickBot="1" x14ac:dyDescent="0.25">
      <c r="A346" s="230"/>
      <c r="B346" s="193"/>
      <c r="C346" s="122" t="s">
        <v>134</v>
      </c>
      <c r="D346" s="104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90" t="s">
        <v>102</v>
      </c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90" t="s">
        <v>102</v>
      </c>
      <c r="AG346" s="128"/>
      <c r="AH346" s="128"/>
      <c r="AI346" s="140"/>
      <c r="AJ346" s="140"/>
      <c r="AK346" s="128"/>
      <c r="AL346" s="128"/>
      <c r="AM346" s="140"/>
      <c r="AN346" s="140"/>
      <c r="AO346" s="140"/>
      <c r="AP346" s="140"/>
      <c r="AQ346" s="106">
        <f t="shared" si="127"/>
        <v>2</v>
      </c>
      <c r="AR346" s="180">
        <f t="shared" ref="AR346:AR348" si="133">34*1</f>
        <v>34</v>
      </c>
      <c r="AS346" s="133">
        <f t="shared" si="128"/>
        <v>5.8823529411764705E-2</v>
      </c>
    </row>
    <row r="347" spans="1:45" x14ac:dyDescent="0.2">
      <c r="A347" s="230"/>
      <c r="B347" s="273" t="s">
        <v>29</v>
      </c>
      <c r="C347" s="182" t="s">
        <v>133</v>
      </c>
      <c r="D347" s="14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42"/>
      <c r="AJ347" s="142"/>
      <c r="AK347" s="111"/>
      <c r="AL347" s="111"/>
      <c r="AM347" s="142"/>
      <c r="AN347" s="142"/>
      <c r="AO347" s="142"/>
      <c r="AP347" s="142"/>
      <c r="AQ347" s="112">
        <f t="shared" si="127"/>
        <v>0</v>
      </c>
      <c r="AR347" s="183">
        <v>102</v>
      </c>
      <c r="AS347" s="114">
        <f t="shared" si="128"/>
        <v>0</v>
      </c>
    </row>
    <row r="348" spans="1:45" ht="13.5" thickBot="1" x14ac:dyDescent="0.25">
      <c r="A348" s="230"/>
      <c r="B348" s="274"/>
      <c r="C348" s="184" t="s">
        <v>134</v>
      </c>
      <c r="D348" s="98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16"/>
      <c r="AJ348" s="116"/>
      <c r="AK348" s="100"/>
      <c r="AL348" s="100"/>
      <c r="AM348" s="116"/>
      <c r="AN348" s="116"/>
      <c r="AO348" s="116"/>
      <c r="AP348" s="116"/>
      <c r="AQ348" s="101">
        <f t="shared" si="127"/>
        <v>0</v>
      </c>
      <c r="AR348" s="185">
        <f t="shared" si="133"/>
        <v>34</v>
      </c>
      <c r="AS348" s="103">
        <f t="shared" si="128"/>
        <v>0</v>
      </c>
    </row>
    <row r="349" spans="1:45" x14ac:dyDescent="0.2">
      <c r="A349" s="230"/>
      <c r="B349" s="195" t="s">
        <v>28</v>
      </c>
      <c r="C349" s="124" t="s">
        <v>133</v>
      </c>
      <c r="D349" s="91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07"/>
      <c r="AJ349" s="107"/>
      <c r="AK349" s="129"/>
      <c r="AL349" s="129"/>
      <c r="AM349" s="107"/>
      <c r="AN349" s="107"/>
      <c r="AO349" s="107"/>
      <c r="AP349" s="107"/>
      <c r="AQ349" s="93">
        <f t="shared" si="127"/>
        <v>0</v>
      </c>
      <c r="AR349" s="275">
        <v>136</v>
      </c>
      <c r="AS349" s="95">
        <f t="shared" si="128"/>
        <v>0</v>
      </c>
    </row>
    <row r="350" spans="1:45" ht="13.5" thickBot="1" x14ac:dyDescent="0.25">
      <c r="A350" s="230"/>
      <c r="B350" s="195"/>
      <c r="C350" s="122" t="s">
        <v>134</v>
      </c>
      <c r="D350" s="104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40"/>
      <c r="AJ350" s="140"/>
      <c r="AK350" s="128"/>
      <c r="AL350" s="128"/>
      <c r="AM350" s="140"/>
      <c r="AN350" s="140"/>
      <c r="AO350" s="140"/>
      <c r="AP350" s="140"/>
      <c r="AQ350" s="106">
        <f t="shared" si="127"/>
        <v>0</v>
      </c>
      <c r="AR350" s="276">
        <f t="shared" ref="AR350" si="134">34*2</f>
        <v>68</v>
      </c>
      <c r="AS350" s="133">
        <f t="shared" si="128"/>
        <v>0</v>
      </c>
    </row>
    <row r="351" spans="1:45" x14ac:dyDescent="0.2">
      <c r="A351" s="230"/>
      <c r="B351" s="234" t="s">
        <v>32</v>
      </c>
      <c r="C351" s="182" t="s">
        <v>133</v>
      </c>
      <c r="D351" s="141"/>
      <c r="E351" s="111"/>
      <c r="F351" s="111"/>
      <c r="G351" s="111"/>
      <c r="H351" s="111"/>
      <c r="I351" s="111"/>
      <c r="J351" s="90" t="s">
        <v>102</v>
      </c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90" t="s">
        <v>102</v>
      </c>
      <c r="W351" s="111"/>
      <c r="X351" s="111"/>
      <c r="Y351" s="111"/>
      <c r="Z351" s="111"/>
      <c r="AA351" s="111"/>
      <c r="AB351" s="90" t="s">
        <v>102</v>
      </c>
      <c r="AC351" s="111"/>
      <c r="AD351" s="111"/>
      <c r="AE351" s="111"/>
      <c r="AF351" s="111"/>
      <c r="AG351" s="111"/>
      <c r="AH351" s="111"/>
      <c r="AI351" s="142"/>
      <c r="AJ351" s="142"/>
      <c r="AK351" s="90" t="s">
        <v>102</v>
      </c>
      <c r="AL351" s="111"/>
      <c r="AM351" s="142"/>
      <c r="AN351" s="142"/>
      <c r="AO351" s="142"/>
      <c r="AP351" s="142"/>
      <c r="AQ351" s="112">
        <f t="shared" si="127"/>
        <v>4</v>
      </c>
      <c r="AR351" s="278">
        <v>136</v>
      </c>
      <c r="AS351" s="114">
        <f t="shared" si="128"/>
        <v>2.9411764705882353E-2</v>
      </c>
    </row>
    <row r="352" spans="1:45" ht="13.5" thickBot="1" x14ac:dyDescent="0.25">
      <c r="A352" s="230"/>
      <c r="B352" s="235"/>
      <c r="C352" s="184" t="s">
        <v>134</v>
      </c>
      <c r="D352" s="98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16"/>
      <c r="AJ352" s="116"/>
      <c r="AK352" s="100"/>
      <c r="AL352" s="100"/>
      <c r="AM352" s="116"/>
      <c r="AN352" s="116"/>
      <c r="AO352" s="116"/>
      <c r="AP352" s="116"/>
      <c r="AQ352" s="101">
        <f t="shared" si="127"/>
        <v>0</v>
      </c>
      <c r="AR352" s="279">
        <v>60</v>
      </c>
      <c r="AS352" s="103">
        <f t="shared" si="128"/>
        <v>0</v>
      </c>
    </row>
    <row r="353" spans="1:45" x14ac:dyDescent="0.2">
      <c r="A353" s="230"/>
      <c r="B353" s="195" t="s">
        <v>30</v>
      </c>
      <c r="C353" s="124" t="s">
        <v>131</v>
      </c>
      <c r="D353" s="91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07"/>
      <c r="AJ353" s="107"/>
      <c r="AK353" s="129"/>
      <c r="AL353" s="129"/>
      <c r="AM353" s="107"/>
      <c r="AN353" s="107"/>
      <c r="AO353" s="107"/>
      <c r="AP353" s="107"/>
      <c r="AQ353" s="277">
        <f t="shared" si="127"/>
        <v>0</v>
      </c>
      <c r="AR353" s="181">
        <f>34*1</f>
        <v>34</v>
      </c>
      <c r="AS353" s="95">
        <f t="shared" si="128"/>
        <v>0</v>
      </c>
    </row>
    <row r="354" spans="1:45" ht="13.5" thickBot="1" x14ac:dyDescent="0.25">
      <c r="A354" s="230"/>
      <c r="B354" s="194"/>
      <c r="C354" s="126" t="s">
        <v>132</v>
      </c>
      <c r="D354" s="44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37"/>
      <c r="AJ354" s="37"/>
      <c r="AK354" s="25"/>
      <c r="AL354" s="25"/>
      <c r="AM354" s="37"/>
      <c r="AN354" s="37"/>
      <c r="AO354" s="37"/>
      <c r="AP354" s="37"/>
      <c r="AQ354" s="101">
        <f t="shared" si="127"/>
        <v>0</v>
      </c>
      <c r="AR354" s="71">
        <f t="shared" ref="AR354" si="135">34*1</f>
        <v>34</v>
      </c>
      <c r="AS354" s="8">
        <f t="shared" si="128"/>
        <v>0</v>
      </c>
    </row>
  </sheetData>
  <mergeCells count="296">
    <mergeCell ref="A299:A324"/>
    <mergeCell ref="B317:B318"/>
    <mergeCell ref="B319:B320"/>
    <mergeCell ref="B321:B322"/>
    <mergeCell ref="B323:B324"/>
    <mergeCell ref="B263:B266"/>
    <mergeCell ref="B267:B270"/>
    <mergeCell ref="B271:B274"/>
    <mergeCell ref="B275:B27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A297:C298"/>
    <mergeCell ref="A296:D296"/>
    <mergeCell ref="B279:B282"/>
    <mergeCell ref="B283:B286"/>
    <mergeCell ref="B287:B290"/>
    <mergeCell ref="B291:B294"/>
    <mergeCell ref="B187:B190"/>
    <mergeCell ref="B231:B234"/>
    <mergeCell ref="B235:B238"/>
    <mergeCell ref="B255:B258"/>
    <mergeCell ref="B259:B262"/>
    <mergeCell ref="B111:B114"/>
    <mergeCell ref="B115:B118"/>
    <mergeCell ref="B119:B122"/>
    <mergeCell ref="B167:B170"/>
    <mergeCell ref="B171:B174"/>
    <mergeCell ref="B175:B178"/>
    <mergeCell ref="B179:B182"/>
    <mergeCell ref="B151:B154"/>
    <mergeCell ref="B155:B158"/>
    <mergeCell ref="B159:B162"/>
    <mergeCell ref="B163:B166"/>
    <mergeCell ref="B139:B142"/>
    <mergeCell ref="B123:B126"/>
    <mergeCell ref="B127:B130"/>
    <mergeCell ref="B131:B134"/>
    <mergeCell ref="B147:B150"/>
    <mergeCell ref="A38:A46"/>
    <mergeCell ref="B38:B40"/>
    <mergeCell ref="B41:B43"/>
    <mergeCell ref="B44:B46"/>
    <mergeCell ref="A73:C74"/>
    <mergeCell ref="B91:B94"/>
    <mergeCell ref="B95:B98"/>
    <mergeCell ref="B99:B102"/>
    <mergeCell ref="A139:A182"/>
    <mergeCell ref="B143:B146"/>
    <mergeCell ref="A107:A134"/>
    <mergeCell ref="B107:B110"/>
    <mergeCell ref="B28:B30"/>
    <mergeCell ref="Q36:T36"/>
    <mergeCell ref="U36:W36"/>
    <mergeCell ref="E35:AP35"/>
    <mergeCell ref="X36:AA36"/>
    <mergeCell ref="AB36:AD36"/>
    <mergeCell ref="AE36:AI36"/>
    <mergeCell ref="AJ36:AL36"/>
    <mergeCell ref="AM36:AP36"/>
    <mergeCell ref="A35:D35"/>
    <mergeCell ref="A72:D72"/>
    <mergeCell ref="B55:B58"/>
    <mergeCell ref="A75:A102"/>
    <mergeCell ref="AM105:AP105"/>
    <mergeCell ref="A104:D104"/>
    <mergeCell ref="AQ72:AQ74"/>
    <mergeCell ref="AQ35:AQ37"/>
    <mergeCell ref="AQ48:AQ50"/>
    <mergeCell ref="U105:W105"/>
    <mergeCell ref="X105:AA105"/>
    <mergeCell ref="AB105:AD105"/>
    <mergeCell ref="AE105:AI105"/>
    <mergeCell ref="AQ104:AQ106"/>
    <mergeCell ref="AQ22:AQ24"/>
    <mergeCell ref="E104:AP104"/>
    <mergeCell ref="A12:A20"/>
    <mergeCell ref="B12:B14"/>
    <mergeCell ref="B15:B17"/>
    <mergeCell ref="AC3:AM5"/>
    <mergeCell ref="A7:B7"/>
    <mergeCell ref="C7:D7"/>
    <mergeCell ref="A103:D103"/>
    <mergeCell ref="B87:B90"/>
    <mergeCell ref="B83:B86"/>
    <mergeCell ref="B79:B82"/>
    <mergeCell ref="B75:B78"/>
    <mergeCell ref="E72:AP72"/>
    <mergeCell ref="AN3:AO5"/>
    <mergeCell ref="A25:A33"/>
    <mergeCell ref="B25:B27"/>
    <mergeCell ref="B4:C4"/>
    <mergeCell ref="AP5:AQ5"/>
    <mergeCell ref="X6:AB6"/>
    <mergeCell ref="AR48:AR50"/>
    <mergeCell ref="AS48:AS50"/>
    <mergeCell ref="A49:B50"/>
    <mergeCell ref="C49:C50"/>
    <mergeCell ref="E49:H49"/>
    <mergeCell ref="I49:L49"/>
    <mergeCell ref="M49:P49"/>
    <mergeCell ref="Q49:T49"/>
    <mergeCell ref="U49:W49"/>
    <mergeCell ref="A48:D48"/>
    <mergeCell ref="E48:AP48"/>
    <mergeCell ref="X49:AA49"/>
    <mergeCell ref="AB49:AD49"/>
    <mergeCell ref="AE49:AI49"/>
    <mergeCell ref="AJ49:AL49"/>
    <mergeCell ref="AM49:AP49"/>
    <mergeCell ref="AR35:AR37"/>
    <mergeCell ref="AS35:AS37"/>
    <mergeCell ref="A36:B37"/>
    <mergeCell ref="C36:C37"/>
    <mergeCell ref="E36:H36"/>
    <mergeCell ref="I36:L36"/>
    <mergeCell ref="M36:P36"/>
    <mergeCell ref="B31:B33"/>
    <mergeCell ref="A329:A354"/>
    <mergeCell ref="AR326:AR328"/>
    <mergeCell ref="B341:B342"/>
    <mergeCell ref="B343:B344"/>
    <mergeCell ref="B345:B346"/>
    <mergeCell ref="B347:B348"/>
    <mergeCell ref="B349:B350"/>
    <mergeCell ref="B351:B352"/>
    <mergeCell ref="B353:B354"/>
    <mergeCell ref="A327:C328"/>
    <mergeCell ref="A326:D326"/>
    <mergeCell ref="AS326:AS328"/>
    <mergeCell ref="E327:H327"/>
    <mergeCell ref="I327:L327"/>
    <mergeCell ref="M327:P327"/>
    <mergeCell ref="Q327:T327"/>
    <mergeCell ref="U327:W327"/>
    <mergeCell ref="X327:AA327"/>
    <mergeCell ref="AB327:AD327"/>
    <mergeCell ref="E326:AP326"/>
    <mergeCell ref="AQ326:AQ328"/>
    <mergeCell ref="AE327:AI327"/>
    <mergeCell ref="AJ327:AL327"/>
    <mergeCell ref="AM327:AP327"/>
    <mergeCell ref="AS296:AS298"/>
    <mergeCell ref="E297:H297"/>
    <mergeCell ref="I297:L297"/>
    <mergeCell ref="M297:P297"/>
    <mergeCell ref="Q297:T297"/>
    <mergeCell ref="A243:A294"/>
    <mergeCell ref="Q241:T241"/>
    <mergeCell ref="U241:W241"/>
    <mergeCell ref="X241:AA241"/>
    <mergeCell ref="AB241:AD241"/>
    <mergeCell ref="AE241:AI241"/>
    <mergeCell ref="AJ241:AL241"/>
    <mergeCell ref="U297:W297"/>
    <mergeCell ref="X297:AA297"/>
    <mergeCell ref="AB297:AD297"/>
    <mergeCell ref="AE297:AI297"/>
    <mergeCell ref="AJ297:AL297"/>
    <mergeCell ref="AM297:AP297"/>
    <mergeCell ref="E296:AP296"/>
    <mergeCell ref="AQ296:AQ298"/>
    <mergeCell ref="AR296:AR298"/>
    <mergeCell ref="B243:B246"/>
    <mergeCell ref="B247:B250"/>
    <mergeCell ref="B251:B254"/>
    <mergeCell ref="AR240:AR242"/>
    <mergeCell ref="AS240:AS242"/>
    <mergeCell ref="A241:C242"/>
    <mergeCell ref="E241:H241"/>
    <mergeCell ref="I241:L241"/>
    <mergeCell ref="M241:P241"/>
    <mergeCell ref="A187:A238"/>
    <mergeCell ref="AM241:AP241"/>
    <mergeCell ref="B199:B202"/>
    <mergeCell ref="B203:B206"/>
    <mergeCell ref="B207:B210"/>
    <mergeCell ref="B211:B213"/>
    <mergeCell ref="B215:B218"/>
    <mergeCell ref="B223:B226"/>
    <mergeCell ref="B227:B230"/>
    <mergeCell ref="B191:B194"/>
    <mergeCell ref="B195:B198"/>
    <mergeCell ref="A240:D240"/>
    <mergeCell ref="B219:B222"/>
    <mergeCell ref="AR184:AR186"/>
    <mergeCell ref="AS184:AS186"/>
    <mergeCell ref="A185:C186"/>
    <mergeCell ref="E185:H185"/>
    <mergeCell ref="I185:L185"/>
    <mergeCell ref="M185:P185"/>
    <mergeCell ref="Q185:T185"/>
    <mergeCell ref="U185:W185"/>
    <mergeCell ref="X185:AA185"/>
    <mergeCell ref="AB185:AD185"/>
    <mergeCell ref="AE185:AI185"/>
    <mergeCell ref="AJ185:AL185"/>
    <mergeCell ref="AM185:AP185"/>
    <mergeCell ref="A184:D184"/>
    <mergeCell ref="E184:AP184"/>
    <mergeCell ref="AQ184:AQ186"/>
    <mergeCell ref="AR136:AR138"/>
    <mergeCell ref="AS136:AS138"/>
    <mergeCell ref="A137:C138"/>
    <mergeCell ref="E137:H137"/>
    <mergeCell ref="I137:L137"/>
    <mergeCell ref="M137:P137"/>
    <mergeCell ref="Q137:T137"/>
    <mergeCell ref="U137:W137"/>
    <mergeCell ref="X137:AA137"/>
    <mergeCell ref="AB137:AD137"/>
    <mergeCell ref="AE137:AI137"/>
    <mergeCell ref="AJ137:AL137"/>
    <mergeCell ref="AM137:AP137"/>
    <mergeCell ref="A136:D136"/>
    <mergeCell ref="E136:AP136"/>
    <mergeCell ref="AQ136:AQ138"/>
    <mergeCell ref="AR104:AR106"/>
    <mergeCell ref="AS104:AS106"/>
    <mergeCell ref="A105:C106"/>
    <mergeCell ref="E105:H105"/>
    <mergeCell ref="I105:L105"/>
    <mergeCell ref="M105:P105"/>
    <mergeCell ref="Q105:T105"/>
    <mergeCell ref="A51:A70"/>
    <mergeCell ref="B59:B62"/>
    <mergeCell ref="B63:B66"/>
    <mergeCell ref="B51:B54"/>
    <mergeCell ref="B67:B70"/>
    <mergeCell ref="AR72:AR74"/>
    <mergeCell ref="AS72:AS74"/>
    <mergeCell ref="M73:P73"/>
    <mergeCell ref="Q73:T73"/>
    <mergeCell ref="U73:W73"/>
    <mergeCell ref="E73:H73"/>
    <mergeCell ref="AJ105:AL105"/>
    <mergeCell ref="AR22:AR24"/>
    <mergeCell ref="AJ23:AL23"/>
    <mergeCell ref="AM23:AP23"/>
    <mergeCell ref="A21:D21"/>
    <mergeCell ref="AS22:AS24"/>
    <mergeCell ref="E23:H23"/>
    <mergeCell ref="I23:L23"/>
    <mergeCell ref="M23:P23"/>
    <mergeCell ref="Q23:T23"/>
    <mergeCell ref="U23:W23"/>
    <mergeCell ref="X23:AA23"/>
    <mergeCell ref="AB23:AD23"/>
    <mergeCell ref="AE23:AI23"/>
    <mergeCell ref="A23:B24"/>
    <mergeCell ref="C23:C24"/>
    <mergeCell ref="A22:D22"/>
    <mergeCell ref="E22:AP22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329:B330"/>
    <mergeCell ref="B331:B332"/>
    <mergeCell ref="B333:B334"/>
    <mergeCell ref="B335:B336"/>
    <mergeCell ref="B337:B338"/>
    <mergeCell ref="B339:B340"/>
    <mergeCell ref="B18:B20"/>
    <mergeCell ref="E240:AP240"/>
    <mergeCell ref="I73:L73"/>
    <mergeCell ref="X73:AA73"/>
    <mergeCell ref="AB73:AD73"/>
    <mergeCell ref="AE73:AI73"/>
    <mergeCell ref="AJ73:AL73"/>
    <mergeCell ref="AM73:AP73"/>
    <mergeCell ref="AP4:AQ4"/>
    <mergeCell ref="AQ240:AQ242"/>
    <mergeCell ref="X3:AB3"/>
    <mergeCell ref="X4:AB5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21" max="50" man="1"/>
    <brk id="34" max="50" man="1"/>
    <brk id="47" max="50" man="1"/>
    <brk id="71" max="50" man="1"/>
    <brk id="103" max="16383" man="1"/>
    <brk id="135" max="16383" man="1"/>
    <brk id="183" max="16383" man="1"/>
    <brk id="239" max="16383" man="1"/>
    <brk id="295" max="50" man="1"/>
    <brk id="32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User3</cp:lastModifiedBy>
  <cp:lastPrinted>2025-07-31T04:29:37Z</cp:lastPrinted>
  <dcterms:created xsi:type="dcterms:W3CDTF">2024-09-28T08:38:22Z</dcterms:created>
  <dcterms:modified xsi:type="dcterms:W3CDTF">2025-09-13T06:26:37Z</dcterms:modified>
</cp:coreProperties>
</file>