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455" windowHeight="12345"/>
  </bookViews>
  <sheets>
    <sheet name="Лист1" sheetId="4" r:id="rId1"/>
  </sheets>
  <definedNames>
    <definedName name="_xlnm.Print_Area" localSheetId="0">Лист1!$A$1:$O$147</definedName>
  </definedNames>
  <calcPr calcId="145621"/>
</workbook>
</file>

<file path=xl/calcChain.xml><?xml version="1.0" encoding="utf-8"?>
<calcChain xmlns="http://schemas.openxmlformats.org/spreadsheetml/2006/main">
  <c r="H140" i="4" l="1"/>
  <c r="I140" i="4"/>
  <c r="J140" i="4"/>
  <c r="K140" i="4"/>
  <c r="L140" i="4"/>
  <c r="M140" i="4"/>
  <c r="N140" i="4"/>
  <c r="O140" i="4"/>
  <c r="G140" i="4"/>
  <c r="O71" i="4" l="1"/>
  <c r="P126" i="4"/>
  <c r="P110" i="4"/>
  <c r="P99" i="4"/>
  <c r="P85" i="4"/>
  <c r="P56" i="4"/>
  <c r="P42" i="4"/>
  <c r="P29" i="4"/>
  <c r="P14" i="4"/>
  <c r="G109" i="4"/>
  <c r="C109" i="4" l="1"/>
  <c r="F140" i="4" l="1"/>
  <c r="E140" i="4"/>
  <c r="D140" i="4"/>
  <c r="C140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O109" i="4"/>
  <c r="N109" i="4"/>
  <c r="M109" i="4"/>
  <c r="L109" i="4"/>
  <c r="K109" i="4"/>
  <c r="J109" i="4"/>
  <c r="I109" i="4"/>
  <c r="H109" i="4"/>
  <c r="F109" i="4"/>
  <c r="E109" i="4"/>
  <c r="D109" i="4"/>
  <c r="O98" i="4"/>
  <c r="N98" i="4"/>
  <c r="M98" i="4"/>
  <c r="L98" i="4"/>
  <c r="K98" i="4"/>
  <c r="J98" i="4"/>
  <c r="I98" i="4"/>
  <c r="H98" i="4"/>
  <c r="G98" i="4"/>
  <c r="S141" i="4" s="1"/>
  <c r="S142" i="4" s="1"/>
  <c r="F98" i="4"/>
  <c r="E98" i="4"/>
  <c r="D98" i="4"/>
  <c r="C98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R141" i="4" l="1"/>
  <c r="R142" i="4" s="1"/>
  <c r="R146" i="4" s="1"/>
  <c r="I142" i="4"/>
  <c r="R67" i="4"/>
  <c r="R68" i="4" s="1"/>
  <c r="R70" i="4" s="1"/>
  <c r="H142" i="4"/>
  <c r="Q67" i="4"/>
  <c r="Q68" i="4" s="1"/>
  <c r="Q70" i="4" s="1"/>
  <c r="P67" i="4"/>
  <c r="P68" i="4" s="1"/>
  <c r="P70" i="4" s="1"/>
  <c r="O142" i="4"/>
  <c r="N142" i="4"/>
  <c r="M142" i="4"/>
  <c r="K142" i="4"/>
  <c r="J142" i="4"/>
  <c r="Q141" i="4"/>
  <c r="Q142" i="4" s="1"/>
  <c r="Q146" i="4" s="1"/>
  <c r="P141" i="4"/>
  <c r="P142" i="4" s="1"/>
  <c r="P146" i="4" s="1"/>
  <c r="S146" i="4"/>
  <c r="G142" i="4"/>
  <c r="C142" i="4"/>
  <c r="L142" i="4"/>
  <c r="S67" i="4"/>
  <c r="S68" i="4" s="1"/>
  <c r="S70" i="4" s="1"/>
  <c r="D142" i="4"/>
  <c r="E142" i="4"/>
  <c r="F142" i="4"/>
</calcChain>
</file>

<file path=xl/sharedStrings.xml><?xml version="1.0" encoding="utf-8"?>
<sst xmlns="http://schemas.openxmlformats.org/spreadsheetml/2006/main" count="315" uniqueCount="71">
  <si>
    <t>Неделя:  первая</t>
  </si>
  <si>
    <t>Понедельник</t>
  </si>
  <si>
    <t>№ рец.</t>
  </si>
  <si>
    <t>Приём пищи, наименование блюда</t>
  </si>
  <si>
    <t>Выход</t>
  </si>
  <si>
    <t>Пищевые вещества(г)</t>
  </si>
  <si>
    <t>Ккал</t>
  </si>
  <si>
    <t>Витамины (мг)</t>
  </si>
  <si>
    <t>Минеральные вещества</t>
  </si>
  <si>
    <t>Б</t>
  </si>
  <si>
    <t>Ж</t>
  </si>
  <si>
    <t>У</t>
  </si>
  <si>
    <t>В 1</t>
  </si>
  <si>
    <t>С</t>
  </si>
  <si>
    <t>А</t>
  </si>
  <si>
    <t>Е</t>
  </si>
  <si>
    <t>Са</t>
  </si>
  <si>
    <t>Р</t>
  </si>
  <si>
    <t>Мg</t>
  </si>
  <si>
    <t>Fe(мкг)</t>
  </si>
  <si>
    <t>Какао с молоком</t>
  </si>
  <si>
    <t>Хлеб ржаной</t>
  </si>
  <si>
    <t>Омлет натуральный</t>
  </si>
  <si>
    <t>Хлеб пшеничный</t>
  </si>
  <si>
    <t>Итого:</t>
  </si>
  <si>
    <t>Норма по СанПин:</t>
  </si>
  <si>
    <t>Вторник</t>
  </si>
  <si>
    <t>ЗАВТРАК</t>
  </si>
  <si>
    <t>Кофейный напиток с молоком</t>
  </si>
  <si>
    <t>Голубцы ленивые</t>
  </si>
  <si>
    <t>Картофельное пюре</t>
  </si>
  <si>
    <t>Неделя: первая</t>
  </si>
  <si>
    <t>Четверг</t>
  </si>
  <si>
    <t>Среда</t>
  </si>
  <si>
    <t>Чай с сахаром с лимоном</t>
  </si>
  <si>
    <t>Тефтели из говядины с рисом</t>
  </si>
  <si>
    <t>Неделя: вторая</t>
  </si>
  <si>
    <t>Сок фруктовый</t>
  </si>
  <si>
    <t>Плов из отварной курицы</t>
  </si>
  <si>
    <t>Пятница</t>
  </si>
  <si>
    <t>Омлет с зеленым горошком</t>
  </si>
  <si>
    <t>Рагу из птицы</t>
  </si>
  <si>
    <t>Котлета из говядины (биточки)</t>
  </si>
  <si>
    <t>Рыба припущенная в молоке</t>
  </si>
  <si>
    <t>Средняя за 10 дней:</t>
  </si>
  <si>
    <t>Примерное перспективное (10-дневное) меню                                                                                                                                                                                                                                                                                                                                                      Разработано согласно требованиям и нормам СанПин  2.3/2.4.3590-20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категории детей с12 лет и старше сезон: летне-осенний.</t>
  </si>
  <si>
    <t>Возрастная категория: с 12 лет и старше сезон: лето-осень.</t>
  </si>
  <si>
    <t xml:space="preserve">Овощи свежие (огурец) нарезка </t>
  </si>
  <si>
    <t>ККЛ</t>
  </si>
  <si>
    <t>Составил: Инженер-технолог</t>
  </si>
  <si>
    <t>С.А. Деркач</t>
  </si>
  <si>
    <t>Неделя:  вторая</t>
  </si>
  <si>
    <t>завтрак</t>
  </si>
  <si>
    <t>б/н</t>
  </si>
  <si>
    <t>Макароны отварные</t>
  </si>
  <si>
    <t xml:space="preserve">Печень говяжья по-строгановски </t>
  </si>
  <si>
    <t>Капуста тушенная</t>
  </si>
  <si>
    <t>Каша рисовая рассыпчатая</t>
  </si>
  <si>
    <t>Икра кабачковая (пром..произв.)</t>
  </si>
  <si>
    <t xml:space="preserve">Пудинг из творога </t>
  </si>
  <si>
    <t>Компот из плодов или ягод сушёных.</t>
  </si>
  <si>
    <t>Кондитерские изделия (вафли)</t>
  </si>
  <si>
    <r>
      <rPr>
        <b/>
        <i/>
        <u/>
        <sz val="12"/>
        <rFont val="Times New Roman"/>
        <family val="1"/>
        <charset val="204"/>
      </rPr>
      <t>Овощи</t>
    </r>
    <r>
      <rPr>
        <b/>
        <i/>
        <sz val="12"/>
        <rFont val="Times New Roman"/>
        <family val="1"/>
        <charset val="204"/>
      </rPr>
      <t xml:space="preserve"> свежие в нарезке**- допускается использование иных овощей.    </t>
    </r>
    <r>
      <rPr>
        <b/>
        <i/>
        <u/>
        <sz val="12"/>
        <rFont val="Times New Roman"/>
        <family val="1"/>
        <charset val="204"/>
      </rPr>
      <t>Фрукт</t>
    </r>
    <r>
      <rPr>
        <b/>
        <i/>
        <sz val="12"/>
        <rFont val="Times New Roman"/>
        <family val="1"/>
        <charset val="204"/>
      </rPr>
      <t>***- допускается выдача иных фруктов.</t>
    </r>
  </si>
  <si>
    <t xml:space="preserve">Овощи свежие (помид) нарезка** </t>
  </si>
  <si>
    <t>Фрукты (яблоки)***</t>
  </si>
  <si>
    <t>Овощи свежие (огурец) нарезка **</t>
  </si>
  <si>
    <t>Фрукты (виноград)***</t>
  </si>
  <si>
    <t>Овощи свежие (помид) нарезка **</t>
  </si>
  <si>
    <t>Директор: МКУ ЦУМТБО                                                                                                                                                                        Д.В.Янчиленко</t>
  </si>
  <si>
    <t xml:space="preserve">Хлеб ржаной </t>
  </si>
  <si>
    <t>317А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</si>
</sst>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4" fillId="0" borderId="0" xfId="1" applyFont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164" fontId="3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164" fontId="4" fillId="0" borderId="0" xfId="1" applyNumberFormat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0" fillId="0" borderId="0" xfId="0" applyBorder="1"/>
    <xf numFmtId="0" fontId="5" fillId="0" borderId="0" xfId="1" applyFont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6" fillId="0" borderId="0" xfId="0" applyFont="1" applyFill="1"/>
    <xf numFmtId="164" fontId="3" fillId="3" borderId="1" xfId="1" applyNumberFormat="1" applyFont="1" applyFill="1" applyBorder="1" applyAlignment="1">
      <alignment horizontal="center"/>
    </xf>
    <xf numFmtId="164" fontId="6" fillId="0" borderId="1" xfId="0" applyNumberFormat="1" applyFont="1" applyBorder="1"/>
    <xf numFmtId="2" fontId="4" fillId="0" borderId="1" xfId="1" applyNumberFormat="1" applyFont="1" applyBorder="1"/>
    <xf numFmtId="164" fontId="2" fillId="0" borderId="1" xfId="1" applyNumberFormat="1" applyFont="1" applyBorder="1"/>
    <xf numFmtId="164" fontId="2" fillId="0" borderId="5" xfId="1" applyNumberFormat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0" fontId="10" fillId="0" borderId="0" xfId="1" applyFont="1"/>
    <xf numFmtId="0" fontId="11" fillId="0" borderId="0" xfId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1" xfId="1" applyFont="1" applyFill="1" applyBorder="1"/>
    <xf numFmtId="0" fontId="12" fillId="0" borderId="2" xfId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horizontal="center"/>
    </xf>
    <xf numFmtId="0" fontId="7" fillId="0" borderId="1" xfId="1" applyFont="1" applyBorder="1"/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wrapText="1"/>
    </xf>
    <xf numFmtId="2" fontId="11" fillId="0" borderId="1" xfId="1" applyNumberFormat="1" applyFont="1" applyBorder="1" applyAlignment="1">
      <alignment horizontal="center"/>
    </xf>
    <xf numFmtId="2" fontId="7" fillId="0" borderId="1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left"/>
    </xf>
    <xf numFmtId="2" fontId="11" fillId="0" borderId="3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Fill="1" applyBorder="1" applyAlignment="1">
      <alignment horizontal="right"/>
    </xf>
    <xf numFmtId="1" fontId="10" fillId="0" borderId="1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0" fontId="11" fillId="0" borderId="0" xfId="1" applyFont="1" applyBorder="1"/>
    <xf numFmtId="0" fontId="10" fillId="0" borderId="0" xfId="1" applyFont="1" applyFill="1" applyBorder="1" applyAlignment="1">
      <alignment horizontal="right"/>
    </xf>
    <xf numFmtId="0" fontId="10" fillId="0" borderId="0" xfId="1" applyFont="1" applyBorder="1" applyAlignment="1">
      <alignment horizontal="center"/>
    </xf>
    <xf numFmtId="2" fontId="10" fillId="0" borderId="0" xfId="1" applyNumberFormat="1" applyFont="1" applyBorder="1" applyAlignment="1">
      <alignment horizontal="center"/>
    </xf>
    <xf numFmtId="0" fontId="11" fillId="0" borderId="1" xfId="1" applyFont="1" applyFill="1" applyBorder="1"/>
    <xf numFmtId="0" fontId="11" fillId="0" borderId="1" xfId="1" applyFont="1" applyFill="1" applyBorder="1" applyAlignment="1">
      <alignment horizontal="center"/>
    </xf>
    <xf numFmtId="0" fontId="11" fillId="0" borderId="1" xfId="1" applyNumberFormat="1" applyFont="1" applyFill="1" applyBorder="1" applyAlignment="1">
      <alignment horizontal="center"/>
    </xf>
    <xf numFmtId="2" fontId="11" fillId="0" borderId="1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1" xfId="1" applyFont="1" applyFill="1" applyBorder="1" applyAlignment="1">
      <alignment horizontal="center"/>
    </xf>
    <xf numFmtId="2" fontId="11" fillId="0" borderId="6" xfId="1" applyNumberFormat="1" applyFont="1" applyFill="1" applyBorder="1" applyAlignment="1">
      <alignment horizontal="center"/>
    </xf>
    <xf numFmtId="2" fontId="11" fillId="0" borderId="6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2" fontId="10" fillId="0" borderId="1" xfId="1" applyNumberFormat="1" applyFont="1" applyFill="1" applyBorder="1" applyAlignment="1">
      <alignment horizontal="center"/>
    </xf>
    <xf numFmtId="0" fontId="11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2" fontId="7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left"/>
    </xf>
    <xf numFmtId="2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2" fontId="10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/>
    </xf>
    <xf numFmtId="0" fontId="12" fillId="0" borderId="1" xfId="1" applyFont="1" applyFill="1" applyBorder="1" applyAlignment="1">
      <alignment horizontal="right"/>
    </xf>
    <xf numFmtId="2" fontId="12" fillId="0" borderId="1" xfId="1" applyNumberFormat="1" applyFont="1" applyBorder="1" applyAlignment="1">
      <alignment horizontal="center"/>
    </xf>
    <xf numFmtId="0" fontId="11" fillId="0" borderId="2" xfId="1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top" wrapText="1"/>
    </xf>
    <xf numFmtId="2" fontId="11" fillId="0" borderId="1" xfId="1" applyNumberFormat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top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11" fillId="0" borderId="3" xfId="1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/>
    </xf>
    <xf numFmtId="2" fontId="11" fillId="0" borderId="0" xfId="1" applyNumberFormat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2" fontId="7" fillId="0" borderId="6" xfId="0" applyNumberFormat="1" applyFont="1" applyBorder="1" applyAlignment="1">
      <alignment horizontal="center" wrapText="1"/>
    </xf>
    <xf numFmtId="2" fontId="11" fillId="0" borderId="10" xfId="1" applyNumberFormat="1" applyFont="1" applyBorder="1" applyAlignment="1">
      <alignment horizontal="center" vertical="center"/>
    </xf>
    <xf numFmtId="2" fontId="11" fillId="0" borderId="6" xfId="1" applyNumberFormat="1" applyFont="1" applyFill="1" applyBorder="1" applyAlignment="1">
      <alignment horizontal="center" vertical="center"/>
    </xf>
    <xf numFmtId="2" fontId="11" fillId="0" borderId="6" xfId="1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left"/>
    </xf>
    <xf numFmtId="0" fontId="7" fillId="0" borderId="9" xfId="1" applyFont="1" applyBorder="1" applyAlignment="1">
      <alignment horizontal="center"/>
    </xf>
    <xf numFmtId="2" fontId="7" fillId="0" borderId="1" xfId="1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2" fontId="11" fillId="0" borderId="10" xfId="1" applyNumberFormat="1" applyFont="1" applyFill="1" applyBorder="1" applyAlignment="1">
      <alignment horizontal="center"/>
    </xf>
    <xf numFmtId="0" fontId="10" fillId="0" borderId="1" xfId="1" applyNumberFormat="1" applyFont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10" fillId="0" borderId="1" xfId="1" applyFont="1" applyBorder="1"/>
    <xf numFmtId="164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0" fillId="0" borderId="0" xfId="1" applyFont="1" applyBorder="1"/>
    <xf numFmtId="164" fontId="12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3" fillId="0" borderId="0" xfId="0" applyFont="1"/>
    <xf numFmtId="2" fontId="7" fillId="0" borderId="2" xfId="1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Fill="1"/>
    <xf numFmtId="0" fontId="11" fillId="0" borderId="2" xfId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164" fontId="6" fillId="0" borderId="0" xfId="0" applyNumberFormat="1" applyFont="1"/>
    <xf numFmtId="164" fontId="4" fillId="0" borderId="0" xfId="1" applyNumberFormat="1" applyFont="1"/>
    <xf numFmtId="164" fontId="0" fillId="0" borderId="0" xfId="0" applyNumberFormat="1"/>
    <xf numFmtId="164" fontId="4" fillId="0" borderId="0" xfId="1" applyNumberFormat="1" applyFont="1" applyBorder="1"/>
    <xf numFmtId="164" fontId="4" fillId="0" borderId="0" xfId="1" applyNumberFormat="1" applyFont="1" applyFill="1"/>
    <xf numFmtId="164" fontId="0" fillId="0" borderId="0" xfId="0" applyNumberFormat="1" applyBorder="1"/>
    <xf numFmtId="164" fontId="2" fillId="0" borderId="0" xfId="1" applyNumberFormat="1" applyFont="1" applyBorder="1"/>
    <xf numFmtId="164" fontId="3" fillId="0" borderId="0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 vertical="center" wrapText="1"/>
    </xf>
    <xf numFmtId="164" fontId="6" fillId="0" borderId="0" xfId="0" applyNumberFormat="1" applyFont="1" applyFill="1"/>
    <xf numFmtId="164" fontId="1" fillId="0" borderId="0" xfId="1" applyNumberFormat="1"/>
    <xf numFmtId="164" fontId="5" fillId="0" borderId="0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4" fillId="0" borderId="5" xfId="1" applyNumberFormat="1" applyFont="1" applyBorder="1"/>
    <xf numFmtId="164" fontId="5" fillId="0" borderId="5" xfId="1" applyNumberFormat="1" applyFont="1" applyFill="1" applyBorder="1" applyAlignment="1">
      <alignment horizontal="center"/>
    </xf>
    <xf numFmtId="164" fontId="6" fillId="0" borderId="0" xfId="1" applyNumberFormat="1" applyFont="1" applyBorder="1" applyAlignment="1">
      <alignment horizontal="left"/>
    </xf>
    <xf numFmtId="164" fontId="3" fillId="0" borderId="0" xfId="1" applyNumberFormat="1" applyFont="1" applyBorder="1"/>
    <xf numFmtId="164" fontId="4" fillId="0" borderId="0" xfId="1" applyNumberFormat="1" applyFont="1" applyFill="1" applyBorder="1"/>
    <xf numFmtId="164" fontId="5" fillId="0" borderId="1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0" fillId="0" borderId="7" xfId="1" applyFont="1" applyBorder="1" applyAlignment="1">
      <alignment horizontal="center" vertical="center" wrapText="1"/>
    </xf>
    <xf numFmtId="0" fontId="10" fillId="0" borderId="0" xfId="1" applyFont="1" applyAlignment="1">
      <alignment horizontal="left"/>
    </xf>
    <xf numFmtId="2" fontId="10" fillId="0" borderId="0" xfId="1" applyNumberFormat="1" applyFont="1" applyAlignment="1">
      <alignment horizontal="center"/>
    </xf>
    <xf numFmtId="0" fontId="10" fillId="0" borderId="8" xfId="1" applyFont="1" applyBorder="1" applyAlignment="1">
      <alignment horizontal="left"/>
    </xf>
    <xf numFmtId="2" fontId="10" fillId="0" borderId="2" xfId="1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5" xfId="1" applyNumberFormat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left"/>
    </xf>
    <xf numFmtId="0" fontId="10" fillId="0" borderId="0" xfId="1" applyFont="1" applyBorder="1" applyAlignment="1">
      <alignment horizontal="left"/>
    </xf>
    <xf numFmtId="2" fontId="10" fillId="0" borderId="0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2" fontId="10" fillId="0" borderId="6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2" fontId="10" fillId="0" borderId="0" xfId="1" applyNumberFormat="1" applyFont="1" applyAlignment="1">
      <alignment horizontal="center" vertical="top" wrapText="1"/>
    </xf>
    <xf numFmtId="2" fontId="10" fillId="0" borderId="0" xfId="1" applyNumberFormat="1" applyFont="1" applyAlignment="1">
      <alignment horizontal="center" vertical="center"/>
    </xf>
    <xf numFmtId="2" fontId="10" fillId="0" borderId="8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9"/>
  <sheetViews>
    <sheetView tabSelected="1" topLeftCell="A124" zoomScale="80" zoomScaleNormal="80" workbookViewId="0">
      <selection activeCell="H161" sqref="H161"/>
    </sheetView>
  </sheetViews>
  <sheetFormatPr defaultRowHeight="15" customHeight="1" x14ac:dyDescent="0.25"/>
  <cols>
    <col min="1" max="1" width="11.7109375" style="114" customWidth="1"/>
    <col min="2" max="2" width="33.85546875" style="114" customWidth="1"/>
    <col min="3" max="15" width="9.7109375" style="114" customWidth="1"/>
    <col min="16" max="16" width="9.7109375" style="123" customWidth="1"/>
  </cols>
  <sheetData>
    <row r="1" spans="1:19" ht="15" customHeight="1" x14ac:dyDescent="0.25">
      <c r="A1" s="167" t="s">
        <v>45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21"/>
      <c r="Q1" s="6"/>
      <c r="R1" s="6"/>
      <c r="S1" s="6"/>
    </row>
    <row r="2" spans="1:19" ht="15" customHeight="1" x14ac:dyDescent="0.25">
      <c r="A2" s="25" t="s">
        <v>0</v>
      </c>
      <c r="B2" s="25"/>
      <c r="C2" s="26"/>
      <c r="D2" s="27"/>
      <c r="E2" s="168"/>
      <c r="F2" s="168"/>
      <c r="G2" s="168"/>
      <c r="H2" s="168"/>
      <c r="I2" s="28"/>
      <c r="J2" s="28"/>
      <c r="K2" s="28"/>
      <c r="L2" s="28"/>
      <c r="M2" s="28"/>
      <c r="N2" s="28"/>
      <c r="O2" s="28"/>
      <c r="P2" s="121"/>
      <c r="Q2" s="6"/>
      <c r="R2" s="6"/>
      <c r="S2" s="6"/>
    </row>
    <row r="3" spans="1:19" ht="15" customHeight="1" x14ac:dyDescent="0.25">
      <c r="A3" s="153" t="s">
        <v>46</v>
      </c>
      <c r="B3" s="153"/>
      <c r="C3" s="153"/>
      <c r="D3" s="153"/>
      <c r="E3" s="153"/>
      <c r="F3" s="169" t="s">
        <v>1</v>
      </c>
      <c r="G3" s="169"/>
      <c r="H3" s="169"/>
      <c r="I3" s="28"/>
      <c r="J3" s="28"/>
      <c r="K3" s="28"/>
      <c r="L3" s="28"/>
      <c r="M3" s="28"/>
      <c r="N3" s="28"/>
      <c r="O3" s="28"/>
      <c r="P3" s="121"/>
      <c r="Q3" s="6"/>
      <c r="R3" s="6"/>
      <c r="S3" s="6"/>
    </row>
    <row r="4" spans="1:19" ht="15" customHeight="1" x14ac:dyDescent="0.25">
      <c r="A4" s="148" t="s">
        <v>2</v>
      </c>
      <c r="B4" s="148" t="s">
        <v>3</v>
      </c>
      <c r="C4" s="148" t="s">
        <v>4</v>
      </c>
      <c r="D4" s="141" t="s">
        <v>5</v>
      </c>
      <c r="E4" s="141"/>
      <c r="F4" s="141"/>
      <c r="G4" s="141" t="s">
        <v>6</v>
      </c>
      <c r="H4" s="141" t="s">
        <v>7</v>
      </c>
      <c r="I4" s="141"/>
      <c r="J4" s="141"/>
      <c r="K4" s="141"/>
      <c r="L4" s="141" t="s">
        <v>8</v>
      </c>
      <c r="M4" s="141"/>
      <c r="N4" s="141"/>
      <c r="O4" s="141"/>
      <c r="P4" s="121"/>
      <c r="Q4" s="6"/>
      <c r="R4" s="6"/>
      <c r="S4" s="6"/>
    </row>
    <row r="5" spans="1:19" ht="15" customHeight="1" x14ac:dyDescent="0.25">
      <c r="A5" s="148"/>
      <c r="B5" s="148"/>
      <c r="C5" s="148"/>
      <c r="D5" s="29" t="s">
        <v>9</v>
      </c>
      <c r="E5" s="29" t="s">
        <v>10</v>
      </c>
      <c r="F5" s="29" t="s">
        <v>11</v>
      </c>
      <c r="G5" s="141"/>
      <c r="H5" s="29" t="s">
        <v>12</v>
      </c>
      <c r="I5" s="29" t="s">
        <v>13</v>
      </c>
      <c r="J5" s="29" t="s">
        <v>14</v>
      </c>
      <c r="K5" s="29" t="s">
        <v>15</v>
      </c>
      <c r="L5" s="29" t="s">
        <v>16</v>
      </c>
      <c r="M5" s="30" t="s">
        <v>17</v>
      </c>
      <c r="N5" s="30" t="s">
        <v>18</v>
      </c>
      <c r="O5" s="30" t="s">
        <v>19</v>
      </c>
      <c r="P5" s="121"/>
      <c r="Q5" s="6"/>
      <c r="R5" s="6"/>
      <c r="S5" s="6"/>
    </row>
    <row r="6" spans="1:19" ht="15" customHeight="1" x14ac:dyDescent="0.25">
      <c r="A6" s="142" t="s">
        <v>27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4"/>
      <c r="P6" s="122"/>
      <c r="Q6" s="6"/>
      <c r="R6" s="6"/>
      <c r="S6" s="6"/>
    </row>
    <row r="7" spans="1:19" ht="15" customHeight="1" x14ac:dyDescent="0.25">
      <c r="A7" s="31">
        <v>496</v>
      </c>
      <c r="B7" s="32" t="s">
        <v>20</v>
      </c>
      <c r="C7" s="33">
        <v>200</v>
      </c>
      <c r="D7" s="34">
        <v>3.6</v>
      </c>
      <c r="E7" s="34">
        <v>3.3</v>
      </c>
      <c r="F7" s="34">
        <v>25</v>
      </c>
      <c r="G7" s="35">
        <v>144</v>
      </c>
      <c r="H7" s="34">
        <v>0.04</v>
      </c>
      <c r="I7" s="34">
        <v>1.3</v>
      </c>
      <c r="J7" s="34">
        <v>0.02</v>
      </c>
      <c r="K7" s="34">
        <v>0</v>
      </c>
      <c r="L7" s="34">
        <v>124</v>
      </c>
      <c r="M7" s="34">
        <v>110</v>
      </c>
      <c r="N7" s="34">
        <v>27</v>
      </c>
      <c r="O7" s="34">
        <v>0.8</v>
      </c>
    </row>
    <row r="8" spans="1:19" ht="15" customHeight="1" x14ac:dyDescent="0.25">
      <c r="A8" s="31">
        <v>109</v>
      </c>
      <c r="B8" s="36" t="s">
        <v>21</v>
      </c>
      <c r="C8" s="31">
        <v>30</v>
      </c>
      <c r="D8" s="35">
        <v>1.98</v>
      </c>
      <c r="E8" s="35">
        <v>0.35</v>
      </c>
      <c r="F8" s="35">
        <v>9.9600000000000009</v>
      </c>
      <c r="G8" s="35">
        <v>52.1</v>
      </c>
      <c r="H8" s="35">
        <v>4.2000000000000003E-2</v>
      </c>
      <c r="I8" s="35">
        <v>0</v>
      </c>
      <c r="J8" s="35">
        <v>0.03</v>
      </c>
      <c r="K8" s="35">
        <v>0.45</v>
      </c>
      <c r="L8" s="35">
        <v>10.5</v>
      </c>
      <c r="M8" s="35">
        <v>47.3</v>
      </c>
      <c r="N8" s="35">
        <v>14</v>
      </c>
      <c r="O8" s="35">
        <v>1.1599999999999999</v>
      </c>
      <c r="P8" s="124"/>
      <c r="Q8" s="7"/>
      <c r="R8" s="7"/>
      <c r="S8" s="7"/>
    </row>
    <row r="9" spans="1:19" ht="15" customHeight="1" x14ac:dyDescent="0.25">
      <c r="A9" s="37">
        <v>106</v>
      </c>
      <c r="B9" s="38" t="s">
        <v>63</v>
      </c>
      <c r="C9" s="37">
        <v>80</v>
      </c>
      <c r="D9" s="39">
        <v>0.88</v>
      </c>
      <c r="E9" s="39">
        <v>0.16</v>
      </c>
      <c r="F9" s="39">
        <v>3.04</v>
      </c>
      <c r="G9" s="39">
        <v>19.2</v>
      </c>
      <c r="H9" s="40">
        <v>0.05</v>
      </c>
      <c r="I9" s="35">
        <v>20</v>
      </c>
      <c r="J9" s="35">
        <v>0</v>
      </c>
      <c r="K9" s="35">
        <v>0.56000000000000005</v>
      </c>
      <c r="L9" s="35">
        <v>11.2</v>
      </c>
      <c r="M9" s="35">
        <v>20.8</v>
      </c>
      <c r="N9" s="35">
        <v>16</v>
      </c>
      <c r="O9" s="35">
        <v>0.72</v>
      </c>
      <c r="P9" s="121"/>
      <c r="Q9" s="6"/>
      <c r="R9" s="6"/>
      <c r="S9" s="6"/>
    </row>
    <row r="10" spans="1:19" ht="15" customHeight="1" x14ac:dyDescent="0.25">
      <c r="A10" s="37">
        <v>301</v>
      </c>
      <c r="B10" s="41" t="s">
        <v>22</v>
      </c>
      <c r="C10" s="37">
        <v>170</v>
      </c>
      <c r="D10" s="42">
        <v>14.6</v>
      </c>
      <c r="E10" s="42">
        <v>22.6</v>
      </c>
      <c r="F10" s="42">
        <v>3.92</v>
      </c>
      <c r="G10" s="42">
        <v>277.2</v>
      </c>
      <c r="H10" s="42">
        <v>0.1</v>
      </c>
      <c r="I10" s="42">
        <v>0.52</v>
      </c>
      <c r="J10" s="42">
        <v>0.34</v>
      </c>
      <c r="K10" s="42">
        <v>0.79</v>
      </c>
      <c r="L10" s="39">
        <v>138</v>
      </c>
      <c r="M10" s="39">
        <v>260</v>
      </c>
      <c r="N10" s="39">
        <v>20.8</v>
      </c>
      <c r="O10" s="39">
        <v>2.6</v>
      </c>
      <c r="P10" s="121"/>
      <c r="Q10" s="6"/>
      <c r="R10" s="6"/>
      <c r="S10" s="6"/>
    </row>
    <row r="11" spans="1:19" ht="15" customHeight="1" x14ac:dyDescent="0.25">
      <c r="A11" s="37">
        <v>112</v>
      </c>
      <c r="B11" s="41" t="s">
        <v>64</v>
      </c>
      <c r="C11" s="43">
        <v>100</v>
      </c>
      <c r="D11" s="39">
        <v>0.4</v>
      </c>
      <c r="E11" s="39">
        <v>0.4</v>
      </c>
      <c r="F11" s="39">
        <v>9.8000000000000007</v>
      </c>
      <c r="G11" s="39">
        <v>47</v>
      </c>
      <c r="H11" s="35">
        <v>0.03</v>
      </c>
      <c r="I11" s="35">
        <v>10</v>
      </c>
      <c r="J11" s="35">
        <v>0</v>
      </c>
      <c r="K11" s="35">
        <v>0.2</v>
      </c>
      <c r="L11" s="35">
        <v>16</v>
      </c>
      <c r="M11" s="35">
        <v>11</v>
      </c>
      <c r="N11" s="35">
        <v>9</v>
      </c>
      <c r="O11" s="35">
        <v>2.2000000000000002</v>
      </c>
    </row>
    <row r="12" spans="1:19" ht="15" customHeight="1" x14ac:dyDescent="0.25">
      <c r="A12" s="31">
        <v>108</v>
      </c>
      <c r="B12" s="36" t="s">
        <v>23</v>
      </c>
      <c r="C12" s="31">
        <v>50</v>
      </c>
      <c r="D12" s="35">
        <v>3.85</v>
      </c>
      <c r="E12" s="35">
        <v>0.4</v>
      </c>
      <c r="F12" s="35">
        <v>24.6</v>
      </c>
      <c r="G12" s="35">
        <v>117</v>
      </c>
      <c r="H12" s="35">
        <v>0.05</v>
      </c>
      <c r="I12" s="35">
        <v>0</v>
      </c>
      <c r="J12" s="35">
        <v>0</v>
      </c>
      <c r="K12" s="35">
        <v>0.55000000000000004</v>
      </c>
      <c r="L12" s="35">
        <v>10</v>
      </c>
      <c r="M12" s="35">
        <v>32</v>
      </c>
      <c r="N12" s="35">
        <v>7</v>
      </c>
      <c r="O12" s="35">
        <v>0.5</v>
      </c>
      <c r="P12" s="121"/>
      <c r="Q12" s="6"/>
      <c r="R12" s="6"/>
      <c r="S12" s="6"/>
    </row>
    <row r="13" spans="1:19" ht="15" customHeight="1" x14ac:dyDescent="0.25">
      <c r="A13" s="37"/>
      <c r="B13" s="44" t="s">
        <v>24</v>
      </c>
      <c r="C13" s="45">
        <f>SUM(C7:C12)</f>
        <v>630</v>
      </c>
      <c r="D13" s="46">
        <f t="shared" ref="D13:O13" si="0">SUM(D7:D12)</f>
        <v>25.31</v>
      </c>
      <c r="E13" s="46">
        <f t="shared" si="0"/>
        <v>27.209999999999997</v>
      </c>
      <c r="F13" s="46">
        <f t="shared" si="0"/>
        <v>76.319999999999993</v>
      </c>
      <c r="G13" s="46">
        <f t="shared" si="0"/>
        <v>656.5</v>
      </c>
      <c r="H13" s="46">
        <f t="shared" si="0"/>
        <v>0.312</v>
      </c>
      <c r="I13" s="46">
        <f t="shared" si="0"/>
        <v>31.82</v>
      </c>
      <c r="J13" s="46">
        <f t="shared" si="0"/>
        <v>0.39</v>
      </c>
      <c r="K13" s="46">
        <f t="shared" si="0"/>
        <v>2.5499999999999998</v>
      </c>
      <c r="L13" s="46">
        <f t="shared" si="0"/>
        <v>309.7</v>
      </c>
      <c r="M13" s="46">
        <f t="shared" si="0"/>
        <v>481.1</v>
      </c>
      <c r="N13" s="46">
        <f t="shared" si="0"/>
        <v>93.8</v>
      </c>
      <c r="O13" s="46">
        <f t="shared" si="0"/>
        <v>7.9799999999999995</v>
      </c>
      <c r="P13" s="121"/>
      <c r="Q13" s="6"/>
      <c r="R13" s="6"/>
      <c r="S13" s="6"/>
    </row>
    <row r="14" spans="1:19" ht="15" customHeight="1" x14ac:dyDescent="0.25">
      <c r="A14" s="47"/>
      <c r="B14" s="44" t="s">
        <v>25</v>
      </c>
      <c r="C14" s="43">
        <v>550</v>
      </c>
      <c r="D14" s="46">
        <v>22.5</v>
      </c>
      <c r="E14" s="46">
        <v>23</v>
      </c>
      <c r="F14" s="46">
        <v>95</v>
      </c>
      <c r="G14" s="46">
        <v>687.7</v>
      </c>
      <c r="H14" s="46">
        <v>0.35</v>
      </c>
      <c r="I14" s="46">
        <v>17.5</v>
      </c>
      <c r="J14" s="46">
        <v>0.22</v>
      </c>
      <c r="K14" s="46">
        <v>2.7</v>
      </c>
      <c r="L14" s="46">
        <v>275</v>
      </c>
      <c r="M14" s="46">
        <v>412</v>
      </c>
      <c r="N14" s="46">
        <v>62.5</v>
      </c>
      <c r="O14" s="46">
        <v>3</v>
      </c>
      <c r="P14" s="121">
        <f>SUM(G13*25/G14)</f>
        <v>23.865784499054818</v>
      </c>
      <c r="Q14" s="6"/>
      <c r="R14" s="6"/>
      <c r="S14" s="6"/>
    </row>
    <row r="15" spans="1:19" ht="15" customHeight="1" x14ac:dyDescent="0.25">
      <c r="A15" s="48"/>
      <c r="B15" s="49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121"/>
      <c r="Q15" s="6"/>
      <c r="R15" s="6"/>
      <c r="S15" s="6"/>
    </row>
    <row r="16" spans="1:19" ht="15" customHeight="1" x14ac:dyDescent="0.25">
      <c r="A16" s="151" t="s">
        <v>31</v>
      </c>
      <c r="B16" s="151"/>
      <c r="C16" s="26"/>
      <c r="D16" s="28"/>
      <c r="E16" s="152" t="s">
        <v>26</v>
      </c>
      <c r="F16" s="152"/>
      <c r="G16" s="152"/>
      <c r="H16" s="152"/>
      <c r="I16" s="28"/>
      <c r="J16" s="28"/>
      <c r="K16" s="28"/>
      <c r="L16" s="28"/>
      <c r="M16" s="28"/>
      <c r="N16" s="28"/>
      <c r="O16" s="28"/>
      <c r="P16" s="122"/>
      <c r="Q16" s="6"/>
      <c r="R16" s="6"/>
      <c r="S16" s="6"/>
    </row>
    <row r="17" spans="1:19" ht="15" customHeight="1" x14ac:dyDescent="0.25">
      <c r="A17" s="153" t="s">
        <v>46</v>
      </c>
      <c r="B17" s="153"/>
      <c r="C17" s="153"/>
      <c r="D17" s="153"/>
      <c r="E17" s="153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22"/>
      <c r="Q17" s="6"/>
      <c r="R17" s="6"/>
      <c r="S17" s="6"/>
    </row>
    <row r="18" spans="1:19" ht="15" customHeight="1" x14ac:dyDescent="0.25">
      <c r="A18" s="148" t="s">
        <v>2</v>
      </c>
      <c r="B18" s="148" t="s">
        <v>3</v>
      </c>
      <c r="C18" s="148" t="s">
        <v>4</v>
      </c>
      <c r="D18" s="141" t="s">
        <v>5</v>
      </c>
      <c r="E18" s="141"/>
      <c r="F18" s="141"/>
      <c r="G18" s="141" t="s">
        <v>6</v>
      </c>
      <c r="H18" s="141" t="s">
        <v>7</v>
      </c>
      <c r="I18" s="141"/>
      <c r="J18" s="141"/>
      <c r="K18" s="141"/>
      <c r="L18" s="141" t="s">
        <v>8</v>
      </c>
      <c r="M18" s="141"/>
      <c r="N18" s="141"/>
      <c r="O18" s="141"/>
      <c r="P18" s="122"/>
      <c r="Q18" s="6"/>
      <c r="R18" s="6"/>
      <c r="S18" s="6"/>
    </row>
    <row r="19" spans="1:19" ht="15" customHeight="1" x14ac:dyDescent="0.25">
      <c r="A19" s="148"/>
      <c r="B19" s="148"/>
      <c r="C19" s="148"/>
      <c r="D19" s="29" t="s">
        <v>9</v>
      </c>
      <c r="E19" s="29" t="s">
        <v>10</v>
      </c>
      <c r="F19" s="29" t="s">
        <v>11</v>
      </c>
      <c r="G19" s="141"/>
      <c r="H19" s="29" t="s">
        <v>12</v>
      </c>
      <c r="I19" s="29" t="s">
        <v>13</v>
      </c>
      <c r="J19" s="29" t="s">
        <v>14</v>
      </c>
      <c r="K19" s="29" t="s">
        <v>15</v>
      </c>
      <c r="L19" s="29" t="s">
        <v>16</v>
      </c>
      <c r="M19" s="30" t="s">
        <v>17</v>
      </c>
      <c r="N19" s="30" t="s">
        <v>18</v>
      </c>
      <c r="O19" s="30" t="s">
        <v>19</v>
      </c>
      <c r="P19" s="122"/>
      <c r="Q19" s="6"/>
      <c r="R19" s="6"/>
      <c r="S19" s="6"/>
    </row>
    <row r="20" spans="1:19" ht="15" customHeight="1" x14ac:dyDescent="0.25">
      <c r="A20" s="142" t="s">
        <v>27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4"/>
      <c r="P20" s="122"/>
      <c r="Q20" s="6"/>
      <c r="R20" s="6"/>
      <c r="S20" s="6"/>
    </row>
    <row r="21" spans="1:19" ht="15" customHeight="1" x14ac:dyDescent="0.25">
      <c r="A21" s="37">
        <v>494</v>
      </c>
      <c r="B21" s="41" t="s">
        <v>34</v>
      </c>
      <c r="C21" s="37">
        <v>200</v>
      </c>
      <c r="D21" s="39">
        <v>0.1</v>
      </c>
      <c r="E21" s="39">
        <v>0</v>
      </c>
      <c r="F21" s="39">
        <v>15.2</v>
      </c>
      <c r="G21" s="39">
        <v>61</v>
      </c>
      <c r="H21" s="39">
        <v>0</v>
      </c>
      <c r="I21" s="39">
        <v>2.8</v>
      </c>
      <c r="J21" s="39">
        <v>0</v>
      </c>
      <c r="K21" s="39">
        <v>0</v>
      </c>
      <c r="L21" s="39">
        <v>14.2</v>
      </c>
      <c r="M21" s="39">
        <v>4</v>
      </c>
      <c r="N21" s="39">
        <v>2</v>
      </c>
      <c r="O21" s="39">
        <v>0.4</v>
      </c>
      <c r="P21" s="122"/>
      <c r="Q21" s="6"/>
      <c r="R21" s="6"/>
      <c r="S21" s="6"/>
    </row>
    <row r="22" spans="1:19" ht="15" customHeight="1" x14ac:dyDescent="0.25">
      <c r="A22" s="31">
        <v>109</v>
      </c>
      <c r="B22" s="36" t="s">
        <v>21</v>
      </c>
      <c r="C22" s="31">
        <v>30</v>
      </c>
      <c r="D22" s="35">
        <v>1.98</v>
      </c>
      <c r="E22" s="35">
        <v>0.35</v>
      </c>
      <c r="F22" s="35">
        <v>9.9600000000000009</v>
      </c>
      <c r="G22" s="35">
        <v>52.1</v>
      </c>
      <c r="H22" s="35">
        <v>4.2000000000000003E-2</v>
      </c>
      <c r="I22" s="35">
        <v>0</v>
      </c>
      <c r="J22" s="35">
        <v>0.03</v>
      </c>
      <c r="K22" s="35">
        <v>0.45</v>
      </c>
      <c r="L22" s="35">
        <v>10.5</v>
      </c>
      <c r="M22" s="35">
        <v>47.3</v>
      </c>
      <c r="N22" s="35">
        <v>14</v>
      </c>
      <c r="O22" s="35">
        <v>1.1599999999999999</v>
      </c>
      <c r="P22" s="124"/>
      <c r="Q22" s="7"/>
      <c r="R22" s="7"/>
      <c r="S22" s="7"/>
    </row>
    <row r="23" spans="1:19" ht="15" customHeight="1" x14ac:dyDescent="0.25">
      <c r="A23" s="37">
        <v>106</v>
      </c>
      <c r="B23" s="38" t="s">
        <v>65</v>
      </c>
      <c r="C23" s="37">
        <v>80</v>
      </c>
      <c r="D23" s="39">
        <v>0.64</v>
      </c>
      <c r="E23" s="39">
        <v>0.08</v>
      </c>
      <c r="F23" s="39">
        <v>2</v>
      </c>
      <c r="G23" s="39">
        <v>11.2</v>
      </c>
      <c r="H23" s="40">
        <v>0.02</v>
      </c>
      <c r="I23" s="35">
        <v>8</v>
      </c>
      <c r="J23" s="35">
        <v>0</v>
      </c>
      <c r="K23" s="35">
        <v>0.08</v>
      </c>
      <c r="L23" s="35">
        <v>18.399999999999999</v>
      </c>
      <c r="M23" s="35">
        <v>33.6</v>
      </c>
      <c r="N23" s="35">
        <v>11.2</v>
      </c>
      <c r="O23" s="35">
        <v>0.5</v>
      </c>
      <c r="P23" s="122"/>
      <c r="Q23" s="6"/>
      <c r="R23" s="6"/>
      <c r="S23" s="6"/>
    </row>
    <row r="24" spans="1:19" ht="15" customHeight="1" x14ac:dyDescent="0.25">
      <c r="A24" s="37">
        <v>372</v>
      </c>
      <c r="B24" s="52" t="s">
        <v>29</v>
      </c>
      <c r="C24" s="37">
        <v>120</v>
      </c>
      <c r="D24" s="39">
        <v>10.199999999999999</v>
      </c>
      <c r="E24" s="39">
        <v>9.9</v>
      </c>
      <c r="F24" s="39">
        <v>4.8</v>
      </c>
      <c r="G24" s="39">
        <v>150</v>
      </c>
      <c r="H24" s="35">
        <v>0.05</v>
      </c>
      <c r="I24" s="35">
        <v>14.9</v>
      </c>
      <c r="J24" s="35">
        <v>2.4E-2</v>
      </c>
      <c r="K24" s="35">
        <v>0.36</v>
      </c>
      <c r="L24" s="35">
        <v>40.799999999999997</v>
      </c>
      <c r="M24" s="35">
        <v>123</v>
      </c>
      <c r="N24" s="35">
        <v>25.2</v>
      </c>
      <c r="O24" s="35">
        <v>1.8</v>
      </c>
      <c r="P24" s="122"/>
      <c r="Q24" s="6"/>
      <c r="R24" s="6"/>
      <c r="S24" s="6"/>
    </row>
    <row r="25" spans="1:19" ht="15" customHeight="1" x14ac:dyDescent="0.25">
      <c r="A25" s="53">
        <v>429</v>
      </c>
      <c r="B25" s="52" t="s">
        <v>30</v>
      </c>
      <c r="C25" s="54">
        <v>180</v>
      </c>
      <c r="D25" s="55">
        <v>3.78</v>
      </c>
      <c r="E25" s="55">
        <v>7.92</v>
      </c>
      <c r="F25" s="55">
        <v>19.62</v>
      </c>
      <c r="G25" s="55">
        <v>165.6</v>
      </c>
      <c r="H25" s="40">
        <v>0.15</v>
      </c>
      <c r="I25" s="40">
        <v>6.1</v>
      </c>
      <c r="J25" s="40">
        <v>0</v>
      </c>
      <c r="K25" s="40">
        <v>0.18</v>
      </c>
      <c r="L25" s="40">
        <v>47</v>
      </c>
      <c r="M25" s="40">
        <v>102</v>
      </c>
      <c r="N25" s="40">
        <v>34.200000000000003</v>
      </c>
      <c r="O25" s="40">
        <v>1.2</v>
      </c>
      <c r="P25" s="125"/>
      <c r="Q25" s="16"/>
      <c r="R25" s="16"/>
      <c r="S25" s="16"/>
    </row>
    <row r="26" spans="1:19" ht="15" customHeight="1" x14ac:dyDescent="0.25">
      <c r="A26" s="31">
        <v>108</v>
      </c>
      <c r="B26" s="36" t="s">
        <v>23</v>
      </c>
      <c r="C26" s="31">
        <v>40</v>
      </c>
      <c r="D26" s="35">
        <v>2.98</v>
      </c>
      <c r="E26" s="35">
        <v>0.32</v>
      </c>
      <c r="F26" s="35">
        <v>19.399999999999999</v>
      </c>
      <c r="G26" s="35">
        <v>92.69</v>
      </c>
      <c r="H26" s="35">
        <v>0.04</v>
      </c>
      <c r="I26" s="35">
        <v>0</v>
      </c>
      <c r="J26" s="35">
        <v>0</v>
      </c>
      <c r="K26" s="35">
        <v>0.42</v>
      </c>
      <c r="L26" s="35">
        <v>7.89</v>
      </c>
      <c r="M26" s="35">
        <v>25.6</v>
      </c>
      <c r="N26" s="35">
        <v>5.54</v>
      </c>
      <c r="O26" s="35">
        <v>0.42</v>
      </c>
      <c r="P26" s="121"/>
      <c r="Q26" s="6"/>
      <c r="R26" s="6"/>
      <c r="S26" s="6"/>
    </row>
    <row r="27" spans="1:19" ht="15" customHeight="1" x14ac:dyDescent="0.25">
      <c r="A27" s="37">
        <v>590</v>
      </c>
      <c r="B27" s="52" t="s">
        <v>61</v>
      </c>
      <c r="C27" s="43">
        <v>25</v>
      </c>
      <c r="D27" s="39">
        <v>0.7</v>
      </c>
      <c r="E27" s="39">
        <v>0.82</v>
      </c>
      <c r="F27" s="39">
        <v>19.3</v>
      </c>
      <c r="G27" s="39">
        <v>87.5</v>
      </c>
      <c r="H27" s="35">
        <v>0</v>
      </c>
      <c r="I27" s="35">
        <v>0</v>
      </c>
      <c r="J27" s="35">
        <v>0</v>
      </c>
      <c r="K27" s="35">
        <v>0.17</v>
      </c>
      <c r="L27" s="35">
        <v>0.04</v>
      </c>
      <c r="M27" s="35">
        <v>9</v>
      </c>
      <c r="N27" s="35">
        <v>4.0000000000000001E-3</v>
      </c>
      <c r="O27" s="35">
        <v>0.37</v>
      </c>
      <c r="P27" s="126"/>
      <c r="Q27" s="11"/>
      <c r="R27" s="11"/>
      <c r="S27" s="11"/>
    </row>
    <row r="28" spans="1:19" ht="15" customHeight="1" x14ac:dyDescent="0.25">
      <c r="A28" s="37"/>
      <c r="B28" s="44" t="s">
        <v>24</v>
      </c>
      <c r="C28" s="43">
        <f>SUM(C21:C27)</f>
        <v>675</v>
      </c>
      <c r="D28" s="46">
        <f t="shared" ref="D28:O28" si="1">SUM(D21:D27)</f>
        <v>20.38</v>
      </c>
      <c r="E28" s="46">
        <f t="shared" si="1"/>
        <v>19.39</v>
      </c>
      <c r="F28" s="46">
        <f t="shared" si="1"/>
        <v>90.279999999999987</v>
      </c>
      <c r="G28" s="46">
        <f t="shared" si="1"/>
        <v>620.08999999999992</v>
      </c>
      <c r="H28" s="46">
        <f t="shared" si="1"/>
        <v>0.30199999999999999</v>
      </c>
      <c r="I28" s="46">
        <f t="shared" si="1"/>
        <v>31.800000000000004</v>
      </c>
      <c r="J28" s="46">
        <f t="shared" si="1"/>
        <v>5.3999999999999999E-2</v>
      </c>
      <c r="K28" s="46">
        <f t="shared" si="1"/>
        <v>1.66</v>
      </c>
      <c r="L28" s="46">
        <f t="shared" si="1"/>
        <v>138.82999999999996</v>
      </c>
      <c r="M28" s="46">
        <f t="shared" si="1"/>
        <v>344.5</v>
      </c>
      <c r="N28" s="46">
        <f t="shared" si="1"/>
        <v>92.144000000000005</v>
      </c>
      <c r="O28" s="46">
        <f t="shared" si="1"/>
        <v>5.8500000000000005</v>
      </c>
      <c r="P28" s="122"/>
      <c r="Q28" s="6"/>
      <c r="R28" s="6"/>
      <c r="S28" s="6"/>
    </row>
    <row r="29" spans="1:19" ht="15" customHeight="1" x14ac:dyDescent="0.25">
      <c r="A29" s="47"/>
      <c r="B29" s="44" t="s">
        <v>25</v>
      </c>
      <c r="C29" s="43">
        <v>550</v>
      </c>
      <c r="D29" s="46">
        <v>22.5</v>
      </c>
      <c r="E29" s="46">
        <v>23</v>
      </c>
      <c r="F29" s="46">
        <v>95</v>
      </c>
      <c r="G29" s="46">
        <v>687.7</v>
      </c>
      <c r="H29" s="46">
        <v>0.35</v>
      </c>
      <c r="I29" s="46">
        <v>17.5</v>
      </c>
      <c r="J29" s="46">
        <v>0.22</v>
      </c>
      <c r="K29" s="46">
        <v>2.7</v>
      </c>
      <c r="L29" s="46">
        <v>275</v>
      </c>
      <c r="M29" s="46">
        <v>412</v>
      </c>
      <c r="N29" s="46">
        <v>62.5</v>
      </c>
      <c r="O29" s="46">
        <v>3</v>
      </c>
      <c r="P29" s="127">
        <f>SUM(G28*25/G29)</f>
        <v>22.542169550676164</v>
      </c>
      <c r="Q29" s="6"/>
      <c r="R29" s="6"/>
      <c r="S29" s="6"/>
    </row>
    <row r="30" spans="1:19" ht="15" customHeight="1" x14ac:dyDescent="0.25">
      <c r="A30" s="157" t="s">
        <v>62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28"/>
      <c r="Q30" s="15"/>
      <c r="R30" s="15"/>
      <c r="S30" s="15"/>
    </row>
    <row r="31" spans="1:19" ht="15" customHeight="1" x14ac:dyDescent="0.25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128"/>
      <c r="Q31" s="15"/>
      <c r="R31" s="15"/>
      <c r="S31" s="15"/>
    </row>
    <row r="32" spans="1:19" ht="15" customHeight="1" x14ac:dyDescent="0.25">
      <c r="A32" s="25" t="s">
        <v>31</v>
      </c>
      <c r="B32" s="25"/>
      <c r="C32" s="26"/>
      <c r="D32" s="28"/>
      <c r="E32" s="152" t="s">
        <v>33</v>
      </c>
      <c r="F32" s="152"/>
      <c r="G32" s="152"/>
      <c r="H32" s="152"/>
      <c r="I32" s="28"/>
      <c r="J32" s="28"/>
      <c r="K32" s="28"/>
      <c r="L32" s="28"/>
      <c r="M32" s="28"/>
      <c r="N32" s="28"/>
      <c r="O32" s="28"/>
      <c r="P32" s="122"/>
      <c r="Q32" s="6"/>
      <c r="R32" s="6"/>
      <c r="S32" s="6"/>
    </row>
    <row r="33" spans="1:19" ht="15" customHeight="1" x14ac:dyDescent="0.25">
      <c r="A33" s="153" t="s">
        <v>46</v>
      </c>
      <c r="B33" s="153"/>
      <c r="C33" s="153"/>
      <c r="D33" s="153"/>
      <c r="E33" s="153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122"/>
      <c r="Q33" s="6"/>
      <c r="R33" s="6"/>
      <c r="S33" s="6"/>
    </row>
    <row r="34" spans="1:19" ht="15" customHeight="1" x14ac:dyDescent="0.25">
      <c r="A34" s="148" t="s">
        <v>2</v>
      </c>
      <c r="B34" s="148" t="s">
        <v>3</v>
      </c>
      <c r="C34" s="148" t="s">
        <v>4</v>
      </c>
      <c r="D34" s="141" t="s">
        <v>5</v>
      </c>
      <c r="E34" s="141"/>
      <c r="F34" s="141"/>
      <c r="G34" s="141" t="s">
        <v>6</v>
      </c>
      <c r="H34" s="141" t="s">
        <v>7</v>
      </c>
      <c r="I34" s="141"/>
      <c r="J34" s="141"/>
      <c r="K34" s="141"/>
      <c r="L34" s="141" t="s">
        <v>8</v>
      </c>
      <c r="M34" s="141"/>
      <c r="N34" s="141"/>
      <c r="O34" s="141"/>
      <c r="P34" s="129"/>
      <c r="Q34" s="6"/>
      <c r="R34" s="6"/>
      <c r="S34" s="6"/>
    </row>
    <row r="35" spans="1:19" ht="15" customHeight="1" x14ac:dyDescent="0.25">
      <c r="A35" s="148"/>
      <c r="B35" s="148"/>
      <c r="C35" s="148"/>
      <c r="D35" s="29" t="s">
        <v>9</v>
      </c>
      <c r="E35" s="29" t="s">
        <v>10</v>
      </c>
      <c r="F35" s="29" t="s">
        <v>11</v>
      </c>
      <c r="G35" s="141"/>
      <c r="H35" s="29" t="s">
        <v>12</v>
      </c>
      <c r="I35" s="29" t="s">
        <v>13</v>
      </c>
      <c r="J35" s="29" t="s">
        <v>14</v>
      </c>
      <c r="K35" s="29" t="s">
        <v>15</v>
      </c>
      <c r="L35" s="29" t="s">
        <v>16</v>
      </c>
      <c r="M35" s="30" t="s">
        <v>17</v>
      </c>
      <c r="N35" s="30" t="s">
        <v>18</v>
      </c>
      <c r="O35" s="30" t="s">
        <v>19</v>
      </c>
      <c r="P35" s="129"/>
      <c r="Q35" s="6"/>
      <c r="R35" s="6"/>
      <c r="S35" s="6"/>
    </row>
    <row r="36" spans="1:19" ht="15" customHeight="1" x14ac:dyDescent="0.25">
      <c r="A36" s="142" t="s">
        <v>27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4"/>
      <c r="P36" s="122"/>
      <c r="Q36" s="6"/>
      <c r="R36" s="6"/>
      <c r="S36" s="6"/>
    </row>
    <row r="37" spans="1:19" ht="15" customHeight="1" x14ac:dyDescent="0.25">
      <c r="A37" s="37">
        <v>501</v>
      </c>
      <c r="B37" s="52" t="s">
        <v>28</v>
      </c>
      <c r="C37" s="58">
        <v>200</v>
      </c>
      <c r="D37" s="59">
        <v>3.2</v>
      </c>
      <c r="E37" s="60">
        <v>2.7</v>
      </c>
      <c r="F37" s="59">
        <v>15.9</v>
      </c>
      <c r="G37" s="59">
        <v>79</v>
      </c>
      <c r="H37" s="40">
        <v>0.04</v>
      </c>
      <c r="I37" s="40">
        <v>1.3</v>
      </c>
      <c r="J37" s="35">
        <v>0.02</v>
      </c>
      <c r="K37" s="40">
        <v>0</v>
      </c>
      <c r="L37" s="40">
        <v>126</v>
      </c>
      <c r="M37" s="35">
        <v>90</v>
      </c>
      <c r="N37" s="35">
        <v>14</v>
      </c>
      <c r="O37" s="35">
        <v>0.1</v>
      </c>
    </row>
    <row r="38" spans="1:19" ht="15" customHeight="1" x14ac:dyDescent="0.25">
      <c r="A38" s="37" t="s">
        <v>70</v>
      </c>
      <c r="B38" s="52" t="s">
        <v>59</v>
      </c>
      <c r="C38" s="61">
        <v>210</v>
      </c>
      <c r="D38" s="34">
        <v>27.2</v>
      </c>
      <c r="E38" s="34">
        <v>22.11</v>
      </c>
      <c r="F38" s="34">
        <v>56.25</v>
      </c>
      <c r="G38" s="39">
        <v>532.4</v>
      </c>
      <c r="H38" s="35">
        <v>0.128</v>
      </c>
      <c r="I38" s="35">
        <v>85.56</v>
      </c>
      <c r="J38" s="35">
        <v>0.13</v>
      </c>
      <c r="K38" s="35">
        <v>5.16</v>
      </c>
      <c r="L38" s="35">
        <v>330.6</v>
      </c>
      <c r="M38" s="35">
        <v>416.7</v>
      </c>
      <c r="N38" s="35">
        <v>45.8</v>
      </c>
      <c r="O38" s="35">
        <v>1.74</v>
      </c>
      <c r="P38" s="122"/>
      <c r="Q38" s="6"/>
      <c r="R38" s="6"/>
      <c r="S38" s="6"/>
    </row>
    <row r="39" spans="1:19" s="117" customFormat="1" ht="15" customHeight="1" x14ac:dyDescent="0.25">
      <c r="A39" s="53">
        <v>109</v>
      </c>
      <c r="B39" s="52" t="s">
        <v>21</v>
      </c>
      <c r="C39" s="53">
        <v>40</v>
      </c>
      <c r="D39" s="55">
        <v>2.6</v>
      </c>
      <c r="E39" s="55">
        <v>0.46</v>
      </c>
      <c r="F39" s="40">
        <v>13.2</v>
      </c>
      <c r="G39" s="55">
        <v>69.400000000000006</v>
      </c>
      <c r="H39" s="40">
        <v>4.7E-2</v>
      </c>
      <c r="I39" s="40">
        <v>0</v>
      </c>
      <c r="J39" s="40">
        <v>3.7999999999999999E-2</v>
      </c>
      <c r="K39" s="40">
        <v>0.6</v>
      </c>
      <c r="L39" s="40">
        <v>14</v>
      </c>
      <c r="M39" s="40">
        <v>63</v>
      </c>
      <c r="N39" s="40">
        <v>18.600000000000001</v>
      </c>
      <c r="O39" s="40">
        <v>1.54</v>
      </c>
      <c r="P39" s="130"/>
      <c r="Q39" s="16"/>
      <c r="R39" s="16"/>
      <c r="S39" s="16"/>
    </row>
    <row r="40" spans="1:19" ht="15" customHeight="1" x14ac:dyDescent="0.25">
      <c r="A40" s="37">
        <v>112</v>
      </c>
      <c r="B40" s="41" t="s">
        <v>64</v>
      </c>
      <c r="C40" s="43">
        <v>100</v>
      </c>
      <c r="D40" s="39">
        <v>0.4</v>
      </c>
      <c r="E40" s="39">
        <v>0.4</v>
      </c>
      <c r="F40" s="39">
        <v>9.8000000000000007</v>
      </c>
      <c r="G40" s="39">
        <v>47</v>
      </c>
      <c r="H40" s="35">
        <v>0.03</v>
      </c>
      <c r="I40" s="35">
        <v>10</v>
      </c>
      <c r="J40" s="35">
        <v>0</v>
      </c>
      <c r="K40" s="35">
        <v>0.2</v>
      </c>
      <c r="L40" s="35">
        <v>16</v>
      </c>
      <c r="M40" s="35">
        <v>11</v>
      </c>
      <c r="N40" s="35">
        <v>9</v>
      </c>
      <c r="O40" s="35">
        <v>2.2000000000000002</v>
      </c>
    </row>
    <row r="41" spans="1:19" ht="15" customHeight="1" x14ac:dyDescent="0.25">
      <c r="A41" s="37"/>
      <c r="B41" s="44" t="s">
        <v>24</v>
      </c>
      <c r="C41" s="58">
        <f t="shared" ref="C41:O41" si="2">SUM(C37:C40)</f>
        <v>550</v>
      </c>
      <c r="D41" s="62">
        <f t="shared" si="2"/>
        <v>33.4</v>
      </c>
      <c r="E41" s="62">
        <f t="shared" si="2"/>
        <v>25.669999999999998</v>
      </c>
      <c r="F41" s="62">
        <f t="shared" si="2"/>
        <v>95.15</v>
      </c>
      <c r="G41" s="62">
        <f t="shared" si="2"/>
        <v>727.8</v>
      </c>
      <c r="H41" s="62">
        <f t="shared" si="2"/>
        <v>0.24500000000000002</v>
      </c>
      <c r="I41" s="62">
        <f t="shared" si="2"/>
        <v>96.86</v>
      </c>
      <c r="J41" s="62">
        <f t="shared" si="2"/>
        <v>0.188</v>
      </c>
      <c r="K41" s="62">
        <f t="shared" si="2"/>
        <v>5.96</v>
      </c>
      <c r="L41" s="62">
        <f t="shared" si="2"/>
        <v>486.6</v>
      </c>
      <c r="M41" s="62">
        <f t="shared" si="2"/>
        <v>580.70000000000005</v>
      </c>
      <c r="N41" s="62">
        <f t="shared" si="2"/>
        <v>87.4</v>
      </c>
      <c r="O41" s="62">
        <f t="shared" si="2"/>
        <v>5.58</v>
      </c>
      <c r="P41" s="122"/>
      <c r="Q41" s="6"/>
      <c r="R41" s="6"/>
      <c r="S41" s="6"/>
    </row>
    <row r="42" spans="1:19" ht="15" customHeight="1" x14ac:dyDescent="0.25">
      <c r="A42" s="47"/>
      <c r="B42" s="44" t="s">
        <v>25</v>
      </c>
      <c r="C42" s="43">
        <v>550</v>
      </c>
      <c r="D42" s="46">
        <v>22.5</v>
      </c>
      <c r="E42" s="46">
        <v>23</v>
      </c>
      <c r="F42" s="46">
        <v>95</v>
      </c>
      <c r="G42" s="46">
        <v>687.7</v>
      </c>
      <c r="H42" s="46">
        <v>0.35</v>
      </c>
      <c r="I42" s="46">
        <v>17.5</v>
      </c>
      <c r="J42" s="46">
        <v>0.22</v>
      </c>
      <c r="K42" s="46">
        <v>2.7</v>
      </c>
      <c r="L42" s="46">
        <v>275</v>
      </c>
      <c r="M42" s="46">
        <v>412</v>
      </c>
      <c r="N42" s="46">
        <v>62.5</v>
      </c>
      <c r="O42" s="46">
        <v>3</v>
      </c>
      <c r="P42" s="127">
        <f>SUM(G41*25/G42)</f>
        <v>26.457757743201977</v>
      </c>
      <c r="Q42" s="6"/>
      <c r="R42" s="6"/>
      <c r="S42" s="6"/>
    </row>
    <row r="43" spans="1:19" ht="15" customHeight="1" x14ac:dyDescent="0.25">
      <c r="A43" s="48"/>
      <c r="B43" s="49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127"/>
      <c r="Q43" s="6"/>
      <c r="R43" s="6"/>
      <c r="S43" s="6"/>
    </row>
    <row r="44" spans="1:19" ht="15" customHeight="1" x14ac:dyDescent="0.25">
      <c r="A44" s="151" t="s">
        <v>31</v>
      </c>
      <c r="B44" s="151"/>
      <c r="C44" s="26"/>
      <c r="D44" s="28"/>
      <c r="E44" s="152" t="s">
        <v>32</v>
      </c>
      <c r="F44" s="152"/>
      <c r="G44" s="152"/>
      <c r="H44" s="152"/>
      <c r="I44" s="28"/>
      <c r="J44" s="28"/>
      <c r="K44" s="28"/>
      <c r="L44" s="28"/>
      <c r="M44" s="28"/>
      <c r="N44" s="28"/>
      <c r="O44" s="28"/>
      <c r="P44" s="122"/>
      <c r="Q44" s="6"/>
      <c r="R44" s="6"/>
      <c r="S44" s="6"/>
    </row>
    <row r="45" spans="1:19" ht="15" customHeight="1" x14ac:dyDescent="0.25">
      <c r="A45" s="153" t="s">
        <v>46</v>
      </c>
      <c r="B45" s="153"/>
      <c r="C45" s="153"/>
      <c r="D45" s="153"/>
      <c r="E45" s="153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122"/>
      <c r="Q45" s="6"/>
      <c r="R45" s="6"/>
      <c r="S45" s="6"/>
    </row>
    <row r="46" spans="1:19" ht="15" customHeight="1" x14ac:dyDescent="0.25">
      <c r="A46" s="161" t="s">
        <v>2</v>
      </c>
      <c r="B46" s="161" t="s">
        <v>3</v>
      </c>
      <c r="C46" s="148" t="s">
        <v>4</v>
      </c>
      <c r="D46" s="154" t="s">
        <v>5</v>
      </c>
      <c r="E46" s="155"/>
      <c r="F46" s="156"/>
      <c r="G46" s="163" t="s">
        <v>6</v>
      </c>
      <c r="H46" s="154" t="s">
        <v>7</v>
      </c>
      <c r="I46" s="155"/>
      <c r="J46" s="155"/>
      <c r="K46" s="156"/>
      <c r="L46" s="154" t="s">
        <v>8</v>
      </c>
      <c r="M46" s="155"/>
      <c r="N46" s="155"/>
      <c r="O46" s="156"/>
      <c r="P46" s="122"/>
      <c r="Q46" s="6"/>
      <c r="R46" s="6"/>
      <c r="S46" s="6"/>
    </row>
    <row r="47" spans="1:19" ht="15" customHeight="1" x14ac:dyDescent="0.25">
      <c r="A47" s="162"/>
      <c r="B47" s="162"/>
      <c r="C47" s="148"/>
      <c r="D47" s="29" t="s">
        <v>9</v>
      </c>
      <c r="E47" s="29" t="s">
        <v>10</v>
      </c>
      <c r="F47" s="29" t="s">
        <v>11</v>
      </c>
      <c r="G47" s="164"/>
      <c r="H47" s="29" t="s">
        <v>12</v>
      </c>
      <c r="I47" s="29" t="s">
        <v>13</v>
      </c>
      <c r="J47" s="29" t="s">
        <v>14</v>
      </c>
      <c r="K47" s="29" t="s">
        <v>15</v>
      </c>
      <c r="L47" s="29" t="s">
        <v>16</v>
      </c>
      <c r="M47" s="30" t="s">
        <v>17</v>
      </c>
      <c r="N47" s="30" t="s">
        <v>18</v>
      </c>
      <c r="O47" s="30" t="s">
        <v>19</v>
      </c>
      <c r="P47" s="122"/>
      <c r="Q47" s="6"/>
      <c r="R47" s="6"/>
      <c r="S47" s="6"/>
    </row>
    <row r="48" spans="1:19" ht="15" customHeight="1" x14ac:dyDescent="0.25">
      <c r="A48" s="142" t="s">
        <v>27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4"/>
      <c r="P48" s="122"/>
      <c r="Q48" s="6"/>
      <c r="R48" s="6"/>
      <c r="S48" s="6"/>
    </row>
    <row r="49" spans="1:19" ht="15" customHeight="1" x14ac:dyDescent="0.25">
      <c r="A49" s="63">
        <v>518</v>
      </c>
      <c r="B49" s="32" t="s">
        <v>37</v>
      </c>
      <c r="C49" s="64">
        <v>200</v>
      </c>
      <c r="D49" s="35">
        <v>1</v>
      </c>
      <c r="E49" s="35">
        <v>0.2</v>
      </c>
      <c r="F49" s="35">
        <v>0.2</v>
      </c>
      <c r="G49" s="35">
        <v>92</v>
      </c>
      <c r="H49" s="35">
        <v>0.02</v>
      </c>
      <c r="I49" s="35">
        <v>4</v>
      </c>
      <c r="J49" s="35">
        <v>0</v>
      </c>
      <c r="K49" s="35">
        <v>0</v>
      </c>
      <c r="L49" s="35">
        <v>7</v>
      </c>
      <c r="M49" s="35">
        <v>0</v>
      </c>
      <c r="N49" s="35">
        <v>0</v>
      </c>
      <c r="O49" s="35">
        <v>2.8</v>
      </c>
      <c r="P49" s="131"/>
    </row>
    <row r="50" spans="1:19" ht="15" customHeight="1" x14ac:dyDescent="0.25">
      <c r="A50" s="31">
        <v>109</v>
      </c>
      <c r="B50" s="36" t="s">
        <v>21</v>
      </c>
      <c r="C50" s="31">
        <v>30</v>
      </c>
      <c r="D50" s="35">
        <v>1.98</v>
      </c>
      <c r="E50" s="35">
        <v>0.35</v>
      </c>
      <c r="F50" s="35">
        <v>9.9600000000000009</v>
      </c>
      <c r="G50" s="35">
        <v>52.1</v>
      </c>
      <c r="H50" s="35">
        <v>4.2000000000000003E-2</v>
      </c>
      <c r="I50" s="35">
        <v>0</v>
      </c>
      <c r="J50" s="35">
        <v>0.03</v>
      </c>
      <c r="K50" s="35">
        <v>0.45</v>
      </c>
      <c r="L50" s="35">
        <v>10.5</v>
      </c>
      <c r="M50" s="35">
        <v>47.3</v>
      </c>
      <c r="N50" s="35">
        <v>14</v>
      </c>
      <c r="O50" s="35">
        <v>1.1599999999999999</v>
      </c>
      <c r="P50" s="124"/>
      <c r="Q50" s="7"/>
      <c r="R50" s="7"/>
      <c r="S50" s="7"/>
    </row>
    <row r="51" spans="1:19" ht="15" customHeight="1" x14ac:dyDescent="0.25">
      <c r="A51" s="37">
        <v>106</v>
      </c>
      <c r="B51" s="38" t="s">
        <v>47</v>
      </c>
      <c r="C51" s="37">
        <v>80</v>
      </c>
      <c r="D51" s="39">
        <v>0.64</v>
      </c>
      <c r="E51" s="39">
        <v>0.08</v>
      </c>
      <c r="F51" s="39">
        <v>2</v>
      </c>
      <c r="G51" s="39">
        <v>11.2</v>
      </c>
      <c r="H51" s="40">
        <v>0.02</v>
      </c>
      <c r="I51" s="35">
        <v>8</v>
      </c>
      <c r="J51" s="35">
        <v>0</v>
      </c>
      <c r="K51" s="35">
        <v>0.08</v>
      </c>
      <c r="L51" s="35">
        <v>18.399999999999999</v>
      </c>
      <c r="M51" s="35">
        <v>33.6</v>
      </c>
      <c r="N51" s="35">
        <v>11.2</v>
      </c>
      <c r="O51" s="35">
        <v>0.5</v>
      </c>
      <c r="P51" s="8"/>
      <c r="Q51" s="8"/>
      <c r="R51" s="8"/>
      <c r="S51" s="8"/>
    </row>
    <row r="52" spans="1:19" ht="15" customHeight="1" x14ac:dyDescent="0.25">
      <c r="A52" s="31">
        <v>406</v>
      </c>
      <c r="B52" s="65" t="s">
        <v>38</v>
      </c>
      <c r="C52" s="31">
        <v>250</v>
      </c>
      <c r="D52" s="66">
        <v>19</v>
      </c>
      <c r="E52" s="66">
        <v>18.899999999999999</v>
      </c>
      <c r="F52" s="66">
        <v>45</v>
      </c>
      <c r="G52" s="66">
        <v>427.3</v>
      </c>
      <c r="H52" s="66">
        <v>3.5000000000000003E-2</v>
      </c>
      <c r="I52" s="66">
        <v>1.47</v>
      </c>
      <c r="J52" s="66">
        <v>1.0999999999999999E-2</v>
      </c>
      <c r="K52" s="66">
        <v>6.42</v>
      </c>
      <c r="L52" s="66">
        <v>39.299999999999997</v>
      </c>
      <c r="M52" s="66">
        <v>157</v>
      </c>
      <c r="N52" s="66">
        <v>36.799999999999997</v>
      </c>
      <c r="O52" s="66">
        <v>1.5</v>
      </c>
      <c r="P52" s="132"/>
      <c r="Q52" s="12"/>
      <c r="R52" s="12"/>
      <c r="S52" s="12"/>
    </row>
    <row r="53" spans="1:19" ht="15" customHeight="1" x14ac:dyDescent="0.25">
      <c r="A53" s="31">
        <v>108</v>
      </c>
      <c r="B53" s="36" t="s">
        <v>23</v>
      </c>
      <c r="C53" s="31">
        <v>50</v>
      </c>
      <c r="D53" s="35">
        <v>3.85</v>
      </c>
      <c r="E53" s="35">
        <v>0.4</v>
      </c>
      <c r="F53" s="35">
        <v>24.6</v>
      </c>
      <c r="G53" s="35">
        <v>117</v>
      </c>
      <c r="H53" s="35">
        <v>0.05</v>
      </c>
      <c r="I53" s="35">
        <v>0</v>
      </c>
      <c r="J53" s="35">
        <v>0</v>
      </c>
      <c r="K53" s="35">
        <v>0.55000000000000004</v>
      </c>
      <c r="L53" s="35">
        <v>10</v>
      </c>
      <c r="M53" s="35">
        <v>32</v>
      </c>
      <c r="N53" s="35">
        <v>7</v>
      </c>
      <c r="O53" s="35">
        <v>0.5</v>
      </c>
      <c r="P53" s="121"/>
      <c r="Q53" s="6"/>
      <c r="R53" s="6"/>
      <c r="S53" s="6"/>
    </row>
    <row r="54" spans="1:19" ht="15" customHeight="1" x14ac:dyDescent="0.25">
      <c r="A54" s="37"/>
      <c r="B54" s="41"/>
      <c r="C54" s="43"/>
      <c r="D54" s="39"/>
      <c r="E54" s="39"/>
      <c r="F54" s="39"/>
      <c r="G54" s="39"/>
      <c r="H54" s="35"/>
      <c r="I54" s="35"/>
      <c r="J54" s="35"/>
      <c r="K54" s="35"/>
      <c r="L54" s="35"/>
      <c r="M54" s="35"/>
      <c r="N54" s="35"/>
      <c r="O54" s="35"/>
    </row>
    <row r="55" spans="1:19" ht="15" customHeight="1" x14ac:dyDescent="0.25">
      <c r="A55" s="36"/>
      <c r="B55" s="44" t="s">
        <v>24</v>
      </c>
      <c r="C55" s="43">
        <f>SUM(C49:C54)</f>
        <v>610</v>
      </c>
      <c r="D55" s="46">
        <f t="shared" ref="D55:O55" si="3">SUM(D49:D54)</f>
        <v>26.470000000000002</v>
      </c>
      <c r="E55" s="46">
        <f t="shared" si="3"/>
        <v>19.929999999999996</v>
      </c>
      <c r="F55" s="46">
        <f t="shared" si="3"/>
        <v>81.759999999999991</v>
      </c>
      <c r="G55" s="46">
        <f t="shared" si="3"/>
        <v>699.6</v>
      </c>
      <c r="H55" s="46">
        <f t="shared" si="3"/>
        <v>0.16700000000000001</v>
      </c>
      <c r="I55" s="46">
        <f t="shared" si="3"/>
        <v>13.47</v>
      </c>
      <c r="J55" s="46">
        <f t="shared" si="3"/>
        <v>4.0999999999999995E-2</v>
      </c>
      <c r="K55" s="46">
        <f t="shared" si="3"/>
        <v>7.5</v>
      </c>
      <c r="L55" s="46">
        <f t="shared" si="3"/>
        <v>85.199999999999989</v>
      </c>
      <c r="M55" s="46">
        <f t="shared" si="3"/>
        <v>269.89999999999998</v>
      </c>
      <c r="N55" s="46">
        <f t="shared" si="3"/>
        <v>69</v>
      </c>
      <c r="O55" s="46">
        <f t="shared" si="3"/>
        <v>6.46</v>
      </c>
      <c r="P55" s="4"/>
      <c r="Q55" s="2"/>
      <c r="R55" s="2"/>
      <c r="S55" s="2"/>
    </row>
    <row r="56" spans="1:19" ht="15" customHeight="1" x14ac:dyDescent="0.25">
      <c r="A56" s="47"/>
      <c r="B56" s="44" t="s">
        <v>25</v>
      </c>
      <c r="C56" s="43">
        <v>550</v>
      </c>
      <c r="D56" s="46">
        <v>22.5</v>
      </c>
      <c r="E56" s="46">
        <v>23</v>
      </c>
      <c r="F56" s="46">
        <v>95</v>
      </c>
      <c r="G56" s="46">
        <v>687.7</v>
      </c>
      <c r="H56" s="46">
        <v>0.35</v>
      </c>
      <c r="I56" s="46">
        <v>17.5</v>
      </c>
      <c r="J56" s="46">
        <v>0.22</v>
      </c>
      <c r="K56" s="46">
        <v>2.7</v>
      </c>
      <c r="L56" s="46">
        <v>275</v>
      </c>
      <c r="M56" s="46">
        <v>412</v>
      </c>
      <c r="N56" s="46">
        <v>62.5</v>
      </c>
      <c r="O56" s="46">
        <v>3</v>
      </c>
      <c r="P56" s="127">
        <f>SUM(G55*25/G56)</f>
        <v>25.432601425039987</v>
      </c>
      <c r="Q56" s="7"/>
      <c r="R56" s="7"/>
      <c r="S56" s="7"/>
    </row>
    <row r="57" spans="1:19" ht="15" customHeight="1" x14ac:dyDescent="0.25">
      <c r="A57" s="157" t="s">
        <v>62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28"/>
      <c r="Q57" s="15"/>
      <c r="R57" s="15"/>
      <c r="S57" s="15"/>
    </row>
    <row r="58" spans="1:19" ht="15" customHeight="1" x14ac:dyDescent="0.25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128"/>
      <c r="Q58" s="15"/>
      <c r="R58" s="15"/>
      <c r="S58" s="15"/>
    </row>
    <row r="59" spans="1:19" ht="15" customHeight="1" x14ac:dyDescent="0.25">
      <c r="A59" s="25" t="s">
        <v>36</v>
      </c>
      <c r="B59" s="25"/>
      <c r="C59" s="26"/>
      <c r="D59" s="28"/>
      <c r="E59" s="152" t="s">
        <v>39</v>
      </c>
      <c r="F59" s="152"/>
      <c r="G59" s="152"/>
      <c r="H59" s="152"/>
      <c r="I59" s="28"/>
      <c r="J59" s="28"/>
      <c r="K59" s="28"/>
      <c r="L59" s="28"/>
      <c r="M59" s="28"/>
      <c r="N59" s="28"/>
      <c r="O59" s="28"/>
      <c r="P59" s="122"/>
      <c r="Q59" s="6"/>
      <c r="R59" s="6"/>
      <c r="S59" s="6"/>
    </row>
    <row r="60" spans="1:19" ht="15" customHeight="1" x14ac:dyDescent="0.25">
      <c r="A60" s="153" t="s">
        <v>46</v>
      </c>
      <c r="B60" s="153"/>
      <c r="C60" s="153"/>
      <c r="D60" s="153"/>
      <c r="E60" s="153"/>
      <c r="F60" s="27"/>
      <c r="G60" s="28"/>
      <c r="H60" s="28"/>
      <c r="I60" s="28"/>
      <c r="J60" s="28"/>
      <c r="K60" s="28"/>
      <c r="L60" s="28"/>
      <c r="M60" s="28"/>
      <c r="N60" s="28"/>
      <c r="O60" s="28"/>
      <c r="P60" s="122"/>
      <c r="Q60" s="6"/>
      <c r="R60" s="6"/>
      <c r="S60" s="6"/>
    </row>
    <row r="61" spans="1:19" ht="15" customHeight="1" x14ac:dyDescent="0.25">
      <c r="A61" s="148" t="s">
        <v>2</v>
      </c>
      <c r="B61" s="148" t="s">
        <v>3</v>
      </c>
      <c r="C61" s="148" t="s">
        <v>4</v>
      </c>
      <c r="D61" s="141" t="s">
        <v>5</v>
      </c>
      <c r="E61" s="141"/>
      <c r="F61" s="141"/>
      <c r="G61" s="141" t="s">
        <v>6</v>
      </c>
      <c r="H61" s="141" t="s">
        <v>7</v>
      </c>
      <c r="I61" s="141"/>
      <c r="J61" s="141"/>
      <c r="K61" s="141"/>
      <c r="L61" s="141" t="s">
        <v>8</v>
      </c>
      <c r="M61" s="141"/>
      <c r="N61" s="141"/>
      <c r="O61" s="141"/>
      <c r="P61" s="122"/>
      <c r="Q61" s="6"/>
      <c r="R61" s="6"/>
      <c r="S61" s="6"/>
    </row>
    <row r="62" spans="1:19" ht="15" customHeight="1" x14ac:dyDescent="0.25">
      <c r="A62" s="148"/>
      <c r="B62" s="148"/>
      <c r="C62" s="148"/>
      <c r="D62" s="29" t="s">
        <v>9</v>
      </c>
      <c r="E62" s="29" t="s">
        <v>10</v>
      </c>
      <c r="F62" s="29" t="s">
        <v>11</v>
      </c>
      <c r="G62" s="141"/>
      <c r="H62" s="29" t="s">
        <v>12</v>
      </c>
      <c r="I62" s="29" t="s">
        <v>13</v>
      </c>
      <c r="J62" s="29" t="s">
        <v>14</v>
      </c>
      <c r="K62" s="29" t="s">
        <v>15</v>
      </c>
      <c r="L62" s="29" t="s">
        <v>16</v>
      </c>
      <c r="M62" s="30" t="s">
        <v>17</v>
      </c>
      <c r="N62" s="30" t="s">
        <v>18</v>
      </c>
      <c r="O62" s="30" t="s">
        <v>19</v>
      </c>
      <c r="P62" s="122"/>
      <c r="Q62" s="6"/>
      <c r="R62" s="6"/>
      <c r="S62" s="6"/>
    </row>
    <row r="63" spans="1:19" ht="15" customHeight="1" x14ac:dyDescent="0.25">
      <c r="A63" s="149" t="s">
        <v>27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22"/>
      <c r="Q63" s="6"/>
      <c r="R63" s="6"/>
      <c r="S63" s="6"/>
    </row>
    <row r="64" spans="1:19" ht="15" customHeight="1" x14ac:dyDescent="0.25">
      <c r="A64" s="31">
        <v>496</v>
      </c>
      <c r="B64" s="32" t="s">
        <v>20</v>
      </c>
      <c r="C64" s="64">
        <v>200</v>
      </c>
      <c r="D64" s="34">
        <v>3.6</v>
      </c>
      <c r="E64" s="34">
        <v>3.3</v>
      </c>
      <c r="F64" s="34">
        <v>25</v>
      </c>
      <c r="G64" s="35">
        <v>144</v>
      </c>
      <c r="H64" s="34">
        <v>0.04</v>
      </c>
      <c r="I64" s="34">
        <v>1.3</v>
      </c>
      <c r="J64" s="34">
        <v>0.02</v>
      </c>
      <c r="K64" s="34">
        <v>0</v>
      </c>
      <c r="L64" s="34">
        <v>124</v>
      </c>
      <c r="M64" s="34">
        <v>110</v>
      </c>
      <c r="N64" s="34">
        <v>27</v>
      </c>
      <c r="O64" s="34">
        <v>0.8</v>
      </c>
    </row>
    <row r="65" spans="1:19" ht="15" customHeight="1" x14ac:dyDescent="0.25">
      <c r="A65" s="31">
        <v>109</v>
      </c>
      <c r="B65" s="36" t="s">
        <v>21</v>
      </c>
      <c r="C65" s="31">
        <v>30</v>
      </c>
      <c r="D65" s="35">
        <v>1.98</v>
      </c>
      <c r="E65" s="35">
        <v>0.35</v>
      </c>
      <c r="F65" s="35">
        <v>9.9600000000000009</v>
      </c>
      <c r="G65" s="35">
        <v>52.1</v>
      </c>
      <c r="H65" s="35">
        <v>4.2000000000000003E-2</v>
      </c>
      <c r="I65" s="35">
        <v>0</v>
      </c>
      <c r="J65" s="35">
        <v>0.03</v>
      </c>
      <c r="K65" s="35">
        <v>0.45</v>
      </c>
      <c r="L65" s="35">
        <v>10.5</v>
      </c>
      <c r="M65" s="35">
        <v>47.3</v>
      </c>
      <c r="N65" s="35">
        <v>14</v>
      </c>
      <c r="O65" s="35">
        <v>1.1599999999999999</v>
      </c>
      <c r="P65" s="124"/>
      <c r="Q65" s="7"/>
      <c r="R65" s="7"/>
      <c r="S65" s="7"/>
    </row>
    <row r="66" spans="1:19" ht="15" customHeight="1" x14ac:dyDescent="0.25">
      <c r="A66" s="37">
        <v>381</v>
      </c>
      <c r="B66" s="67" t="s">
        <v>42</v>
      </c>
      <c r="C66" s="37">
        <v>130</v>
      </c>
      <c r="D66" s="34">
        <v>18.12</v>
      </c>
      <c r="E66" s="34">
        <v>18.600000000000001</v>
      </c>
      <c r="F66" s="34">
        <v>16.38</v>
      </c>
      <c r="G66" s="68">
        <v>305.68</v>
      </c>
      <c r="H66" s="34">
        <v>0.09</v>
      </c>
      <c r="I66" s="34">
        <v>0.47</v>
      </c>
      <c r="J66" s="34">
        <v>4.9000000000000002E-2</v>
      </c>
      <c r="K66" s="34">
        <v>0.56000000000000005</v>
      </c>
      <c r="L66" s="34">
        <v>40.35</v>
      </c>
      <c r="M66" s="34">
        <v>189.62</v>
      </c>
      <c r="N66" s="34">
        <v>28</v>
      </c>
      <c r="O66" s="34">
        <v>2.91</v>
      </c>
      <c r="P66" s="133" t="s">
        <v>9</v>
      </c>
      <c r="Q66" s="5" t="s">
        <v>10</v>
      </c>
      <c r="R66" s="5" t="s">
        <v>11</v>
      </c>
      <c r="S66" s="5" t="s">
        <v>48</v>
      </c>
    </row>
    <row r="67" spans="1:19" ht="15" customHeight="1" x14ac:dyDescent="0.25">
      <c r="A67" s="37">
        <v>429</v>
      </c>
      <c r="B67" s="52" t="s">
        <v>30</v>
      </c>
      <c r="C67" s="69">
        <v>180</v>
      </c>
      <c r="D67" s="39">
        <v>0.7</v>
      </c>
      <c r="E67" s="39">
        <v>0.54</v>
      </c>
      <c r="F67" s="39">
        <v>19.5</v>
      </c>
      <c r="G67" s="39">
        <v>165.6</v>
      </c>
      <c r="H67" s="35">
        <v>0.15</v>
      </c>
      <c r="I67" s="35">
        <v>6.1</v>
      </c>
      <c r="J67" s="35">
        <v>0</v>
      </c>
      <c r="K67" s="35">
        <v>0.18</v>
      </c>
      <c r="L67" s="35">
        <v>47</v>
      </c>
      <c r="M67" s="35">
        <v>102</v>
      </c>
      <c r="N67" s="35">
        <v>34.200000000000003</v>
      </c>
      <c r="O67" s="35">
        <v>1.2</v>
      </c>
      <c r="P67" s="134">
        <f>SUM(D13+D28+D41+D55+D69)</f>
        <v>132.26</v>
      </c>
      <c r="Q67" s="19">
        <f>SUM(E13+E28+E41+E55+E69)</f>
        <v>115.22999999999999</v>
      </c>
      <c r="R67" s="19">
        <f>SUM(F13+F28+F41+F55+F69)</f>
        <v>429.05</v>
      </c>
      <c r="S67" s="19">
        <f>SUM(G13+G28+G41+G55+G69)</f>
        <v>3441.87</v>
      </c>
    </row>
    <row r="68" spans="1:19" s="117" customFormat="1" ht="15" customHeight="1" x14ac:dyDescent="0.25">
      <c r="A68" s="102">
        <v>108</v>
      </c>
      <c r="B68" s="32" t="s">
        <v>23</v>
      </c>
      <c r="C68" s="102">
        <v>30</v>
      </c>
      <c r="D68" s="40">
        <v>2.2999999999999998</v>
      </c>
      <c r="E68" s="40">
        <v>0.24</v>
      </c>
      <c r="F68" s="40">
        <v>14.7</v>
      </c>
      <c r="G68" s="40">
        <v>70.5</v>
      </c>
      <c r="H68" s="40">
        <v>0.03</v>
      </c>
      <c r="I68" s="40">
        <v>0</v>
      </c>
      <c r="J68" s="40">
        <v>0</v>
      </c>
      <c r="K68" s="40">
        <v>0.32</v>
      </c>
      <c r="L68" s="40">
        <v>6</v>
      </c>
      <c r="M68" s="40">
        <v>19.399999999999999</v>
      </c>
      <c r="N68" s="40">
        <v>4.2</v>
      </c>
      <c r="O68" s="40">
        <v>0.32</v>
      </c>
      <c r="P68" s="135">
        <f>P67/5</f>
        <v>26.451999999999998</v>
      </c>
      <c r="Q68" s="9">
        <f>Q67/5</f>
        <v>23.045999999999999</v>
      </c>
      <c r="R68" s="9">
        <f>R67/5</f>
        <v>85.81</v>
      </c>
      <c r="S68" s="9">
        <f>S67/5</f>
        <v>688.37400000000002</v>
      </c>
    </row>
    <row r="69" spans="1:19" ht="15" customHeight="1" x14ac:dyDescent="0.25">
      <c r="A69" s="37"/>
      <c r="B69" s="44" t="s">
        <v>24</v>
      </c>
      <c r="C69" s="43">
        <f t="shared" ref="C69:O69" si="4">SUM(C64:C68)</f>
        <v>570</v>
      </c>
      <c r="D69" s="46">
        <f t="shared" si="4"/>
        <v>26.700000000000003</v>
      </c>
      <c r="E69" s="46">
        <f t="shared" si="4"/>
        <v>23.029999999999998</v>
      </c>
      <c r="F69" s="46">
        <f t="shared" si="4"/>
        <v>85.54</v>
      </c>
      <c r="G69" s="46">
        <f t="shared" si="4"/>
        <v>737.88</v>
      </c>
      <c r="H69" s="46">
        <f t="shared" si="4"/>
        <v>0.35199999999999998</v>
      </c>
      <c r="I69" s="46">
        <f t="shared" si="4"/>
        <v>7.8699999999999992</v>
      </c>
      <c r="J69" s="46">
        <f t="shared" si="4"/>
        <v>9.9000000000000005E-2</v>
      </c>
      <c r="K69" s="46">
        <f t="shared" si="4"/>
        <v>1.51</v>
      </c>
      <c r="L69" s="46">
        <f t="shared" si="4"/>
        <v>227.85</v>
      </c>
      <c r="M69" s="46">
        <f t="shared" si="4"/>
        <v>468.32</v>
      </c>
      <c r="N69" s="46">
        <f t="shared" si="4"/>
        <v>107.4</v>
      </c>
      <c r="O69" s="46">
        <f t="shared" si="4"/>
        <v>6.3900000000000006</v>
      </c>
      <c r="P69" s="135">
        <v>22.5</v>
      </c>
      <c r="Q69" s="13">
        <v>23</v>
      </c>
      <c r="R69" s="13">
        <v>95</v>
      </c>
      <c r="S69" s="13">
        <v>687.7</v>
      </c>
    </row>
    <row r="70" spans="1:19" ht="15" customHeight="1" x14ac:dyDescent="0.25">
      <c r="A70" s="47"/>
      <c r="B70" s="44" t="s">
        <v>25</v>
      </c>
      <c r="C70" s="43">
        <v>550</v>
      </c>
      <c r="D70" s="46">
        <v>22.5</v>
      </c>
      <c r="E70" s="46">
        <v>23</v>
      </c>
      <c r="F70" s="46">
        <v>95</v>
      </c>
      <c r="G70" s="46">
        <v>687.7</v>
      </c>
      <c r="H70" s="46">
        <v>0.35</v>
      </c>
      <c r="I70" s="46">
        <v>17.5</v>
      </c>
      <c r="J70" s="46">
        <v>0.22</v>
      </c>
      <c r="K70" s="46">
        <v>2.7</v>
      </c>
      <c r="L70" s="46">
        <v>275</v>
      </c>
      <c r="M70" s="46">
        <v>412</v>
      </c>
      <c r="N70" s="46">
        <v>62.5</v>
      </c>
      <c r="O70" s="46">
        <v>3</v>
      </c>
      <c r="P70" s="21">
        <f>SUM(P68*100/P69)</f>
        <v>117.56444444444443</v>
      </c>
      <c r="Q70" s="20">
        <f>SUM(Q68*100/Q69)</f>
        <v>100.2</v>
      </c>
      <c r="R70" s="20">
        <f>SUM(R68*100/R69)</f>
        <v>90.326315789473682</v>
      </c>
      <c r="S70" s="20">
        <f>SUM(S68*100/S69)</f>
        <v>100.09800785226116</v>
      </c>
    </row>
    <row r="71" spans="1:19" ht="15" customHeight="1" x14ac:dyDescent="0.25">
      <c r="A71" s="48"/>
      <c r="B71" s="49"/>
      <c r="C71" s="50"/>
      <c r="D71" s="70"/>
      <c r="E71" s="70"/>
      <c r="F71" s="70"/>
      <c r="G71" s="70"/>
      <c r="H71" s="70"/>
      <c r="I71" s="51"/>
      <c r="J71" s="51"/>
      <c r="K71" s="51"/>
      <c r="L71" s="51"/>
      <c r="M71" s="51"/>
      <c r="N71" s="51"/>
      <c r="O71" s="51">
        <f>SUM(G69*25/G70)</f>
        <v>26.824196597353495</v>
      </c>
      <c r="P71" s="127"/>
      <c r="Q71" s="1"/>
      <c r="R71" s="1"/>
      <c r="S71" s="1"/>
    </row>
    <row r="72" spans="1:19" ht="15" customHeight="1" x14ac:dyDescent="0.25">
      <c r="A72" s="25" t="s">
        <v>36</v>
      </c>
      <c r="B72" s="25"/>
      <c r="C72" s="26"/>
      <c r="D72" s="28"/>
      <c r="E72" s="152" t="s">
        <v>1</v>
      </c>
      <c r="F72" s="152"/>
      <c r="G72" s="152"/>
      <c r="H72" s="152"/>
      <c r="I72" s="28"/>
      <c r="J72" s="28"/>
      <c r="K72" s="28"/>
      <c r="L72" s="28"/>
      <c r="M72" s="28"/>
      <c r="N72" s="28"/>
      <c r="O72" s="28"/>
      <c r="P72" s="122"/>
      <c r="Q72" s="6"/>
      <c r="R72" s="6"/>
      <c r="S72" s="6"/>
    </row>
    <row r="73" spans="1:19" ht="15" customHeight="1" x14ac:dyDescent="0.25">
      <c r="A73" s="153" t="s">
        <v>46</v>
      </c>
      <c r="B73" s="153"/>
      <c r="C73" s="153"/>
      <c r="D73" s="153"/>
      <c r="E73" s="153"/>
      <c r="F73" s="27"/>
      <c r="G73" s="28"/>
      <c r="H73" s="28"/>
      <c r="I73" s="28"/>
      <c r="J73" s="28"/>
      <c r="K73" s="28"/>
      <c r="L73" s="28"/>
      <c r="M73" s="28"/>
      <c r="N73" s="28"/>
      <c r="O73" s="28"/>
      <c r="P73" s="122"/>
      <c r="Q73" s="6"/>
      <c r="R73" s="6"/>
      <c r="S73" s="6"/>
    </row>
    <row r="74" spans="1:19" ht="15" customHeight="1" x14ac:dyDescent="0.25">
      <c r="A74" s="161" t="s">
        <v>2</v>
      </c>
      <c r="B74" s="165" t="s">
        <v>3</v>
      </c>
      <c r="C74" s="148" t="s">
        <v>4</v>
      </c>
      <c r="D74" s="166" t="s">
        <v>5</v>
      </c>
      <c r="E74" s="166"/>
      <c r="F74" s="166"/>
      <c r="G74" s="166" t="s">
        <v>6</v>
      </c>
      <c r="H74" s="166" t="s">
        <v>7</v>
      </c>
      <c r="I74" s="166"/>
      <c r="J74" s="166"/>
      <c r="K74" s="166"/>
      <c r="L74" s="166" t="s">
        <v>8</v>
      </c>
      <c r="M74" s="166"/>
      <c r="N74" s="166"/>
      <c r="O74" s="166"/>
      <c r="P74" s="122"/>
      <c r="Q74" s="6"/>
      <c r="R74" s="6"/>
      <c r="S74" s="6"/>
    </row>
    <row r="75" spans="1:19" ht="15" customHeight="1" x14ac:dyDescent="0.25">
      <c r="A75" s="162"/>
      <c r="B75" s="165"/>
      <c r="C75" s="148"/>
      <c r="D75" s="71" t="s">
        <v>9</v>
      </c>
      <c r="E75" s="71" t="s">
        <v>10</v>
      </c>
      <c r="F75" s="71" t="s">
        <v>11</v>
      </c>
      <c r="G75" s="166"/>
      <c r="H75" s="71" t="s">
        <v>12</v>
      </c>
      <c r="I75" s="71" t="s">
        <v>13</v>
      </c>
      <c r="J75" s="71" t="s">
        <v>14</v>
      </c>
      <c r="K75" s="71" t="s">
        <v>15</v>
      </c>
      <c r="L75" s="71" t="s">
        <v>16</v>
      </c>
      <c r="M75" s="72" t="s">
        <v>17</v>
      </c>
      <c r="N75" s="72" t="s">
        <v>18</v>
      </c>
      <c r="O75" s="72" t="s">
        <v>19</v>
      </c>
      <c r="P75" s="122"/>
      <c r="Q75" s="6"/>
      <c r="R75" s="6"/>
      <c r="S75" s="6"/>
    </row>
    <row r="76" spans="1:19" ht="15" customHeight="1" x14ac:dyDescent="0.25">
      <c r="A76" s="142" t="s">
        <v>27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4"/>
      <c r="P76" s="122"/>
      <c r="Q76" s="6"/>
      <c r="R76" s="6"/>
      <c r="S76" s="6"/>
    </row>
    <row r="77" spans="1:19" ht="15" customHeight="1" x14ac:dyDescent="0.25">
      <c r="A77" s="37">
        <v>512</v>
      </c>
      <c r="B77" s="41" t="s">
        <v>60</v>
      </c>
      <c r="C77" s="37">
        <v>200</v>
      </c>
      <c r="D77" s="42">
        <v>0.3</v>
      </c>
      <c r="E77" s="42">
        <v>0</v>
      </c>
      <c r="F77" s="42">
        <v>20.100000000000001</v>
      </c>
      <c r="G77" s="42">
        <v>81</v>
      </c>
      <c r="H77" s="42">
        <v>0</v>
      </c>
      <c r="I77" s="42">
        <v>10</v>
      </c>
      <c r="J77" s="42">
        <v>0</v>
      </c>
      <c r="K77" s="42">
        <v>0</v>
      </c>
      <c r="L77" s="42">
        <v>10</v>
      </c>
      <c r="M77" s="42">
        <v>6</v>
      </c>
      <c r="N77" s="42">
        <v>3</v>
      </c>
      <c r="O77" s="42">
        <v>0.6</v>
      </c>
      <c r="P77" s="121"/>
      <c r="Q77" s="6"/>
      <c r="R77" s="6"/>
      <c r="S77" s="6"/>
    </row>
    <row r="78" spans="1:19" ht="15" customHeight="1" x14ac:dyDescent="0.25">
      <c r="A78" s="31">
        <v>109</v>
      </c>
      <c r="B78" s="36" t="s">
        <v>21</v>
      </c>
      <c r="C78" s="31">
        <v>30</v>
      </c>
      <c r="D78" s="35">
        <v>1.98</v>
      </c>
      <c r="E78" s="35">
        <v>0.35</v>
      </c>
      <c r="F78" s="35">
        <v>9.9600000000000009</v>
      </c>
      <c r="G78" s="35">
        <v>52.1</v>
      </c>
      <c r="H78" s="35">
        <v>4.2000000000000003E-2</v>
      </c>
      <c r="I78" s="35">
        <v>0</v>
      </c>
      <c r="J78" s="35">
        <v>0.03</v>
      </c>
      <c r="K78" s="35">
        <v>0.45</v>
      </c>
      <c r="L78" s="35">
        <v>10.5</v>
      </c>
      <c r="M78" s="35">
        <v>47.3</v>
      </c>
      <c r="N78" s="35">
        <v>14</v>
      </c>
      <c r="O78" s="73">
        <v>1.1599999999999999</v>
      </c>
      <c r="P78" s="124"/>
      <c r="Q78" s="7"/>
      <c r="R78" s="7"/>
      <c r="S78" s="7"/>
    </row>
    <row r="79" spans="1:19" ht="15" customHeight="1" x14ac:dyDescent="0.25">
      <c r="A79" s="37">
        <v>106</v>
      </c>
      <c r="B79" s="38" t="s">
        <v>63</v>
      </c>
      <c r="C79" s="37">
        <v>80</v>
      </c>
      <c r="D79" s="39">
        <v>0.88</v>
      </c>
      <c r="E79" s="39">
        <v>0.16</v>
      </c>
      <c r="F79" s="39">
        <v>3.04</v>
      </c>
      <c r="G79" s="39">
        <v>19.2</v>
      </c>
      <c r="H79" s="40">
        <v>0.05</v>
      </c>
      <c r="I79" s="35">
        <v>20</v>
      </c>
      <c r="J79" s="35">
        <v>0</v>
      </c>
      <c r="K79" s="35">
        <v>0.56000000000000005</v>
      </c>
      <c r="L79" s="35">
        <v>11.2</v>
      </c>
      <c r="M79" s="35">
        <v>20.8</v>
      </c>
      <c r="N79" s="35">
        <v>16</v>
      </c>
      <c r="O79" s="35">
        <v>0.72</v>
      </c>
      <c r="P79" s="121"/>
      <c r="Q79" s="6"/>
      <c r="R79" s="6"/>
      <c r="S79" s="6"/>
    </row>
    <row r="80" spans="1:19" s="117" customFormat="1" ht="15" customHeight="1" x14ac:dyDescent="0.25">
      <c r="A80" s="53">
        <v>302</v>
      </c>
      <c r="B80" s="41" t="s">
        <v>40</v>
      </c>
      <c r="C80" s="118">
        <v>200</v>
      </c>
      <c r="D80" s="79">
        <v>13.2</v>
      </c>
      <c r="E80" s="119">
        <v>15.7</v>
      </c>
      <c r="F80" s="119">
        <v>7.2</v>
      </c>
      <c r="G80" s="80">
        <v>224</v>
      </c>
      <c r="H80" s="119">
        <v>0.1</v>
      </c>
      <c r="I80" s="119">
        <v>2.4</v>
      </c>
      <c r="J80" s="119">
        <v>0.23</v>
      </c>
      <c r="K80" s="119">
        <v>0.53</v>
      </c>
      <c r="L80" s="119">
        <v>149</v>
      </c>
      <c r="M80" s="119">
        <v>250</v>
      </c>
      <c r="N80" s="119">
        <v>29</v>
      </c>
      <c r="O80" s="119">
        <v>2.4</v>
      </c>
      <c r="P80" s="125"/>
      <c r="Q80" s="16"/>
      <c r="R80" s="16"/>
      <c r="S80" s="16"/>
    </row>
    <row r="81" spans="1:19" ht="15" customHeight="1" x14ac:dyDescent="0.25">
      <c r="A81" s="31">
        <v>108</v>
      </c>
      <c r="B81" s="36" t="s">
        <v>23</v>
      </c>
      <c r="C81" s="31">
        <v>50</v>
      </c>
      <c r="D81" s="75">
        <v>3.85</v>
      </c>
      <c r="E81" s="75">
        <v>0.4</v>
      </c>
      <c r="F81" s="75">
        <v>24.6</v>
      </c>
      <c r="G81" s="75">
        <v>117</v>
      </c>
      <c r="H81" s="75">
        <v>0.05</v>
      </c>
      <c r="I81" s="75">
        <v>0</v>
      </c>
      <c r="J81" s="75">
        <v>0</v>
      </c>
      <c r="K81" s="75">
        <v>0.55000000000000004</v>
      </c>
      <c r="L81" s="75">
        <v>10</v>
      </c>
      <c r="M81" s="75">
        <v>32</v>
      </c>
      <c r="N81" s="75">
        <v>7</v>
      </c>
      <c r="O81" s="75">
        <v>0.5</v>
      </c>
      <c r="P81" s="121"/>
      <c r="Q81" s="6"/>
      <c r="R81" s="6"/>
      <c r="S81" s="6"/>
    </row>
    <row r="82" spans="1:19" ht="15" customHeight="1" x14ac:dyDescent="0.25">
      <c r="A82" s="37">
        <v>112</v>
      </c>
      <c r="B82" s="41" t="s">
        <v>66</v>
      </c>
      <c r="C82" s="43">
        <v>100</v>
      </c>
      <c r="D82" s="39">
        <v>0.6</v>
      </c>
      <c r="E82" s="39">
        <v>0.6</v>
      </c>
      <c r="F82" s="39">
        <v>15.4</v>
      </c>
      <c r="G82" s="39">
        <v>72</v>
      </c>
      <c r="H82" s="35">
        <v>0.05</v>
      </c>
      <c r="I82" s="35">
        <v>6</v>
      </c>
      <c r="J82" s="35">
        <v>0</v>
      </c>
      <c r="K82" s="35">
        <v>0.4</v>
      </c>
      <c r="L82" s="35">
        <v>30</v>
      </c>
      <c r="M82" s="35">
        <v>22</v>
      </c>
      <c r="N82" s="35">
        <v>17</v>
      </c>
      <c r="O82" s="35">
        <v>0.6</v>
      </c>
      <c r="P82" s="126"/>
      <c r="Q82" s="11"/>
      <c r="R82" s="11"/>
      <c r="S82" s="11"/>
    </row>
    <row r="83" spans="1:19" ht="15" customHeight="1" x14ac:dyDescent="0.25">
      <c r="A83" s="52"/>
      <c r="B83" s="52"/>
      <c r="C83" s="53"/>
      <c r="D83" s="55"/>
      <c r="E83" s="39"/>
      <c r="F83" s="55"/>
      <c r="G83" s="55"/>
      <c r="H83" s="40"/>
      <c r="I83" s="40"/>
      <c r="J83" s="35"/>
      <c r="K83" s="40"/>
      <c r="L83" s="40"/>
      <c r="M83" s="35"/>
      <c r="N83" s="35"/>
      <c r="O83" s="35"/>
      <c r="P83" s="122"/>
      <c r="Q83" s="6"/>
      <c r="R83" s="6"/>
      <c r="S83" s="6"/>
    </row>
    <row r="84" spans="1:19" ht="15" customHeight="1" x14ac:dyDescent="0.25">
      <c r="A84" s="37"/>
      <c r="B84" s="76" t="s">
        <v>24</v>
      </c>
      <c r="C84" s="64">
        <f t="shared" ref="C84:O84" si="5">SUM(C77:C83)</f>
        <v>660</v>
      </c>
      <c r="D84" s="77">
        <f t="shared" si="5"/>
        <v>20.810000000000002</v>
      </c>
      <c r="E84" s="77">
        <f t="shared" si="5"/>
        <v>17.21</v>
      </c>
      <c r="F84" s="77">
        <f t="shared" si="5"/>
        <v>80.300000000000011</v>
      </c>
      <c r="G84" s="77">
        <f t="shared" si="5"/>
        <v>565.29999999999995</v>
      </c>
      <c r="H84" s="77">
        <f t="shared" si="5"/>
        <v>0.29199999999999998</v>
      </c>
      <c r="I84" s="77">
        <f t="shared" si="5"/>
        <v>38.4</v>
      </c>
      <c r="J84" s="77">
        <f t="shared" si="5"/>
        <v>0.26</v>
      </c>
      <c r="K84" s="77">
        <f t="shared" si="5"/>
        <v>2.4899999999999998</v>
      </c>
      <c r="L84" s="77">
        <f t="shared" si="5"/>
        <v>220.7</v>
      </c>
      <c r="M84" s="77">
        <f t="shared" si="5"/>
        <v>378.1</v>
      </c>
      <c r="N84" s="77">
        <f t="shared" si="5"/>
        <v>86</v>
      </c>
      <c r="O84" s="77">
        <f t="shared" si="5"/>
        <v>5.9799999999999986</v>
      </c>
      <c r="P84" s="122"/>
      <c r="Q84" s="6"/>
      <c r="R84" s="6"/>
      <c r="S84" s="6"/>
    </row>
    <row r="85" spans="1:19" ht="15" customHeight="1" x14ac:dyDescent="0.25">
      <c r="A85" s="47"/>
      <c r="B85" s="44" t="s">
        <v>25</v>
      </c>
      <c r="C85" s="43">
        <v>550</v>
      </c>
      <c r="D85" s="46">
        <v>22.5</v>
      </c>
      <c r="E85" s="46">
        <v>23</v>
      </c>
      <c r="F85" s="46">
        <v>95</v>
      </c>
      <c r="G85" s="46">
        <v>687.7</v>
      </c>
      <c r="H85" s="46">
        <v>0.35</v>
      </c>
      <c r="I85" s="46">
        <v>17.5</v>
      </c>
      <c r="J85" s="46">
        <v>0.22</v>
      </c>
      <c r="K85" s="46">
        <v>2.7</v>
      </c>
      <c r="L85" s="46">
        <v>275</v>
      </c>
      <c r="M85" s="46">
        <v>412</v>
      </c>
      <c r="N85" s="46">
        <v>62.5</v>
      </c>
      <c r="O85" s="46">
        <v>3</v>
      </c>
      <c r="P85" s="127">
        <f>SUM(G84*25/G85)</f>
        <v>20.550385342445828</v>
      </c>
      <c r="Q85" s="6"/>
      <c r="R85" s="6"/>
      <c r="S85" s="6"/>
    </row>
    <row r="86" spans="1:19" ht="15" customHeight="1" x14ac:dyDescent="0.25">
      <c r="A86" s="157" t="s">
        <v>62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28"/>
      <c r="Q86" s="15"/>
      <c r="R86" s="15"/>
      <c r="S86" s="15"/>
    </row>
    <row r="87" spans="1:19" ht="15" customHeight="1" x14ac:dyDescent="0.25">
      <c r="A87" s="25" t="s">
        <v>36</v>
      </c>
      <c r="B87" s="25"/>
      <c r="C87" s="26"/>
      <c r="D87" s="28"/>
      <c r="E87" s="160" t="s">
        <v>26</v>
      </c>
      <c r="F87" s="160"/>
      <c r="G87" s="160"/>
      <c r="H87" s="160"/>
      <c r="I87" s="51"/>
      <c r="J87" s="28"/>
      <c r="K87" s="28"/>
      <c r="L87" s="28"/>
      <c r="M87" s="28"/>
      <c r="N87" s="28"/>
      <c r="O87" s="28"/>
      <c r="P87" s="122"/>
      <c r="Q87" s="6"/>
      <c r="R87" s="6"/>
      <c r="S87" s="6"/>
    </row>
    <row r="88" spans="1:19" ht="15" customHeight="1" x14ac:dyDescent="0.25">
      <c r="A88" s="153" t="s">
        <v>46</v>
      </c>
      <c r="B88" s="153"/>
      <c r="C88" s="153"/>
      <c r="D88" s="153"/>
      <c r="E88" s="153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122"/>
      <c r="Q88" s="6"/>
      <c r="R88" s="6"/>
      <c r="S88" s="6"/>
    </row>
    <row r="89" spans="1:19" ht="15" customHeight="1" x14ac:dyDescent="0.25">
      <c r="A89" s="161" t="s">
        <v>2</v>
      </c>
      <c r="B89" s="161" t="s">
        <v>3</v>
      </c>
      <c r="C89" s="161" t="s">
        <v>4</v>
      </c>
      <c r="D89" s="154" t="s">
        <v>5</v>
      </c>
      <c r="E89" s="155"/>
      <c r="F89" s="156"/>
      <c r="G89" s="163" t="s">
        <v>6</v>
      </c>
      <c r="H89" s="154" t="s">
        <v>7</v>
      </c>
      <c r="I89" s="155"/>
      <c r="J89" s="155"/>
      <c r="K89" s="156"/>
      <c r="L89" s="154" t="s">
        <v>8</v>
      </c>
      <c r="M89" s="155"/>
      <c r="N89" s="155"/>
      <c r="O89" s="156"/>
      <c r="P89" s="129"/>
      <c r="Q89" s="6"/>
      <c r="R89" s="6"/>
      <c r="S89" s="6"/>
    </row>
    <row r="90" spans="1:19" ht="15" customHeight="1" x14ac:dyDescent="0.25">
      <c r="A90" s="162"/>
      <c r="B90" s="162"/>
      <c r="C90" s="162"/>
      <c r="D90" s="29" t="s">
        <v>9</v>
      </c>
      <c r="E90" s="29" t="s">
        <v>10</v>
      </c>
      <c r="F90" s="29" t="s">
        <v>11</v>
      </c>
      <c r="G90" s="164"/>
      <c r="H90" s="29" t="s">
        <v>12</v>
      </c>
      <c r="I90" s="29" t="s">
        <v>13</v>
      </c>
      <c r="J90" s="29" t="s">
        <v>14</v>
      </c>
      <c r="K90" s="29" t="s">
        <v>15</v>
      </c>
      <c r="L90" s="29" t="s">
        <v>16</v>
      </c>
      <c r="M90" s="30" t="s">
        <v>17</v>
      </c>
      <c r="N90" s="30" t="s">
        <v>18</v>
      </c>
      <c r="O90" s="30" t="s">
        <v>19</v>
      </c>
      <c r="P90" s="129"/>
      <c r="Q90" s="6"/>
      <c r="R90" s="6"/>
      <c r="S90" s="6"/>
    </row>
    <row r="91" spans="1:19" ht="15" customHeight="1" x14ac:dyDescent="0.25">
      <c r="A91" s="142" t="s">
        <v>27</v>
      </c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4"/>
      <c r="P91" s="122"/>
      <c r="Q91" s="6"/>
      <c r="R91" s="6"/>
      <c r="S91" s="6"/>
    </row>
    <row r="92" spans="1:19" ht="15" customHeight="1" x14ac:dyDescent="0.25">
      <c r="A92" s="37">
        <v>494</v>
      </c>
      <c r="B92" s="41" t="s">
        <v>34</v>
      </c>
      <c r="C92" s="37">
        <v>200</v>
      </c>
      <c r="D92" s="39">
        <v>0.1</v>
      </c>
      <c r="E92" s="39">
        <v>0</v>
      </c>
      <c r="F92" s="39">
        <v>15.2</v>
      </c>
      <c r="G92" s="39">
        <v>61</v>
      </c>
      <c r="H92" s="39">
        <v>0</v>
      </c>
      <c r="I92" s="39">
        <v>2.8</v>
      </c>
      <c r="J92" s="39">
        <v>0</v>
      </c>
      <c r="K92" s="39">
        <v>0</v>
      </c>
      <c r="L92" s="39">
        <v>14.2</v>
      </c>
      <c r="M92" s="39">
        <v>4</v>
      </c>
      <c r="N92" s="39">
        <v>2</v>
      </c>
      <c r="O92" s="39">
        <v>0.4</v>
      </c>
      <c r="P92" s="122"/>
      <c r="Q92" s="6"/>
      <c r="R92" s="6"/>
      <c r="S92" s="6"/>
    </row>
    <row r="93" spans="1:19" ht="15" customHeight="1" x14ac:dyDescent="0.25">
      <c r="A93" s="31">
        <v>109</v>
      </c>
      <c r="B93" s="36" t="s">
        <v>21</v>
      </c>
      <c r="C93" s="31">
        <v>30</v>
      </c>
      <c r="D93" s="35">
        <v>1.98</v>
      </c>
      <c r="E93" s="35">
        <v>0.35</v>
      </c>
      <c r="F93" s="35">
        <v>9.9600000000000009</v>
      </c>
      <c r="G93" s="35">
        <v>52.1</v>
      </c>
      <c r="H93" s="35">
        <v>4.2000000000000003E-2</v>
      </c>
      <c r="I93" s="35">
        <v>0</v>
      </c>
      <c r="J93" s="35">
        <v>0.03</v>
      </c>
      <c r="K93" s="35">
        <v>0.45</v>
      </c>
      <c r="L93" s="35">
        <v>10.5</v>
      </c>
      <c r="M93" s="35">
        <v>47.3</v>
      </c>
      <c r="N93" s="35">
        <v>14</v>
      </c>
      <c r="O93" s="35">
        <v>1.1599999999999999</v>
      </c>
      <c r="P93" s="124"/>
      <c r="Q93" s="7"/>
      <c r="R93" s="7"/>
      <c r="S93" s="7"/>
    </row>
    <row r="94" spans="1:19" ht="15" customHeight="1" x14ac:dyDescent="0.25">
      <c r="A94" s="37">
        <v>106</v>
      </c>
      <c r="B94" s="38" t="s">
        <v>67</v>
      </c>
      <c r="C94" s="37">
        <v>80</v>
      </c>
      <c r="D94" s="39">
        <v>0.88</v>
      </c>
      <c r="E94" s="39">
        <v>0.16</v>
      </c>
      <c r="F94" s="39">
        <v>3.04</v>
      </c>
      <c r="G94" s="39">
        <v>19.2</v>
      </c>
      <c r="H94" s="40">
        <v>0.05</v>
      </c>
      <c r="I94" s="35">
        <v>20</v>
      </c>
      <c r="J94" s="35">
        <v>0</v>
      </c>
      <c r="K94" s="35">
        <v>0.56000000000000005</v>
      </c>
      <c r="L94" s="35">
        <v>11.2</v>
      </c>
      <c r="M94" s="35">
        <v>20.8</v>
      </c>
      <c r="N94" s="35">
        <v>16</v>
      </c>
      <c r="O94" s="35">
        <v>0.72</v>
      </c>
      <c r="P94" s="121"/>
      <c r="Q94" s="6"/>
      <c r="R94" s="6"/>
      <c r="S94" s="6"/>
    </row>
    <row r="95" spans="1:19" ht="15" customHeight="1" x14ac:dyDescent="0.25">
      <c r="A95" s="53">
        <v>390</v>
      </c>
      <c r="B95" s="52" t="s">
        <v>35</v>
      </c>
      <c r="C95" s="78">
        <v>130</v>
      </c>
      <c r="D95" s="79">
        <v>12.35</v>
      </c>
      <c r="E95" s="79">
        <v>18.89</v>
      </c>
      <c r="F95" s="79">
        <v>14.82</v>
      </c>
      <c r="G95" s="80">
        <v>287.3</v>
      </c>
      <c r="H95" s="79">
        <v>0.06</v>
      </c>
      <c r="I95" s="79">
        <v>1.04</v>
      </c>
      <c r="J95" s="79">
        <v>0.14000000000000001</v>
      </c>
      <c r="K95" s="79">
        <v>0.65</v>
      </c>
      <c r="L95" s="79">
        <v>27.3</v>
      </c>
      <c r="M95" s="79">
        <v>140</v>
      </c>
      <c r="N95" s="79">
        <v>20.8</v>
      </c>
      <c r="O95" s="79">
        <v>1.95</v>
      </c>
      <c r="P95" s="125"/>
      <c r="Q95" s="16"/>
      <c r="R95" s="16"/>
      <c r="S95" s="16"/>
    </row>
    <row r="96" spans="1:19" ht="15" customHeight="1" x14ac:dyDescent="0.25">
      <c r="A96" s="37">
        <v>423</v>
      </c>
      <c r="B96" s="41" t="s">
        <v>56</v>
      </c>
      <c r="C96" s="81">
        <v>180</v>
      </c>
      <c r="D96" s="74">
        <v>6.6</v>
      </c>
      <c r="E96" s="74">
        <v>6.5</v>
      </c>
      <c r="F96" s="74">
        <v>7.02</v>
      </c>
      <c r="G96" s="82">
        <v>113.4</v>
      </c>
      <c r="H96" s="74">
        <v>7.0000000000000007E-2</v>
      </c>
      <c r="I96" s="74">
        <v>30.6</v>
      </c>
      <c r="J96" s="74">
        <v>0.05</v>
      </c>
      <c r="K96" s="74">
        <v>1.26</v>
      </c>
      <c r="L96" s="74">
        <v>109</v>
      </c>
      <c r="M96" s="74">
        <v>99</v>
      </c>
      <c r="N96" s="74">
        <v>43.2</v>
      </c>
      <c r="O96" s="74">
        <v>1.8</v>
      </c>
    </row>
    <row r="97" spans="1:19" ht="15" customHeight="1" x14ac:dyDescent="0.25">
      <c r="A97" s="31">
        <v>108</v>
      </c>
      <c r="B97" s="36" t="s">
        <v>23</v>
      </c>
      <c r="C97" s="31">
        <v>70</v>
      </c>
      <c r="D97" s="75">
        <v>5.36</v>
      </c>
      <c r="E97" s="75">
        <v>0.56000000000000005</v>
      </c>
      <c r="F97" s="75">
        <v>34.299999999999997</v>
      </c>
      <c r="G97" s="75">
        <v>163</v>
      </c>
      <c r="H97" s="75">
        <v>0.06</v>
      </c>
      <c r="I97" s="75">
        <v>0</v>
      </c>
      <c r="J97" s="75">
        <v>0</v>
      </c>
      <c r="K97" s="75">
        <v>0.55000000000000004</v>
      </c>
      <c r="L97" s="75">
        <v>13.9</v>
      </c>
      <c r="M97" s="75">
        <v>44.7</v>
      </c>
      <c r="N97" s="75">
        <v>9.8000000000000007</v>
      </c>
      <c r="O97" s="75">
        <v>0.7</v>
      </c>
      <c r="P97" s="121"/>
      <c r="Q97" s="6"/>
      <c r="R97" s="6"/>
      <c r="S97" s="6"/>
    </row>
    <row r="98" spans="1:19" ht="15" customHeight="1" x14ac:dyDescent="0.25">
      <c r="A98" s="83"/>
      <c r="B98" s="44" t="s">
        <v>24</v>
      </c>
      <c r="C98" s="43">
        <f>SUM(C92:C97)</f>
        <v>690</v>
      </c>
      <c r="D98" s="46">
        <f t="shared" ref="D98:O98" si="6">SUM(D92:D97)</f>
        <v>27.269999999999996</v>
      </c>
      <c r="E98" s="46">
        <f t="shared" si="6"/>
        <v>26.46</v>
      </c>
      <c r="F98" s="46">
        <f t="shared" si="6"/>
        <v>84.339999999999989</v>
      </c>
      <c r="G98" s="46">
        <f t="shared" si="6"/>
        <v>696</v>
      </c>
      <c r="H98" s="46">
        <f t="shared" si="6"/>
        <v>0.28200000000000003</v>
      </c>
      <c r="I98" s="46">
        <f t="shared" si="6"/>
        <v>54.44</v>
      </c>
      <c r="J98" s="46">
        <f t="shared" si="6"/>
        <v>0.22000000000000003</v>
      </c>
      <c r="K98" s="46">
        <f t="shared" si="6"/>
        <v>3.4699999999999998</v>
      </c>
      <c r="L98" s="46">
        <f t="shared" si="6"/>
        <v>186.1</v>
      </c>
      <c r="M98" s="46">
        <f t="shared" si="6"/>
        <v>355.8</v>
      </c>
      <c r="N98" s="46">
        <f t="shared" si="6"/>
        <v>105.8</v>
      </c>
      <c r="O98" s="46">
        <f t="shared" si="6"/>
        <v>6.73</v>
      </c>
      <c r="P98" s="136"/>
      <c r="Q98" s="6"/>
      <c r="R98" s="6"/>
      <c r="S98" s="6"/>
    </row>
    <row r="99" spans="1:19" ht="15" customHeight="1" x14ac:dyDescent="0.25">
      <c r="A99" s="47"/>
      <c r="B99" s="44" t="s">
        <v>25</v>
      </c>
      <c r="C99" s="43">
        <v>550</v>
      </c>
      <c r="D99" s="46">
        <v>22.5</v>
      </c>
      <c r="E99" s="46">
        <v>23</v>
      </c>
      <c r="F99" s="46">
        <v>95</v>
      </c>
      <c r="G99" s="46">
        <v>687.7</v>
      </c>
      <c r="H99" s="46">
        <v>0.35</v>
      </c>
      <c r="I99" s="46">
        <v>17.5</v>
      </c>
      <c r="J99" s="46">
        <v>0.22</v>
      </c>
      <c r="K99" s="46">
        <v>2.7</v>
      </c>
      <c r="L99" s="46">
        <v>275</v>
      </c>
      <c r="M99" s="46">
        <v>412</v>
      </c>
      <c r="N99" s="46">
        <v>62.5</v>
      </c>
      <c r="O99" s="46">
        <v>3</v>
      </c>
      <c r="P99" s="127">
        <f>SUM(G98*25/G99)</f>
        <v>25.301730405700159</v>
      </c>
      <c r="Q99" s="6"/>
      <c r="R99" s="6"/>
      <c r="S99" s="6"/>
    </row>
    <row r="100" spans="1:19" ht="15" customHeight="1" x14ac:dyDescent="0.25">
      <c r="A100" s="25" t="s">
        <v>36</v>
      </c>
      <c r="B100" s="25"/>
      <c r="C100" s="26"/>
      <c r="D100" s="28"/>
      <c r="E100" s="152" t="s">
        <v>33</v>
      </c>
      <c r="F100" s="152"/>
      <c r="G100" s="152"/>
      <c r="H100" s="152"/>
      <c r="I100" s="28"/>
      <c r="J100" s="28"/>
      <c r="K100" s="28"/>
      <c r="L100" s="28"/>
      <c r="M100" s="28"/>
      <c r="N100" s="28"/>
      <c r="O100" s="28"/>
      <c r="P100" s="122"/>
      <c r="Q100" s="1"/>
      <c r="R100" s="1"/>
      <c r="S100" s="1"/>
    </row>
    <row r="101" spans="1:19" ht="15" customHeight="1" x14ac:dyDescent="0.25">
      <c r="A101" s="153" t="s">
        <v>46</v>
      </c>
      <c r="B101" s="153"/>
      <c r="C101" s="153"/>
      <c r="D101" s="153"/>
      <c r="E101" s="153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22"/>
      <c r="Q101" s="1"/>
      <c r="R101" s="1"/>
      <c r="S101" s="1"/>
    </row>
    <row r="102" spans="1:19" ht="15" customHeight="1" x14ac:dyDescent="0.25">
      <c r="A102" s="161" t="s">
        <v>2</v>
      </c>
      <c r="B102" s="161" t="s">
        <v>3</v>
      </c>
      <c r="C102" s="161" t="s">
        <v>4</v>
      </c>
      <c r="D102" s="154" t="s">
        <v>5</v>
      </c>
      <c r="E102" s="155"/>
      <c r="F102" s="156"/>
      <c r="G102" s="163" t="s">
        <v>6</v>
      </c>
      <c r="H102" s="154" t="s">
        <v>7</v>
      </c>
      <c r="I102" s="155"/>
      <c r="J102" s="155"/>
      <c r="K102" s="156"/>
      <c r="L102" s="154" t="s">
        <v>8</v>
      </c>
      <c r="M102" s="155"/>
      <c r="N102" s="155"/>
      <c r="O102" s="156"/>
      <c r="P102" s="122"/>
      <c r="Q102" s="1"/>
      <c r="R102" s="1"/>
      <c r="S102" s="1"/>
    </row>
    <row r="103" spans="1:19" ht="15" customHeight="1" x14ac:dyDescent="0.25">
      <c r="A103" s="162"/>
      <c r="B103" s="162"/>
      <c r="C103" s="162"/>
      <c r="D103" s="29" t="s">
        <v>9</v>
      </c>
      <c r="E103" s="29" t="s">
        <v>10</v>
      </c>
      <c r="F103" s="29" t="s">
        <v>11</v>
      </c>
      <c r="G103" s="164"/>
      <c r="H103" s="29" t="s">
        <v>12</v>
      </c>
      <c r="I103" s="29" t="s">
        <v>13</v>
      </c>
      <c r="J103" s="29" t="s">
        <v>14</v>
      </c>
      <c r="K103" s="29" t="s">
        <v>15</v>
      </c>
      <c r="L103" s="29" t="s">
        <v>16</v>
      </c>
      <c r="M103" s="30" t="s">
        <v>17</v>
      </c>
      <c r="N103" s="30" t="s">
        <v>18</v>
      </c>
      <c r="O103" s="30" t="s">
        <v>19</v>
      </c>
      <c r="P103" s="122"/>
      <c r="Q103" s="1"/>
      <c r="R103" s="1"/>
      <c r="S103" s="1"/>
    </row>
    <row r="104" spans="1:19" ht="15" customHeight="1" x14ac:dyDescent="0.25">
      <c r="A104" s="31">
        <v>496</v>
      </c>
      <c r="B104" s="32" t="s">
        <v>20</v>
      </c>
      <c r="C104" s="33">
        <v>200</v>
      </c>
      <c r="D104" s="34">
        <v>3.6</v>
      </c>
      <c r="E104" s="34">
        <v>3.3</v>
      </c>
      <c r="F104" s="34">
        <v>25</v>
      </c>
      <c r="G104" s="35">
        <v>144</v>
      </c>
      <c r="H104" s="34">
        <v>0.04</v>
      </c>
      <c r="I104" s="34">
        <v>1.3</v>
      </c>
      <c r="J104" s="34">
        <v>0.02</v>
      </c>
      <c r="K104" s="34">
        <v>0</v>
      </c>
      <c r="L104" s="34">
        <v>124</v>
      </c>
      <c r="M104" s="34">
        <v>110</v>
      </c>
      <c r="N104" s="34">
        <v>27</v>
      </c>
      <c r="O104" s="34">
        <v>0.8</v>
      </c>
    </row>
    <row r="105" spans="1:19" ht="15" customHeight="1" x14ac:dyDescent="0.25">
      <c r="A105" s="31">
        <v>109</v>
      </c>
      <c r="B105" s="36" t="s">
        <v>21</v>
      </c>
      <c r="C105" s="31">
        <v>20</v>
      </c>
      <c r="D105" s="35">
        <v>1.98</v>
      </c>
      <c r="E105" s="35">
        <v>0.35</v>
      </c>
      <c r="F105" s="35">
        <v>9.9600000000000009</v>
      </c>
      <c r="G105" s="35">
        <v>34.799999999999997</v>
      </c>
      <c r="H105" s="35">
        <v>4.2000000000000003E-2</v>
      </c>
      <c r="I105" s="35">
        <v>0</v>
      </c>
      <c r="J105" s="35">
        <v>0.03</v>
      </c>
      <c r="K105" s="35">
        <v>0.45</v>
      </c>
      <c r="L105" s="35">
        <v>10.5</v>
      </c>
      <c r="M105" s="35">
        <v>47.3</v>
      </c>
      <c r="N105" s="35">
        <v>14</v>
      </c>
      <c r="O105" s="73">
        <v>1.1599999999999999</v>
      </c>
      <c r="P105" s="124"/>
      <c r="Q105" s="7"/>
      <c r="R105" s="7"/>
      <c r="S105" s="7"/>
    </row>
    <row r="106" spans="1:19" ht="15" customHeight="1" x14ac:dyDescent="0.25">
      <c r="A106" s="37">
        <v>112</v>
      </c>
      <c r="B106" s="41" t="s">
        <v>66</v>
      </c>
      <c r="C106" s="120">
        <v>100</v>
      </c>
      <c r="D106" s="39">
        <v>0.6</v>
      </c>
      <c r="E106" s="39">
        <v>0.6</v>
      </c>
      <c r="F106" s="39">
        <v>15.4</v>
      </c>
      <c r="G106" s="39">
        <v>72</v>
      </c>
      <c r="H106" s="35">
        <v>0.05</v>
      </c>
      <c r="I106" s="35">
        <v>6</v>
      </c>
      <c r="J106" s="35">
        <v>0</v>
      </c>
      <c r="K106" s="35">
        <v>0.4</v>
      </c>
      <c r="L106" s="35">
        <v>30</v>
      </c>
      <c r="M106" s="35">
        <v>22</v>
      </c>
      <c r="N106" s="35">
        <v>17</v>
      </c>
      <c r="O106" s="35">
        <v>0.6</v>
      </c>
      <c r="P106" s="137"/>
      <c r="Q106" s="3"/>
      <c r="R106" s="4"/>
      <c r="S106" s="4"/>
    </row>
    <row r="107" spans="1:19" ht="15" customHeight="1" x14ac:dyDescent="0.25">
      <c r="A107" s="37">
        <v>407</v>
      </c>
      <c r="B107" s="52" t="s">
        <v>41</v>
      </c>
      <c r="C107" s="61">
        <v>250</v>
      </c>
      <c r="D107" s="84">
        <v>19.77</v>
      </c>
      <c r="E107" s="84">
        <v>20.56</v>
      </c>
      <c r="F107" s="84">
        <v>22.7</v>
      </c>
      <c r="G107" s="85">
        <v>354.3</v>
      </c>
      <c r="H107" s="86">
        <v>0.17</v>
      </c>
      <c r="I107" s="86">
        <v>14.87</v>
      </c>
      <c r="J107" s="86">
        <v>2.5000000000000001E-2</v>
      </c>
      <c r="K107" s="86">
        <v>0.67</v>
      </c>
      <c r="L107" s="86">
        <v>35.5</v>
      </c>
      <c r="M107" s="86">
        <v>198.7</v>
      </c>
      <c r="N107" s="86">
        <v>55.2</v>
      </c>
      <c r="O107" s="86">
        <v>2.5</v>
      </c>
      <c r="P107" s="137"/>
      <c r="Q107" s="3"/>
      <c r="R107" s="2"/>
      <c r="S107" s="2"/>
    </row>
    <row r="108" spans="1:19" ht="15" customHeight="1" x14ac:dyDescent="0.25">
      <c r="A108" s="31">
        <v>108</v>
      </c>
      <c r="B108" s="36" t="s">
        <v>23</v>
      </c>
      <c r="C108" s="31">
        <v>50</v>
      </c>
      <c r="D108" s="75">
        <v>3.85</v>
      </c>
      <c r="E108" s="75">
        <v>0.4</v>
      </c>
      <c r="F108" s="75">
        <v>24.6</v>
      </c>
      <c r="G108" s="75">
        <v>117</v>
      </c>
      <c r="H108" s="75">
        <v>0.05</v>
      </c>
      <c r="I108" s="75">
        <v>0</v>
      </c>
      <c r="J108" s="75">
        <v>0</v>
      </c>
      <c r="K108" s="75">
        <v>0.55000000000000004</v>
      </c>
      <c r="L108" s="75">
        <v>10</v>
      </c>
      <c r="M108" s="75">
        <v>32</v>
      </c>
      <c r="N108" s="75">
        <v>7</v>
      </c>
      <c r="O108" s="75">
        <v>0.5</v>
      </c>
      <c r="P108" s="121"/>
      <c r="Q108" s="6"/>
      <c r="R108" s="6"/>
      <c r="S108" s="6"/>
    </row>
    <row r="109" spans="1:19" ht="15" customHeight="1" x14ac:dyDescent="0.25">
      <c r="A109" s="37"/>
      <c r="B109" s="44" t="s">
        <v>24</v>
      </c>
      <c r="C109" s="43">
        <f>SUM(C104:C108)</f>
        <v>620</v>
      </c>
      <c r="D109" s="46">
        <f t="shared" ref="D109:O109" si="7">SUM(D104:D108)</f>
        <v>29.8</v>
      </c>
      <c r="E109" s="46">
        <f t="shared" si="7"/>
        <v>25.209999999999997</v>
      </c>
      <c r="F109" s="46">
        <f t="shared" si="7"/>
        <v>97.66</v>
      </c>
      <c r="G109" s="46">
        <f>SUM(G104:G108)</f>
        <v>722.1</v>
      </c>
      <c r="H109" s="46">
        <f t="shared" si="7"/>
        <v>0.35200000000000004</v>
      </c>
      <c r="I109" s="46">
        <f t="shared" si="7"/>
        <v>22.169999999999998</v>
      </c>
      <c r="J109" s="46">
        <f t="shared" si="7"/>
        <v>7.5000000000000011E-2</v>
      </c>
      <c r="K109" s="46">
        <f t="shared" si="7"/>
        <v>2.0700000000000003</v>
      </c>
      <c r="L109" s="46">
        <f t="shared" si="7"/>
        <v>210</v>
      </c>
      <c r="M109" s="46">
        <f t="shared" si="7"/>
        <v>410</v>
      </c>
      <c r="N109" s="46">
        <f t="shared" si="7"/>
        <v>120.2</v>
      </c>
      <c r="O109" s="46">
        <f t="shared" si="7"/>
        <v>5.5600000000000005</v>
      </c>
      <c r="P109" s="122"/>
      <c r="Q109" s="1"/>
      <c r="R109" s="1"/>
      <c r="S109" s="1"/>
    </row>
    <row r="110" spans="1:19" ht="15" customHeight="1" x14ac:dyDescent="0.25">
      <c r="A110" s="47"/>
      <c r="B110" s="44" t="s">
        <v>25</v>
      </c>
      <c r="C110" s="43">
        <v>550</v>
      </c>
      <c r="D110" s="46">
        <v>22.5</v>
      </c>
      <c r="E110" s="46">
        <v>23</v>
      </c>
      <c r="F110" s="46">
        <v>95</v>
      </c>
      <c r="G110" s="46">
        <v>687.7</v>
      </c>
      <c r="H110" s="46">
        <v>0.35</v>
      </c>
      <c r="I110" s="46">
        <v>17.5</v>
      </c>
      <c r="J110" s="46">
        <v>0.22</v>
      </c>
      <c r="K110" s="46">
        <v>2.7</v>
      </c>
      <c r="L110" s="46">
        <v>275</v>
      </c>
      <c r="M110" s="46">
        <v>412</v>
      </c>
      <c r="N110" s="46">
        <v>62.5</v>
      </c>
      <c r="O110" s="46">
        <v>3</v>
      </c>
      <c r="P110" s="127">
        <f>SUM(G109*25/G110)</f>
        <v>26.250545295913913</v>
      </c>
      <c r="Q110" s="1"/>
      <c r="R110" s="1"/>
      <c r="S110" s="1"/>
    </row>
    <row r="111" spans="1:19" ht="15" customHeight="1" x14ac:dyDescent="0.25">
      <c r="A111" s="157" t="s">
        <v>62</v>
      </c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28"/>
      <c r="Q111" s="15"/>
      <c r="R111" s="15"/>
      <c r="S111" s="15"/>
    </row>
    <row r="112" spans="1:19" ht="15" customHeight="1" x14ac:dyDescent="0.25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128"/>
      <c r="Q112" s="15"/>
      <c r="R112" s="15"/>
      <c r="S112" s="15"/>
    </row>
    <row r="113" spans="1:19" ht="15" customHeight="1" x14ac:dyDescent="0.25">
      <c r="A113" s="159" t="s">
        <v>51</v>
      </c>
      <c r="B113" s="159"/>
      <c r="C113" s="87"/>
      <c r="D113" s="160" t="s">
        <v>32</v>
      </c>
      <c r="E113" s="160"/>
      <c r="F113" s="160"/>
      <c r="G113" s="160"/>
      <c r="H113" s="160"/>
      <c r="I113" s="160"/>
      <c r="J113" s="88"/>
      <c r="K113" s="88"/>
      <c r="L113" s="88"/>
      <c r="M113" s="88"/>
      <c r="N113" s="88"/>
      <c r="O113" s="88"/>
      <c r="P113" s="127"/>
      <c r="Q113" s="6"/>
      <c r="R113" s="6"/>
      <c r="S113" s="6"/>
    </row>
    <row r="114" spans="1:19" ht="15" customHeight="1" x14ac:dyDescent="0.25">
      <c r="A114" s="159" t="s">
        <v>46</v>
      </c>
      <c r="B114" s="159"/>
      <c r="C114" s="159"/>
      <c r="D114" s="159"/>
      <c r="E114" s="159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127"/>
      <c r="Q114" s="6"/>
      <c r="R114" s="6"/>
      <c r="S114" s="6"/>
    </row>
    <row r="115" spans="1:19" ht="15" customHeight="1" x14ac:dyDescent="0.25">
      <c r="A115" s="148" t="s">
        <v>2</v>
      </c>
      <c r="B115" s="148" t="s">
        <v>3</v>
      </c>
      <c r="C115" s="148" t="s">
        <v>4</v>
      </c>
      <c r="D115" s="141" t="s">
        <v>5</v>
      </c>
      <c r="E115" s="141"/>
      <c r="F115" s="141"/>
      <c r="G115" s="141" t="s">
        <v>6</v>
      </c>
      <c r="H115" s="141" t="s">
        <v>7</v>
      </c>
      <c r="I115" s="141"/>
      <c r="J115" s="141"/>
      <c r="K115" s="141"/>
      <c r="L115" s="141" t="s">
        <v>8</v>
      </c>
      <c r="M115" s="141"/>
      <c r="N115" s="141"/>
      <c r="O115" s="141"/>
      <c r="P115" s="127"/>
      <c r="Q115" s="6"/>
      <c r="R115" s="6"/>
      <c r="S115" s="6"/>
    </row>
    <row r="116" spans="1:19" ht="15" customHeight="1" x14ac:dyDescent="0.25">
      <c r="A116" s="148"/>
      <c r="B116" s="148"/>
      <c r="C116" s="148"/>
      <c r="D116" s="29" t="s">
        <v>9</v>
      </c>
      <c r="E116" s="29" t="s">
        <v>10</v>
      </c>
      <c r="F116" s="29" t="s">
        <v>11</v>
      </c>
      <c r="G116" s="141"/>
      <c r="H116" s="29" t="s">
        <v>12</v>
      </c>
      <c r="I116" s="29" t="s">
        <v>13</v>
      </c>
      <c r="J116" s="29" t="s">
        <v>14</v>
      </c>
      <c r="K116" s="29" t="s">
        <v>15</v>
      </c>
      <c r="L116" s="29" t="s">
        <v>16</v>
      </c>
      <c r="M116" s="30" t="s">
        <v>17</v>
      </c>
      <c r="N116" s="30" t="s">
        <v>18</v>
      </c>
      <c r="O116" s="30" t="s">
        <v>19</v>
      </c>
      <c r="P116" s="127"/>
      <c r="Q116" s="6"/>
      <c r="R116" s="6"/>
      <c r="S116" s="6"/>
    </row>
    <row r="117" spans="1:19" ht="15" customHeight="1" x14ac:dyDescent="0.25">
      <c r="A117" s="149" t="s">
        <v>52</v>
      </c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27"/>
      <c r="Q117" s="6"/>
      <c r="R117" s="6"/>
      <c r="S117" s="6"/>
    </row>
    <row r="118" spans="1:19" ht="15" customHeight="1" x14ac:dyDescent="0.25">
      <c r="A118" s="37">
        <v>494</v>
      </c>
      <c r="B118" s="41" t="s">
        <v>34</v>
      </c>
      <c r="C118" s="37">
        <v>200</v>
      </c>
      <c r="D118" s="39">
        <v>0.1</v>
      </c>
      <c r="E118" s="39">
        <v>0</v>
      </c>
      <c r="F118" s="39">
        <v>15.2</v>
      </c>
      <c r="G118" s="39">
        <v>61</v>
      </c>
      <c r="H118" s="39">
        <v>0</v>
      </c>
      <c r="I118" s="39">
        <v>2.8</v>
      </c>
      <c r="J118" s="39">
        <v>0</v>
      </c>
      <c r="K118" s="39">
        <v>0</v>
      </c>
      <c r="L118" s="39">
        <v>14.2</v>
      </c>
      <c r="M118" s="39">
        <v>4</v>
      </c>
      <c r="N118" s="39">
        <v>2</v>
      </c>
      <c r="O118" s="39">
        <v>0.4</v>
      </c>
      <c r="P118" s="122"/>
      <c r="Q118" s="6"/>
      <c r="R118" s="6"/>
      <c r="S118" s="6"/>
    </row>
    <row r="119" spans="1:19" ht="15" customHeight="1" x14ac:dyDescent="0.25">
      <c r="A119" s="31">
        <v>109</v>
      </c>
      <c r="B119" s="36" t="s">
        <v>21</v>
      </c>
      <c r="C119" s="31">
        <v>30</v>
      </c>
      <c r="D119" s="35">
        <v>1.98</v>
      </c>
      <c r="E119" s="35">
        <v>0.35</v>
      </c>
      <c r="F119" s="35">
        <v>9.9600000000000009</v>
      </c>
      <c r="G119" s="35">
        <v>52.1</v>
      </c>
      <c r="H119" s="35">
        <v>4.2000000000000003E-2</v>
      </c>
      <c r="I119" s="35">
        <v>0</v>
      </c>
      <c r="J119" s="35">
        <v>0.03</v>
      </c>
      <c r="K119" s="35">
        <v>0.45</v>
      </c>
      <c r="L119" s="35">
        <v>10.5</v>
      </c>
      <c r="M119" s="35">
        <v>47.3</v>
      </c>
      <c r="N119" s="35">
        <v>14</v>
      </c>
      <c r="O119" s="73">
        <v>1.1599999999999999</v>
      </c>
      <c r="P119" s="124"/>
      <c r="Q119" s="7"/>
      <c r="R119" s="7"/>
      <c r="S119" s="7"/>
    </row>
    <row r="120" spans="1:19" ht="15" customHeight="1" x14ac:dyDescent="0.25">
      <c r="A120" s="37" t="s">
        <v>53</v>
      </c>
      <c r="B120" s="67" t="s">
        <v>58</v>
      </c>
      <c r="C120" s="89">
        <v>100</v>
      </c>
      <c r="D120" s="60">
        <v>1.6</v>
      </c>
      <c r="E120" s="60">
        <v>6.3</v>
      </c>
      <c r="F120" s="60">
        <v>7.4</v>
      </c>
      <c r="G120" s="39">
        <v>90.8</v>
      </c>
      <c r="H120" s="40">
        <v>3.3</v>
      </c>
      <c r="I120" s="35">
        <v>17</v>
      </c>
      <c r="J120" s="35">
        <v>4.4000000000000004</v>
      </c>
      <c r="K120" s="35">
        <v>17</v>
      </c>
      <c r="L120" s="35">
        <v>17</v>
      </c>
      <c r="M120" s="35">
        <v>6.3</v>
      </c>
      <c r="N120" s="35">
        <v>5.2</v>
      </c>
      <c r="O120" s="35">
        <v>0.1</v>
      </c>
      <c r="P120" s="127"/>
      <c r="Q120" s="6"/>
      <c r="R120" s="6"/>
      <c r="S120" s="6"/>
    </row>
    <row r="121" spans="1:19" ht="15" customHeight="1" x14ac:dyDescent="0.25">
      <c r="A121" s="90">
        <v>291</v>
      </c>
      <c r="B121" s="91" t="s">
        <v>54</v>
      </c>
      <c r="C121" s="37">
        <v>180</v>
      </c>
      <c r="D121" s="92">
        <v>6.78</v>
      </c>
      <c r="E121" s="92">
        <v>0.81</v>
      </c>
      <c r="F121" s="92">
        <v>34.799999999999997</v>
      </c>
      <c r="G121" s="93">
        <v>173.4</v>
      </c>
      <c r="H121" s="94">
        <v>7.0000000000000007E-2</v>
      </c>
      <c r="I121" s="95">
        <v>1.2E-2</v>
      </c>
      <c r="J121" s="95">
        <v>0</v>
      </c>
      <c r="K121" s="94">
        <v>0.9</v>
      </c>
      <c r="L121" s="94">
        <v>6.8</v>
      </c>
      <c r="M121" s="95">
        <v>42.8</v>
      </c>
      <c r="N121" s="95">
        <v>9.6999999999999993</v>
      </c>
      <c r="O121" s="95">
        <v>0.96</v>
      </c>
      <c r="P121" s="127"/>
      <c r="Q121" s="6"/>
      <c r="R121" s="6"/>
      <c r="S121" s="6"/>
    </row>
    <row r="122" spans="1:19" ht="15" customHeight="1" x14ac:dyDescent="0.25">
      <c r="A122" s="31">
        <v>398</v>
      </c>
      <c r="B122" s="96" t="s">
        <v>55</v>
      </c>
      <c r="C122" s="97">
        <v>130</v>
      </c>
      <c r="D122" s="74">
        <v>21.3</v>
      </c>
      <c r="E122" s="74">
        <v>16.3</v>
      </c>
      <c r="F122" s="74">
        <v>5.08</v>
      </c>
      <c r="G122" s="98">
        <v>251.7</v>
      </c>
      <c r="H122" s="74">
        <v>0.34</v>
      </c>
      <c r="I122" s="74">
        <v>9.5</v>
      </c>
      <c r="J122" s="74">
        <v>10</v>
      </c>
      <c r="K122" s="74">
        <v>6.4</v>
      </c>
      <c r="L122" s="74">
        <v>27</v>
      </c>
      <c r="M122" s="74">
        <v>373</v>
      </c>
      <c r="N122" s="74">
        <v>23</v>
      </c>
      <c r="O122" s="74">
        <v>0.8</v>
      </c>
      <c r="P122" s="127"/>
      <c r="Q122" s="6"/>
      <c r="R122" s="6"/>
      <c r="S122" s="6"/>
    </row>
    <row r="123" spans="1:19" ht="15" customHeight="1" x14ac:dyDescent="0.25">
      <c r="A123" s="31">
        <v>108</v>
      </c>
      <c r="B123" s="36" t="s">
        <v>23</v>
      </c>
      <c r="C123" s="31">
        <v>50</v>
      </c>
      <c r="D123" s="75">
        <v>3.85</v>
      </c>
      <c r="E123" s="75">
        <v>0.4</v>
      </c>
      <c r="F123" s="75">
        <v>24.6</v>
      </c>
      <c r="G123" s="75">
        <v>117</v>
      </c>
      <c r="H123" s="75">
        <v>0.05</v>
      </c>
      <c r="I123" s="75">
        <v>0</v>
      </c>
      <c r="J123" s="75">
        <v>0</v>
      </c>
      <c r="K123" s="75">
        <v>0.55000000000000004</v>
      </c>
      <c r="L123" s="75">
        <v>10</v>
      </c>
      <c r="M123" s="75">
        <v>32</v>
      </c>
      <c r="N123" s="75">
        <v>7</v>
      </c>
      <c r="O123" s="75">
        <v>0.5</v>
      </c>
      <c r="P123" s="121"/>
      <c r="Q123" s="6"/>
      <c r="R123" s="6"/>
      <c r="S123" s="6"/>
    </row>
    <row r="124" spans="1:19" ht="15" customHeight="1" x14ac:dyDescent="0.25">
      <c r="A124" s="37"/>
      <c r="B124" s="52"/>
      <c r="C124" s="37"/>
      <c r="D124" s="39"/>
      <c r="E124" s="39"/>
      <c r="F124" s="39"/>
      <c r="G124" s="39"/>
      <c r="H124" s="35"/>
      <c r="I124" s="35"/>
      <c r="J124" s="35"/>
      <c r="K124" s="35"/>
      <c r="L124" s="35"/>
      <c r="M124" s="35"/>
      <c r="N124" s="35"/>
      <c r="O124" s="35"/>
      <c r="P124" s="127"/>
      <c r="Q124" s="6"/>
      <c r="R124" s="6"/>
      <c r="S124" s="6"/>
    </row>
    <row r="125" spans="1:19" ht="15" customHeight="1" x14ac:dyDescent="0.25">
      <c r="A125" s="47"/>
      <c r="B125" s="44" t="s">
        <v>24</v>
      </c>
      <c r="C125" s="43">
        <f>SUM(C118:C124)</f>
        <v>690</v>
      </c>
      <c r="D125" s="46">
        <f t="shared" ref="D125:O125" si="8">SUM(D118:D124)</f>
        <v>35.61</v>
      </c>
      <c r="E125" s="46">
        <f t="shared" si="8"/>
        <v>24.159999999999997</v>
      </c>
      <c r="F125" s="46">
        <f t="shared" si="8"/>
        <v>97.039999999999992</v>
      </c>
      <c r="G125" s="46">
        <f t="shared" si="8"/>
        <v>746</v>
      </c>
      <c r="H125" s="46">
        <f t="shared" si="8"/>
        <v>3.8019999999999992</v>
      </c>
      <c r="I125" s="46">
        <f t="shared" si="8"/>
        <v>29.312000000000001</v>
      </c>
      <c r="J125" s="46">
        <f t="shared" si="8"/>
        <v>14.43</v>
      </c>
      <c r="K125" s="46">
        <f t="shared" si="8"/>
        <v>25.3</v>
      </c>
      <c r="L125" s="46">
        <f t="shared" si="8"/>
        <v>85.5</v>
      </c>
      <c r="M125" s="46">
        <f t="shared" si="8"/>
        <v>505.4</v>
      </c>
      <c r="N125" s="46">
        <f t="shared" si="8"/>
        <v>60.9</v>
      </c>
      <c r="O125" s="46">
        <f t="shared" si="8"/>
        <v>3.92</v>
      </c>
      <c r="P125" s="127"/>
      <c r="Q125" s="6"/>
      <c r="R125" s="6"/>
      <c r="S125" s="6"/>
    </row>
    <row r="126" spans="1:19" ht="15" customHeight="1" x14ac:dyDescent="0.25">
      <c r="A126" s="47"/>
      <c r="B126" s="44" t="s">
        <v>25</v>
      </c>
      <c r="C126" s="43">
        <v>550</v>
      </c>
      <c r="D126" s="46">
        <v>22.5</v>
      </c>
      <c r="E126" s="46">
        <v>23</v>
      </c>
      <c r="F126" s="46">
        <v>95</v>
      </c>
      <c r="G126" s="46">
        <v>687.7</v>
      </c>
      <c r="H126" s="46">
        <v>0.35</v>
      </c>
      <c r="I126" s="46">
        <v>17.5</v>
      </c>
      <c r="J126" s="46">
        <v>0.22</v>
      </c>
      <c r="K126" s="46">
        <v>2.7</v>
      </c>
      <c r="L126" s="46">
        <v>275</v>
      </c>
      <c r="M126" s="46">
        <v>412</v>
      </c>
      <c r="N126" s="46">
        <v>62.5</v>
      </c>
      <c r="O126" s="46">
        <v>3</v>
      </c>
      <c r="P126" s="127">
        <f>SUM(G125*25/G126)</f>
        <v>27.119383452086662</v>
      </c>
      <c r="Q126" s="6"/>
      <c r="R126" s="6"/>
      <c r="S126" s="6"/>
    </row>
    <row r="127" spans="1:19" ht="15" customHeight="1" x14ac:dyDescent="0.25">
      <c r="A127" s="150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21"/>
      <c r="Q127" s="6"/>
      <c r="R127" s="6"/>
      <c r="S127" s="6"/>
    </row>
    <row r="128" spans="1:19" ht="15" customHeight="1" x14ac:dyDescent="0.25">
      <c r="A128" s="151" t="s">
        <v>36</v>
      </c>
      <c r="B128" s="151"/>
      <c r="C128" s="27"/>
      <c r="D128" s="27"/>
      <c r="E128" s="152" t="s">
        <v>39</v>
      </c>
      <c r="F128" s="152"/>
      <c r="G128" s="152"/>
      <c r="H128" s="152"/>
      <c r="I128" s="27"/>
      <c r="J128" s="27"/>
      <c r="K128" s="28"/>
      <c r="L128" s="28"/>
      <c r="M128" s="28"/>
      <c r="N128" s="28"/>
      <c r="O128" s="28"/>
      <c r="P128" s="122"/>
      <c r="Q128" s="6"/>
      <c r="R128" s="6"/>
      <c r="S128" s="6"/>
    </row>
    <row r="129" spans="1:19" ht="15" customHeight="1" x14ac:dyDescent="0.25">
      <c r="A129" s="153" t="s">
        <v>46</v>
      </c>
      <c r="B129" s="153"/>
      <c r="C129" s="153"/>
      <c r="D129" s="153"/>
      <c r="E129" s="153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122"/>
      <c r="Q129" s="6"/>
      <c r="R129" s="6"/>
      <c r="S129" s="6"/>
    </row>
    <row r="130" spans="1:19" ht="15" customHeight="1" x14ac:dyDescent="0.25">
      <c r="A130" s="148" t="s">
        <v>2</v>
      </c>
      <c r="B130" s="148" t="s">
        <v>3</v>
      </c>
      <c r="C130" s="148" t="s">
        <v>4</v>
      </c>
      <c r="D130" s="141" t="s">
        <v>5</v>
      </c>
      <c r="E130" s="141"/>
      <c r="F130" s="141"/>
      <c r="G130" s="141" t="s">
        <v>6</v>
      </c>
      <c r="H130" s="141" t="s">
        <v>7</v>
      </c>
      <c r="I130" s="141"/>
      <c r="J130" s="141"/>
      <c r="K130" s="141"/>
      <c r="L130" s="141" t="s">
        <v>8</v>
      </c>
      <c r="M130" s="141"/>
      <c r="N130" s="141"/>
      <c r="O130" s="141"/>
      <c r="P130" s="122"/>
      <c r="Q130" s="6"/>
      <c r="R130" s="6"/>
      <c r="S130" s="6"/>
    </row>
    <row r="131" spans="1:19" ht="15" customHeight="1" x14ac:dyDescent="0.25">
      <c r="A131" s="148"/>
      <c r="B131" s="148"/>
      <c r="C131" s="148"/>
      <c r="D131" s="29" t="s">
        <v>9</v>
      </c>
      <c r="E131" s="29" t="s">
        <v>10</v>
      </c>
      <c r="F131" s="29" t="s">
        <v>11</v>
      </c>
      <c r="G131" s="141"/>
      <c r="H131" s="29" t="s">
        <v>12</v>
      </c>
      <c r="I131" s="29" t="s">
        <v>13</v>
      </c>
      <c r="J131" s="29" t="s">
        <v>14</v>
      </c>
      <c r="K131" s="29" t="s">
        <v>15</v>
      </c>
      <c r="L131" s="29" t="s">
        <v>16</v>
      </c>
      <c r="M131" s="30" t="s">
        <v>17</v>
      </c>
      <c r="N131" s="30" t="s">
        <v>18</v>
      </c>
      <c r="O131" s="30" t="s">
        <v>19</v>
      </c>
      <c r="P131" s="122"/>
      <c r="Q131" s="6"/>
      <c r="R131" s="6"/>
      <c r="S131" s="6"/>
    </row>
    <row r="132" spans="1:19" ht="15" customHeight="1" x14ac:dyDescent="0.25">
      <c r="A132" s="142" t="s">
        <v>27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4"/>
      <c r="P132" s="122"/>
      <c r="Q132" s="6"/>
      <c r="R132" s="6"/>
      <c r="S132" s="6"/>
    </row>
    <row r="133" spans="1:19" ht="15" customHeight="1" x14ac:dyDescent="0.25">
      <c r="A133" s="63">
        <v>518</v>
      </c>
      <c r="B133" s="32" t="s">
        <v>37</v>
      </c>
      <c r="C133" s="64">
        <v>200</v>
      </c>
      <c r="D133" s="35">
        <v>1</v>
      </c>
      <c r="E133" s="35">
        <v>0.2</v>
      </c>
      <c r="F133" s="35">
        <v>0.2</v>
      </c>
      <c r="G133" s="35">
        <v>92</v>
      </c>
      <c r="H133" s="35">
        <v>0.02</v>
      </c>
      <c r="I133" s="35">
        <v>4</v>
      </c>
      <c r="J133" s="35">
        <v>0</v>
      </c>
      <c r="K133" s="35">
        <v>0</v>
      </c>
      <c r="L133" s="35">
        <v>7</v>
      </c>
      <c r="M133" s="35">
        <v>0</v>
      </c>
      <c r="N133" s="35">
        <v>0</v>
      </c>
      <c r="O133" s="35">
        <v>2.8</v>
      </c>
      <c r="P133" s="131"/>
    </row>
    <row r="134" spans="1:19" s="117" customFormat="1" ht="15" customHeight="1" x14ac:dyDescent="0.25">
      <c r="A134" s="102">
        <v>109</v>
      </c>
      <c r="B134" s="32" t="s">
        <v>69</v>
      </c>
      <c r="C134" s="102">
        <v>30</v>
      </c>
      <c r="D134" s="40">
        <v>1.98</v>
      </c>
      <c r="E134" s="40">
        <v>0.35</v>
      </c>
      <c r="F134" s="40">
        <v>9.9600000000000009</v>
      </c>
      <c r="G134" s="40">
        <v>52.1</v>
      </c>
      <c r="H134" s="40">
        <v>4.2000000000000003E-2</v>
      </c>
      <c r="I134" s="40">
        <v>0</v>
      </c>
      <c r="J134" s="40">
        <v>0.03</v>
      </c>
      <c r="K134" s="40">
        <v>0.45</v>
      </c>
      <c r="L134" s="40">
        <v>10.5</v>
      </c>
      <c r="M134" s="40">
        <v>47.3</v>
      </c>
      <c r="N134" s="40">
        <v>14</v>
      </c>
      <c r="O134" s="115">
        <v>1.1599999999999999</v>
      </c>
      <c r="P134" s="138"/>
      <c r="Q134" s="116"/>
      <c r="R134" s="116"/>
      <c r="S134" s="116"/>
    </row>
    <row r="135" spans="1:19" ht="15" customHeight="1" x14ac:dyDescent="0.25">
      <c r="A135" s="37">
        <v>106</v>
      </c>
      <c r="B135" s="38" t="s">
        <v>65</v>
      </c>
      <c r="C135" s="37">
        <v>80</v>
      </c>
      <c r="D135" s="60">
        <v>0.64</v>
      </c>
      <c r="E135" s="60">
        <v>0.08</v>
      </c>
      <c r="F135" s="60">
        <v>2</v>
      </c>
      <c r="G135" s="39">
        <v>11.2</v>
      </c>
      <c r="H135" s="40">
        <v>0.02</v>
      </c>
      <c r="I135" s="35">
        <v>8</v>
      </c>
      <c r="J135" s="35">
        <v>0</v>
      </c>
      <c r="K135" s="35">
        <v>0.08</v>
      </c>
      <c r="L135" s="35">
        <v>18.399999999999999</v>
      </c>
      <c r="M135" s="35">
        <v>33.6</v>
      </c>
      <c r="N135" s="35">
        <v>11.2</v>
      </c>
      <c r="O135" s="35">
        <v>0.5</v>
      </c>
      <c r="P135" s="8"/>
      <c r="Q135" s="8"/>
      <c r="R135" s="8"/>
      <c r="S135" s="8"/>
    </row>
    <row r="136" spans="1:19" ht="15" customHeight="1" x14ac:dyDescent="0.25">
      <c r="A136" s="37">
        <v>336</v>
      </c>
      <c r="B136" s="52" t="s">
        <v>43</v>
      </c>
      <c r="C136" s="61">
        <v>120</v>
      </c>
      <c r="D136" s="99">
        <v>16</v>
      </c>
      <c r="E136" s="99">
        <v>8.64</v>
      </c>
      <c r="F136" s="99">
        <v>3.72</v>
      </c>
      <c r="G136" s="100">
        <v>154.80000000000001</v>
      </c>
      <c r="H136" s="59">
        <v>0.08</v>
      </c>
      <c r="I136" s="60">
        <v>1.4</v>
      </c>
      <c r="J136" s="60">
        <v>0.02</v>
      </c>
      <c r="K136" s="59">
        <v>4.7</v>
      </c>
      <c r="L136" s="59">
        <v>55</v>
      </c>
      <c r="M136" s="39">
        <v>175</v>
      </c>
      <c r="N136" s="39">
        <v>26.4</v>
      </c>
      <c r="O136" s="39">
        <v>0.6</v>
      </c>
      <c r="P136" s="124"/>
      <c r="Q136" s="7"/>
      <c r="R136" s="7"/>
      <c r="S136" s="7"/>
    </row>
    <row r="137" spans="1:19" ht="15" customHeight="1" x14ac:dyDescent="0.25">
      <c r="A137" s="37">
        <v>240</v>
      </c>
      <c r="B137" s="52" t="s">
        <v>57</v>
      </c>
      <c r="C137" s="101">
        <v>180</v>
      </c>
      <c r="D137" s="74">
        <v>4.4400000000000004</v>
      </c>
      <c r="E137" s="74">
        <v>7.32</v>
      </c>
      <c r="F137" s="74">
        <v>44.8</v>
      </c>
      <c r="G137" s="68">
        <v>262.8</v>
      </c>
      <c r="H137" s="74">
        <v>3.5999999999999997E-2</v>
      </c>
      <c r="I137" s="74">
        <v>0</v>
      </c>
      <c r="J137" s="74">
        <v>4.8000000000000001E-2</v>
      </c>
      <c r="K137" s="74">
        <v>3.4000000000000002E-2</v>
      </c>
      <c r="L137" s="74">
        <v>5.9</v>
      </c>
      <c r="M137" s="74">
        <v>96</v>
      </c>
      <c r="N137" s="74">
        <v>31.4</v>
      </c>
      <c r="O137" s="74">
        <v>0.64</v>
      </c>
    </row>
    <row r="138" spans="1:19" ht="15" customHeight="1" x14ac:dyDescent="0.25">
      <c r="A138" s="31">
        <v>108</v>
      </c>
      <c r="B138" s="36" t="s">
        <v>23</v>
      </c>
      <c r="C138" s="31">
        <v>70</v>
      </c>
      <c r="D138" s="75">
        <v>5.36</v>
      </c>
      <c r="E138" s="75">
        <v>0.56000000000000005</v>
      </c>
      <c r="F138" s="75">
        <v>34.299999999999997</v>
      </c>
      <c r="G138" s="75">
        <v>163</v>
      </c>
      <c r="H138" s="75">
        <v>0.06</v>
      </c>
      <c r="I138" s="75">
        <v>0</v>
      </c>
      <c r="J138" s="75">
        <v>0</v>
      </c>
      <c r="K138" s="75">
        <v>0.55000000000000004</v>
      </c>
      <c r="L138" s="75">
        <v>13.9</v>
      </c>
      <c r="M138" s="75">
        <v>44.7</v>
      </c>
      <c r="N138" s="75">
        <v>9.8000000000000007</v>
      </c>
      <c r="O138" s="75">
        <v>0.7</v>
      </c>
      <c r="P138" s="121">
        <v>26.75</v>
      </c>
      <c r="Q138" s="6"/>
      <c r="R138" s="6"/>
      <c r="S138" s="6"/>
    </row>
    <row r="139" spans="1:19" ht="15" customHeight="1" x14ac:dyDescent="0.25">
      <c r="A139" s="53"/>
      <c r="B139" s="96"/>
      <c r="C139" s="102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"/>
      <c r="Q139" s="2"/>
      <c r="R139" s="2"/>
      <c r="S139" s="2"/>
    </row>
    <row r="140" spans="1:19" ht="15" customHeight="1" x14ac:dyDescent="0.25">
      <c r="A140" s="37"/>
      <c r="B140" s="44" t="s">
        <v>24</v>
      </c>
      <c r="C140" s="58">
        <f>SUM(C133:C139)</f>
        <v>680</v>
      </c>
      <c r="D140" s="62">
        <f t="shared" ref="D140:O140" si="9">SUM(D133:D139)</f>
        <v>29.42</v>
      </c>
      <c r="E140" s="62">
        <f t="shared" si="9"/>
        <v>17.150000000000002</v>
      </c>
      <c r="F140" s="62">
        <f t="shared" si="9"/>
        <v>94.97999999999999</v>
      </c>
      <c r="G140" s="62">
        <f>SUM(G133:G138)</f>
        <v>735.90000000000009</v>
      </c>
      <c r="H140" s="62">
        <f t="shared" ref="H140:O140" si="10">SUM(H133:H138)</f>
        <v>0.25800000000000001</v>
      </c>
      <c r="I140" s="62">
        <f t="shared" si="10"/>
        <v>13.4</v>
      </c>
      <c r="J140" s="62">
        <f t="shared" si="10"/>
        <v>9.8000000000000004E-2</v>
      </c>
      <c r="K140" s="62">
        <f t="shared" si="10"/>
        <v>5.8140000000000001</v>
      </c>
      <c r="L140" s="62">
        <f t="shared" si="10"/>
        <v>110.70000000000002</v>
      </c>
      <c r="M140" s="62">
        <f t="shared" si="10"/>
        <v>396.59999999999997</v>
      </c>
      <c r="N140" s="62">
        <f t="shared" si="10"/>
        <v>92.8</v>
      </c>
      <c r="O140" s="62">
        <f t="shared" si="10"/>
        <v>6.3999999999999995</v>
      </c>
      <c r="P140" s="133" t="s">
        <v>9</v>
      </c>
      <c r="Q140" s="5" t="s">
        <v>10</v>
      </c>
      <c r="R140" s="5" t="s">
        <v>11</v>
      </c>
      <c r="S140" s="5" t="s">
        <v>48</v>
      </c>
    </row>
    <row r="141" spans="1:19" ht="15" customHeight="1" x14ac:dyDescent="0.25">
      <c r="A141" s="47"/>
      <c r="B141" s="44" t="s">
        <v>25</v>
      </c>
      <c r="C141" s="43">
        <v>550</v>
      </c>
      <c r="D141" s="46">
        <v>22.5</v>
      </c>
      <c r="E141" s="46">
        <v>23</v>
      </c>
      <c r="F141" s="46">
        <v>95</v>
      </c>
      <c r="G141" s="46">
        <v>687.7</v>
      </c>
      <c r="H141" s="46">
        <v>0.35</v>
      </c>
      <c r="I141" s="46">
        <v>17.5</v>
      </c>
      <c r="J141" s="46">
        <v>0.22</v>
      </c>
      <c r="K141" s="46">
        <v>2.7</v>
      </c>
      <c r="L141" s="46">
        <v>275</v>
      </c>
      <c r="M141" s="46">
        <v>412</v>
      </c>
      <c r="N141" s="46">
        <v>62.5</v>
      </c>
      <c r="O141" s="46">
        <v>3</v>
      </c>
      <c r="P141" s="10">
        <f>SUM(D84+D98+D109+D125+D140)</f>
        <v>142.91</v>
      </c>
      <c r="Q141" s="10">
        <f>SUM(E84+E98+E109+E125+E140)</f>
        <v>110.19</v>
      </c>
      <c r="R141" s="10">
        <f>SUM(F84+F98+F109+F125+F140)</f>
        <v>454.31999999999994</v>
      </c>
      <c r="S141" s="10">
        <f>SUM(G84+G98+G109+G125+G140)</f>
        <v>3465.3</v>
      </c>
    </row>
    <row r="142" spans="1:19" ht="15" customHeight="1" x14ac:dyDescent="0.25">
      <c r="A142" s="103"/>
      <c r="B142" s="44" t="s">
        <v>44</v>
      </c>
      <c r="C142" s="104">
        <f t="shared" ref="C142:O142" si="11">SUM(C13+C28+C41+C55+C69+C84+C98+C109+C125+C140)</f>
        <v>6375</v>
      </c>
      <c r="D142" s="105">
        <f t="shared" si="11"/>
        <v>275.17</v>
      </c>
      <c r="E142" s="105">
        <f t="shared" si="11"/>
        <v>225.42000000000002</v>
      </c>
      <c r="F142" s="105">
        <f t="shared" si="11"/>
        <v>883.37</v>
      </c>
      <c r="G142" s="105">
        <f t="shared" si="11"/>
        <v>6907.17</v>
      </c>
      <c r="H142" s="105">
        <f t="shared" si="11"/>
        <v>6.3639999999999999</v>
      </c>
      <c r="I142" s="105">
        <f t="shared" si="11"/>
        <v>339.54200000000003</v>
      </c>
      <c r="J142" s="105">
        <f t="shared" si="11"/>
        <v>15.855</v>
      </c>
      <c r="K142" s="105">
        <f t="shared" si="11"/>
        <v>58.324000000000005</v>
      </c>
      <c r="L142" s="105">
        <f t="shared" si="11"/>
        <v>2061.1799999999998</v>
      </c>
      <c r="M142" s="105">
        <f t="shared" si="11"/>
        <v>4190.420000000001</v>
      </c>
      <c r="N142" s="105">
        <f t="shared" si="11"/>
        <v>915.44399999999996</v>
      </c>
      <c r="O142" s="105">
        <f t="shared" si="11"/>
        <v>60.85</v>
      </c>
      <c r="P142" s="139">
        <f>P141/5</f>
        <v>28.582000000000001</v>
      </c>
      <c r="Q142" s="22">
        <f>Q141/5</f>
        <v>22.038</v>
      </c>
      <c r="R142" s="9">
        <f>R141/5</f>
        <v>90.86399999999999</v>
      </c>
      <c r="S142" s="22">
        <f>S141/5</f>
        <v>693.06000000000006</v>
      </c>
    </row>
    <row r="143" spans="1:19" ht="15" customHeight="1" x14ac:dyDescent="0.25">
      <c r="A143" s="106"/>
      <c r="B143" s="49"/>
      <c r="C143" s="107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40"/>
      <c r="Q143" s="23"/>
      <c r="R143" s="9"/>
      <c r="S143" s="23"/>
    </row>
    <row r="144" spans="1:19" ht="15" customHeight="1" x14ac:dyDescent="0.25">
      <c r="A144" s="145" t="s">
        <v>62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24">
        <v>22.5</v>
      </c>
      <c r="Q144" s="17">
        <v>23</v>
      </c>
      <c r="R144" s="17">
        <v>95</v>
      </c>
      <c r="S144" s="17">
        <v>687.7</v>
      </c>
    </row>
    <row r="145" spans="1:19" ht="15" customHeight="1" x14ac:dyDescent="0.25">
      <c r="A145" s="56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24"/>
      <c r="Q145" s="17"/>
      <c r="R145" s="17"/>
      <c r="S145" s="17"/>
    </row>
    <row r="146" spans="1:19" ht="15" customHeight="1" x14ac:dyDescent="0.25">
      <c r="A146" s="14" t="s">
        <v>49</v>
      </c>
      <c r="B146" s="14"/>
      <c r="C146" s="109"/>
      <c r="D146" s="110"/>
      <c r="E146" s="110"/>
      <c r="F146" s="110"/>
      <c r="G146" s="110"/>
      <c r="H146" s="110"/>
      <c r="I146" s="110"/>
      <c r="J146" s="110"/>
      <c r="K146" s="110" t="s">
        <v>50</v>
      </c>
      <c r="L146" s="110"/>
      <c r="M146" s="110"/>
      <c r="N146" s="110"/>
      <c r="O146" s="110"/>
      <c r="P146" s="18">
        <f>SUM(P142*100/P144)</f>
        <v>127.03111111111113</v>
      </c>
      <c r="Q146" s="18">
        <f>SUM(Q142*100/Q144)</f>
        <v>95.817391304347836</v>
      </c>
      <c r="R146" s="18">
        <f>SUM(R142*100/R144)</f>
        <v>95.646315789473675</v>
      </c>
      <c r="S146" s="18">
        <f>SUM(S142*100/S144)</f>
        <v>100.77940962629053</v>
      </c>
    </row>
    <row r="147" spans="1:19" ht="15" customHeight="1" x14ac:dyDescent="0.25">
      <c r="A147" s="147" t="s">
        <v>68</v>
      </c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21"/>
      <c r="Q147" s="6"/>
      <c r="R147" s="6"/>
      <c r="S147" s="6"/>
    </row>
    <row r="148" spans="1:19" ht="15" customHeight="1" x14ac:dyDescent="0.25">
      <c r="A148" s="111"/>
      <c r="B148" s="111"/>
      <c r="C148" s="112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21"/>
      <c r="Q148" s="6"/>
      <c r="R148" s="6"/>
      <c r="S148" s="6"/>
    </row>
    <row r="149" spans="1:19" ht="15" customHeight="1" x14ac:dyDescent="0.25">
      <c r="A149" s="111"/>
      <c r="B149" s="111"/>
      <c r="C149" s="112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21"/>
      <c r="Q149" s="6"/>
      <c r="R149" s="6"/>
      <c r="S149" s="6"/>
    </row>
  </sheetData>
  <mergeCells count="112">
    <mergeCell ref="A1:O1"/>
    <mergeCell ref="E2:H2"/>
    <mergeCell ref="A3:E3"/>
    <mergeCell ref="F3:H3"/>
    <mergeCell ref="A4:A5"/>
    <mergeCell ref="B4:B5"/>
    <mergeCell ref="C4:C5"/>
    <mergeCell ref="D4:F4"/>
    <mergeCell ref="G4:G5"/>
    <mergeCell ref="H4:K4"/>
    <mergeCell ref="H18:K18"/>
    <mergeCell ref="L18:O18"/>
    <mergeCell ref="A20:O20"/>
    <mergeCell ref="A30:O30"/>
    <mergeCell ref="E32:H32"/>
    <mergeCell ref="A33:E33"/>
    <mergeCell ref="L4:O4"/>
    <mergeCell ref="A6:O6"/>
    <mergeCell ref="A16:B16"/>
    <mergeCell ref="E16:H16"/>
    <mergeCell ref="A17:E17"/>
    <mergeCell ref="A18:A19"/>
    <mergeCell ref="B18:B19"/>
    <mergeCell ref="C18:C19"/>
    <mergeCell ref="D18:F18"/>
    <mergeCell ref="G18:G19"/>
    <mergeCell ref="H46:K46"/>
    <mergeCell ref="L46:O46"/>
    <mergeCell ref="A48:O48"/>
    <mergeCell ref="A57:O57"/>
    <mergeCell ref="E59:H59"/>
    <mergeCell ref="A60:E60"/>
    <mergeCell ref="L34:O34"/>
    <mergeCell ref="A36:O36"/>
    <mergeCell ref="A44:B44"/>
    <mergeCell ref="E44:H44"/>
    <mergeCell ref="A45:E45"/>
    <mergeCell ref="A46:A47"/>
    <mergeCell ref="B46:B47"/>
    <mergeCell ref="C46:C47"/>
    <mergeCell ref="D46:F46"/>
    <mergeCell ref="G46:G47"/>
    <mergeCell ref="A34:A35"/>
    <mergeCell ref="B34:B35"/>
    <mergeCell ref="C34:C35"/>
    <mergeCell ref="D34:F34"/>
    <mergeCell ref="G34:G35"/>
    <mergeCell ref="H34:K34"/>
    <mergeCell ref="L61:O61"/>
    <mergeCell ref="A63:O63"/>
    <mergeCell ref="E72:H72"/>
    <mergeCell ref="A73:E73"/>
    <mergeCell ref="A74:A75"/>
    <mergeCell ref="B74:B75"/>
    <mergeCell ref="C74:C75"/>
    <mergeCell ref="D74:F74"/>
    <mergeCell ref="G74:G75"/>
    <mergeCell ref="H74:K74"/>
    <mergeCell ref="A61:A62"/>
    <mergeCell ref="B61:B62"/>
    <mergeCell ref="C61:C62"/>
    <mergeCell ref="D61:F61"/>
    <mergeCell ref="G61:G62"/>
    <mergeCell ref="H61:K61"/>
    <mergeCell ref="L74:O74"/>
    <mergeCell ref="A76:O76"/>
    <mergeCell ref="A86:O86"/>
    <mergeCell ref="E87:H87"/>
    <mergeCell ref="A88:E88"/>
    <mergeCell ref="A89:A90"/>
    <mergeCell ref="B89:B90"/>
    <mergeCell ref="C89:C90"/>
    <mergeCell ref="D89:F89"/>
    <mergeCell ref="G89:G90"/>
    <mergeCell ref="H102:K102"/>
    <mergeCell ref="L102:O102"/>
    <mergeCell ref="A111:O111"/>
    <mergeCell ref="A113:B113"/>
    <mergeCell ref="D113:I113"/>
    <mergeCell ref="A114:E114"/>
    <mergeCell ref="H89:K89"/>
    <mergeCell ref="L89:O89"/>
    <mergeCell ref="A91:O91"/>
    <mergeCell ref="E100:H100"/>
    <mergeCell ref="A101:E101"/>
    <mergeCell ref="A102:A103"/>
    <mergeCell ref="B102:B103"/>
    <mergeCell ref="C102:C103"/>
    <mergeCell ref="D102:F102"/>
    <mergeCell ref="G102:G103"/>
    <mergeCell ref="L115:O115"/>
    <mergeCell ref="A117:O117"/>
    <mergeCell ref="A127:O127"/>
    <mergeCell ref="A128:B128"/>
    <mergeCell ref="E128:H128"/>
    <mergeCell ref="A129:E129"/>
    <mergeCell ref="A115:A116"/>
    <mergeCell ref="B115:B116"/>
    <mergeCell ref="C115:C116"/>
    <mergeCell ref="D115:F115"/>
    <mergeCell ref="G115:G116"/>
    <mergeCell ref="H115:K115"/>
    <mergeCell ref="L130:O130"/>
    <mergeCell ref="A132:O132"/>
    <mergeCell ref="A144:O144"/>
    <mergeCell ref="A147:O147"/>
    <mergeCell ref="A130:A131"/>
    <mergeCell ref="B130:B131"/>
    <mergeCell ref="C130:C131"/>
    <mergeCell ref="D130:F130"/>
    <mergeCell ref="G130:G131"/>
    <mergeCell ref="H130:K130"/>
  </mergeCells>
  <pageMargins left="0.25" right="0.25" top="0.75" bottom="0.75" header="0.3" footer="0.3"/>
  <pageSetup paperSize="9" scale="81" orientation="landscape" r:id="rId1"/>
  <rowBreaks count="4" manualBreakCount="4">
    <brk id="31" max="16383" man="1"/>
    <brk id="58" max="16383" man="1"/>
    <brk id="86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E_Lvo</dc:creator>
  <cp:lastModifiedBy>E_Lvo</cp:lastModifiedBy>
  <cp:lastPrinted>2022-11-17T12:42:55Z</cp:lastPrinted>
  <dcterms:created xsi:type="dcterms:W3CDTF">2022-08-16T12:33:23Z</dcterms:created>
  <dcterms:modified xsi:type="dcterms:W3CDTF">2022-11-17T12:43:03Z</dcterms:modified>
</cp:coreProperties>
</file>