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954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Лист1!$A$1:$O$116</definedName>
    <definedName name="_xlnm.Print_Area" localSheetId="1">Лист2!$A$1:$O$25</definedName>
  </definedNames>
  <calcPr calcId="145621"/>
</workbook>
</file>

<file path=xl/calcChain.xml><?xml version="1.0" encoding="utf-8"?>
<calcChain xmlns="http://schemas.openxmlformats.org/spreadsheetml/2006/main">
  <c r="T54" i="1" l="1"/>
  <c r="A108" i="1" l="1"/>
  <c r="O11" i="1" l="1"/>
  <c r="N11" i="1"/>
  <c r="M11" i="1"/>
  <c r="L11" i="1"/>
  <c r="K11" i="1"/>
  <c r="J11" i="1"/>
  <c r="I11" i="1"/>
  <c r="H11" i="1"/>
  <c r="G11" i="1"/>
  <c r="F11" i="1"/>
  <c r="E11" i="1"/>
  <c r="D11" i="1"/>
  <c r="C11" i="1"/>
  <c r="D44" i="1" l="1"/>
  <c r="E44" i="1"/>
  <c r="F44" i="1"/>
  <c r="G44" i="1"/>
  <c r="H44" i="1"/>
  <c r="I44" i="1"/>
  <c r="J44" i="1"/>
  <c r="K44" i="1"/>
  <c r="L44" i="1"/>
  <c r="M44" i="1"/>
  <c r="N44" i="1"/>
  <c r="O44" i="1"/>
  <c r="C44" i="1"/>
  <c r="D22" i="1" l="1"/>
  <c r="E22" i="1"/>
  <c r="F22" i="1"/>
  <c r="G22" i="1"/>
  <c r="H22" i="1"/>
  <c r="I22" i="1"/>
  <c r="J22" i="1"/>
  <c r="K22" i="1"/>
  <c r="L22" i="1"/>
  <c r="M22" i="1"/>
  <c r="N22" i="1"/>
  <c r="O22" i="1"/>
  <c r="C22" i="1"/>
  <c r="D65" i="1" l="1"/>
  <c r="E65" i="1"/>
  <c r="F65" i="1"/>
  <c r="G65" i="1"/>
  <c r="H65" i="1"/>
  <c r="I65" i="1"/>
  <c r="J65" i="1"/>
  <c r="K65" i="1"/>
  <c r="L65" i="1"/>
  <c r="M65" i="1"/>
  <c r="N65" i="1"/>
  <c r="O65" i="1"/>
  <c r="C65" i="1"/>
  <c r="O88" i="1" l="1"/>
  <c r="N88" i="1"/>
  <c r="M88" i="1"/>
  <c r="L88" i="1"/>
  <c r="K88" i="1"/>
  <c r="J88" i="1"/>
  <c r="I88" i="1"/>
  <c r="H88" i="1"/>
  <c r="G88" i="1"/>
  <c r="F88" i="1"/>
  <c r="E88" i="1"/>
  <c r="D88" i="1"/>
  <c r="C88" i="1"/>
  <c r="D33" i="1" l="1"/>
  <c r="E33" i="1"/>
  <c r="F33" i="1"/>
  <c r="G33" i="1"/>
  <c r="H33" i="1"/>
  <c r="I33" i="1"/>
  <c r="J33" i="1"/>
  <c r="K33" i="1"/>
  <c r="L33" i="1"/>
  <c r="M33" i="1"/>
  <c r="N33" i="1"/>
  <c r="O33" i="1"/>
  <c r="C33" i="1"/>
  <c r="D110" i="1" l="1"/>
  <c r="E110" i="1"/>
  <c r="F110" i="1"/>
  <c r="G110" i="1"/>
  <c r="H110" i="1"/>
  <c r="I110" i="1"/>
  <c r="J110" i="1"/>
  <c r="K110" i="1"/>
  <c r="L110" i="1"/>
  <c r="M110" i="1"/>
  <c r="N110" i="1"/>
  <c r="O110" i="1"/>
  <c r="C110" i="1"/>
  <c r="U109" i="1"/>
  <c r="D12" i="2"/>
  <c r="E12" i="2"/>
  <c r="F12" i="2"/>
  <c r="G12" i="2"/>
  <c r="H12" i="2"/>
  <c r="I12" i="2"/>
  <c r="J12" i="2"/>
  <c r="K12" i="2"/>
  <c r="L12" i="2"/>
  <c r="M12" i="2"/>
  <c r="N12" i="2"/>
  <c r="O12" i="2"/>
  <c r="D24" i="2"/>
  <c r="E24" i="2"/>
  <c r="F24" i="2"/>
  <c r="G24" i="2"/>
  <c r="H24" i="2"/>
  <c r="I24" i="2"/>
  <c r="J24" i="2"/>
  <c r="K24" i="2"/>
  <c r="L24" i="2"/>
  <c r="M24" i="2"/>
  <c r="N24" i="2"/>
  <c r="O24" i="2"/>
  <c r="G54" i="1" l="1"/>
  <c r="T52" i="1" s="1"/>
  <c r="T53" i="1" l="1"/>
  <c r="F13" i="2"/>
  <c r="G13" i="2"/>
  <c r="D13" i="2"/>
  <c r="E13" i="2"/>
  <c r="H13" i="2"/>
  <c r="I13" i="2"/>
  <c r="J13" i="2"/>
  <c r="K13" i="2"/>
  <c r="L13" i="2"/>
  <c r="M13" i="2"/>
  <c r="N13" i="2"/>
  <c r="O13" i="2"/>
  <c r="C24" i="2"/>
  <c r="C12" i="2"/>
  <c r="C13" i="2" s="1"/>
  <c r="O25" i="2"/>
  <c r="N25" i="2"/>
  <c r="K25" i="2"/>
  <c r="J25" i="2"/>
  <c r="F25" i="2"/>
  <c r="D25" i="2"/>
  <c r="C25" i="2"/>
  <c r="M25" i="2"/>
  <c r="L25" i="2"/>
  <c r="I25" i="2"/>
  <c r="H25" i="2"/>
  <c r="G25" i="2"/>
  <c r="E25" i="2"/>
  <c r="R22" i="2"/>
  <c r="S22" i="2"/>
  <c r="U22" i="2"/>
  <c r="T22" i="2"/>
  <c r="D98" i="1" l="1"/>
  <c r="E98" i="1"/>
  <c r="F98" i="1"/>
  <c r="G98" i="1"/>
  <c r="H98" i="1"/>
  <c r="I98" i="1"/>
  <c r="J98" i="1"/>
  <c r="K98" i="1"/>
  <c r="L98" i="1"/>
  <c r="M98" i="1"/>
  <c r="N98" i="1"/>
  <c r="O98" i="1"/>
  <c r="C98" i="1"/>
  <c r="D77" i="1"/>
  <c r="E77" i="1"/>
  <c r="F77" i="1"/>
  <c r="G77" i="1"/>
  <c r="H77" i="1"/>
  <c r="I77" i="1"/>
  <c r="J77" i="1"/>
  <c r="K77" i="1"/>
  <c r="L77" i="1"/>
  <c r="M77" i="1"/>
  <c r="N77" i="1"/>
  <c r="O77" i="1"/>
  <c r="C77" i="1"/>
  <c r="D54" i="1"/>
  <c r="Q52" i="1" s="1"/>
  <c r="Q53" i="1" s="1"/>
  <c r="E54" i="1"/>
  <c r="F54" i="1"/>
  <c r="H54" i="1"/>
  <c r="H112" i="1" s="1"/>
  <c r="I54" i="1"/>
  <c r="I112" i="1" s="1"/>
  <c r="J54" i="1"/>
  <c r="J112" i="1" s="1"/>
  <c r="K54" i="1"/>
  <c r="L54" i="1"/>
  <c r="L112" i="1" s="1"/>
  <c r="M54" i="1"/>
  <c r="M112" i="1" s="1"/>
  <c r="N54" i="1"/>
  <c r="N112" i="1" s="1"/>
  <c r="O54" i="1"/>
  <c r="S107" i="1" l="1"/>
  <c r="S109" i="1" s="1"/>
  <c r="R107" i="1"/>
  <c r="R109" i="1" s="1"/>
  <c r="Q107" i="1"/>
  <c r="Q109" i="1" s="1"/>
  <c r="G112" i="1"/>
  <c r="T107" i="1"/>
  <c r="T109" i="1" s="1"/>
  <c r="T111" i="1" s="1"/>
  <c r="R52" i="1"/>
  <c r="R53" i="1" s="1"/>
  <c r="E112" i="1"/>
  <c r="O112" i="1"/>
  <c r="K112" i="1"/>
  <c r="S52" i="1"/>
  <c r="S53" i="1" s="1"/>
  <c r="F112" i="1"/>
  <c r="C112" i="1"/>
  <c r="D112" i="1"/>
</calcChain>
</file>

<file path=xl/sharedStrings.xml><?xml version="1.0" encoding="utf-8"?>
<sst xmlns="http://schemas.openxmlformats.org/spreadsheetml/2006/main" count="347" uniqueCount="63">
  <si>
    <t>Неделя: первая</t>
  </si>
  <si>
    <t>№ рец.</t>
  </si>
  <si>
    <t>Приём пищи, наименование блюда</t>
  </si>
  <si>
    <t>Выход</t>
  </si>
  <si>
    <t>Пищевые вещества(г)</t>
  </si>
  <si>
    <t>Ккал</t>
  </si>
  <si>
    <t>Витамины (мг)</t>
  </si>
  <si>
    <t>Минеральные вещества</t>
  </si>
  <si>
    <t>Б</t>
  </si>
  <si>
    <t>Ж</t>
  </si>
  <si>
    <t>У</t>
  </si>
  <si>
    <t>В 1</t>
  </si>
  <si>
    <t>С</t>
  </si>
  <si>
    <t>А</t>
  </si>
  <si>
    <t>Е</t>
  </si>
  <si>
    <t>Са</t>
  </si>
  <si>
    <t>Р</t>
  </si>
  <si>
    <t>Мg</t>
  </si>
  <si>
    <t>Fe(мкг)</t>
  </si>
  <si>
    <t>полдник</t>
  </si>
  <si>
    <t>Итого:</t>
  </si>
  <si>
    <t>Норма по СанПин:</t>
  </si>
  <si>
    <t>ПОНЕДЕЛЬНИК</t>
  </si>
  <si>
    <t>п/п</t>
  </si>
  <si>
    <t>ВТОРНИК</t>
  </si>
  <si>
    <t>Омлет натуральный</t>
  </si>
  <si>
    <t>СРЕДА</t>
  </si>
  <si>
    <t>ЧЕТВЕРГ</t>
  </si>
  <si>
    <t>ПЯТНИЦА</t>
  </si>
  <si>
    <t>Неделя: вторая</t>
  </si>
  <si>
    <t>Выпечка  (ватрушка)</t>
  </si>
  <si>
    <t>Неделя:  вторая</t>
  </si>
  <si>
    <t>Средняя за 10 дней:</t>
  </si>
  <si>
    <t>Составил: Инженер-технолог</t>
  </si>
  <si>
    <t>С.А. Деркач</t>
  </si>
  <si>
    <t>Возрастная категория: ОВЗ и инвалидов с 12 лет и старше сезон: лето-осень</t>
  </si>
  <si>
    <t>Примерное перспективное (10-дневное) меню                                                                                                                                                                                                                                               Разработано согласно требованиям и нормам СанПин  2.3/2.4.3590-20                                                                                                                                                                                  Для категории детей ОВЗ и инвалидов  с12 лет и старше. сезон: летне-осенний</t>
  </si>
  <si>
    <t>ДА</t>
  </si>
  <si>
    <t>Полдник</t>
  </si>
  <si>
    <t>Директор: МКУ ЦУМТБО                                                                                                                                                                                                                        Д.В.Янчиленко</t>
  </si>
  <si>
    <t>КК</t>
  </si>
  <si>
    <t>Хлеб ржаной</t>
  </si>
  <si>
    <t>Фрукты (яблоки)***</t>
  </si>
  <si>
    <r>
      <t xml:space="preserve">  </t>
    </r>
    <r>
      <rPr>
        <b/>
        <i/>
        <u/>
        <sz val="12"/>
        <rFont val="Times New Roman"/>
        <family val="1"/>
        <charset val="204"/>
      </rPr>
      <t>Фрукт</t>
    </r>
    <r>
      <rPr>
        <b/>
        <i/>
        <sz val="12"/>
        <rFont val="Times New Roman"/>
        <family val="1"/>
        <charset val="204"/>
      </rPr>
      <t>***- допускается выдача иных фруктов.</t>
    </r>
  </si>
  <si>
    <r>
      <t xml:space="preserve">   </t>
    </r>
    <r>
      <rPr>
        <b/>
        <i/>
        <u/>
        <sz val="12"/>
        <rFont val="Times New Roman"/>
        <family val="1"/>
        <charset val="204"/>
      </rPr>
      <t>Фрукт</t>
    </r>
    <r>
      <rPr>
        <b/>
        <i/>
        <sz val="12"/>
        <rFont val="Times New Roman"/>
        <family val="1"/>
        <charset val="204"/>
      </rPr>
      <t>***- допускается выдача иных фруктов.</t>
    </r>
  </si>
  <si>
    <t>Чай с сахаром с лимоном</t>
  </si>
  <si>
    <t>Сок тетра-пак  (томатный)</t>
  </si>
  <si>
    <t>Сок тетра-пак  (яблочный)</t>
  </si>
  <si>
    <t>Кофейный напиток с молоком</t>
  </si>
  <si>
    <t>Сок тетра-пак (яблоко)</t>
  </si>
  <si>
    <t>Выпечка (шанежка с яблоками)</t>
  </si>
  <si>
    <t>Пудинг из творога (со сметаной)</t>
  </si>
  <si>
    <t>381/539</t>
  </si>
  <si>
    <t>Котлета говяжья,запеченная в тесте</t>
  </si>
  <si>
    <t>Кекс "Столичный"</t>
  </si>
  <si>
    <t>Слойка с повидлом</t>
  </si>
  <si>
    <t>Фрукты (виноград)***</t>
  </si>
  <si>
    <t>Чай с молоком</t>
  </si>
  <si>
    <t>412/539</t>
  </si>
  <si>
    <t>Котлета куринная запеченная в тесте</t>
  </si>
  <si>
    <t>Сок томатный (в пром.упаковке тетра-пак)</t>
  </si>
  <si>
    <t>Примерное перспективное (10-дневное) меню                                                                                                                                                                                                                                               Разработано согласно требованиям и нормам СанПин  2.3/2.4.3590-20                                                                                                                                                                                  Для категории детей с ОВЗ и инвалидов с 12 лет и старше. сезон: зимне-весеннее.</t>
  </si>
  <si>
    <t>Возрастная категория: ОВЗ и инвалид. с 12 лет и старше сезон:зима-весна.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</si>
</sst>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Arial Cyr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Arial Cyr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sz val="12"/>
      <color theme="1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7">
    <xf numFmtId="0" fontId="0" fillId="0" borderId="0" xfId="0"/>
    <xf numFmtId="0" fontId="1" fillId="0" borderId="0" xfId="1"/>
    <xf numFmtId="0" fontId="2" fillId="0" borderId="0" xfId="1" applyFont="1" applyBorder="1"/>
    <xf numFmtId="0" fontId="7" fillId="0" borderId="0" xfId="1" applyFont="1" applyBorder="1"/>
    <xf numFmtId="0" fontId="4" fillId="0" borderId="0" xfId="1" applyFont="1" applyBorder="1" applyAlignment="1">
      <alignment horizontal="center"/>
    </xf>
    <xf numFmtId="0" fontId="4" fillId="0" borderId="0" xfId="1" applyFont="1" applyFill="1" applyBorder="1"/>
    <xf numFmtId="0" fontId="5" fillId="0" borderId="0" xfId="1" applyFont="1" applyBorder="1"/>
    <xf numFmtId="0" fontId="1" fillId="0" borderId="0" xfId="1"/>
    <xf numFmtId="0" fontId="2" fillId="0" borderId="0" xfId="1" applyFont="1" applyBorder="1"/>
    <xf numFmtId="0" fontId="7" fillId="0" borderId="0" xfId="1" applyFont="1" applyBorder="1"/>
    <xf numFmtId="0" fontId="4" fillId="0" borderId="0" xfId="1" applyFont="1" applyFill="1" applyBorder="1"/>
    <xf numFmtId="0" fontId="4" fillId="0" borderId="0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Border="1" applyAlignment="1">
      <alignment horizontal="left"/>
    </xf>
    <xf numFmtId="0" fontId="1" fillId="0" borderId="0" xfId="1"/>
    <xf numFmtId="0" fontId="2" fillId="0" borderId="0" xfId="1" applyFont="1" applyBorder="1"/>
    <xf numFmtId="0" fontId="7" fillId="0" borderId="0" xfId="1" applyFont="1" applyBorder="1"/>
    <xf numFmtId="0" fontId="4" fillId="0" borderId="0" xfId="1" applyFont="1" applyBorder="1" applyAlignment="1">
      <alignment horizontal="center"/>
    </xf>
    <xf numFmtId="0" fontId="4" fillId="0" borderId="0" xfId="1" applyFont="1" applyFill="1" applyBorder="1"/>
    <xf numFmtId="0" fontId="2" fillId="0" borderId="0" xfId="1" applyFont="1" applyAlignment="1">
      <alignment horizontal="center" vertical="center" wrapText="1"/>
    </xf>
    <xf numFmtId="0" fontId="7" fillId="0" borderId="0" xfId="1" applyNumberFormat="1" applyFont="1" applyBorder="1" applyAlignment="1">
      <alignment horizontal="left"/>
    </xf>
    <xf numFmtId="0" fontId="2" fillId="0" borderId="0" xfId="1" applyFont="1" applyBorder="1" applyAlignment="1">
      <alignment horizontal="left"/>
    </xf>
    <xf numFmtId="0" fontId="4" fillId="0" borderId="0" xfId="1" applyFont="1" applyFill="1" applyBorder="1"/>
    <xf numFmtId="0" fontId="4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 vertical="center" wrapText="1"/>
    </xf>
    <xf numFmtId="0" fontId="8" fillId="0" borderId="0" xfId="1" applyFont="1" applyBorder="1"/>
    <xf numFmtId="0" fontId="7" fillId="0" borderId="0" xfId="1" applyFont="1" applyBorder="1"/>
    <xf numFmtId="0" fontId="1" fillId="0" borderId="0" xfId="1"/>
    <xf numFmtId="0" fontId="2" fillId="0" borderId="0" xfId="1" applyFont="1" applyBorder="1"/>
    <xf numFmtId="0" fontId="7" fillId="0" borderId="0" xfId="1" applyFont="1" applyBorder="1"/>
    <xf numFmtId="2" fontId="6" fillId="0" borderId="1" xfId="1" applyNumberFormat="1" applyFont="1" applyBorder="1" applyAlignment="1">
      <alignment horizontal="left"/>
    </xf>
    <xf numFmtId="0" fontId="6" fillId="0" borderId="0" xfId="1" applyFont="1"/>
    <xf numFmtId="0" fontId="1" fillId="0" borderId="0" xfId="1" applyFont="1"/>
    <xf numFmtId="2" fontId="6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/>
    </xf>
    <xf numFmtId="0" fontId="6" fillId="0" borderId="1" xfId="1" applyFont="1" applyFill="1" applyBorder="1" applyAlignment="1">
      <alignment horizontal="right"/>
    </xf>
    <xf numFmtId="0" fontId="6" fillId="0" borderId="1" xfId="1" applyFont="1" applyFill="1" applyBorder="1" applyAlignment="1">
      <alignment horizontal="left"/>
    </xf>
    <xf numFmtId="0" fontId="6" fillId="0" borderId="1" xfId="1" applyFont="1" applyBorder="1" applyAlignment="1">
      <alignment horizontal="left"/>
    </xf>
    <xf numFmtId="2" fontId="10" fillId="0" borderId="1" xfId="1" applyNumberFormat="1" applyFont="1" applyBorder="1" applyAlignment="1">
      <alignment horizontal="left"/>
    </xf>
    <xf numFmtId="0" fontId="9" fillId="0" borderId="0" xfId="0" applyFont="1"/>
    <xf numFmtId="0" fontId="8" fillId="0" borderId="1" xfId="1" applyFont="1" applyBorder="1"/>
    <xf numFmtId="0" fontId="5" fillId="0" borderId="1" xfId="1" applyFont="1" applyBorder="1"/>
    <xf numFmtId="0" fontId="5" fillId="0" borderId="1" xfId="1" applyFont="1" applyBorder="1" applyAlignment="1">
      <alignment horizontal="right" vertical="top" wrapText="1"/>
    </xf>
    <xf numFmtId="0" fontId="10" fillId="0" borderId="1" xfId="1" applyFont="1" applyFill="1" applyBorder="1" applyAlignment="1">
      <alignment horizontal="right"/>
    </xf>
    <xf numFmtId="0" fontId="10" fillId="0" borderId="1" xfId="1" applyFont="1" applyBorder="1" applyAlignment="1">
      <alignment horizontal="left"/>
    </xf>
    <xf numFmtId="0" fontId="6" fillId="0" borderId="0" xfId="1" applyFont="1" applyBorder="1" applyAlignment="1">
      <alignment horizontal="left"/>
    </xf>
    <xf numFmtId="2" fontId="10" fillId="0" borderId="0" xfId="1" applyNumberFormat="1" applyFont="1" applyBorder="1" applyAlignment="1">
      <alignment horizontal="left"/>
    </xf>
    <xf numFmtId="0" fontId="1" fillId="0" borderId="1" xfId="1" applyBorder="1"/>
    <xf numFmtId="0" fontId="0" fillId="0" borderId="1" xfId="0" applyBorder="1"/>
    <xf numFmtId="0" fontId="2" fillId="0" borderId="1" xfId="1" applyFont="1" applyBorder="1"/>
    <xf numFmtId="2" fontId="6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/>
    <xf numFmtId="164" fontId="5" fillId="0" borderId="1" xfId="1" applyNumberFormat="1" applyFont="1" applyBorder="1" applyAlignment="1">
      <alignment horizontal="left"/>
    </xf>
    <xf numFmtId="164" fontId="5" fillId="0" borderId="1" xfId="1" applyNumberFormat="1" applyFont="1" applyBorder="1" applyAlignment="1">
      <alignment horizontal="center"/>
    </xf>
    <xf numFmtId="164" fontId="5" fillId="0" borderId="1" xfId="1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8" fillId="0" borderId="0" xfId="1" applyFont="1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1" applyFont="1" applyBorder="1" applyAlignment="1">
      <alignment horizontal="center"/>
    </xf>
    <xf numFmtId="0" fontId="1" fillId="3" borderId="0" xfId="1" applyFill="1"/>
    <xf numFmtId="0" fontId="2" fillId="3" borderId="0" xfId="1" applyFont="1" applyFill="1" applyBorder="1"/>
    <xf numFmtId="0" fontId="0" fillId="3" borderId="0" xfId="0" applyFill="1"/>
    <xf numFmtId="0" fontId="0" fillId="0" borderId="0" xfId="0" applyFill="1"/>
    <xf numFmtId="0" fontId="7" fillId="0" borderId="0" xfId="1" applyFont="1" applyFill="1" applyBorder="1"/>
    <xf numFmtId="0" fontId="1" fillId="0" borderId="0" xfId="1" applyFill="1"/>
    <xf numFmtId="0" fontId="4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left"/>
    </xf>
    <xf numFmtId="0" fontId="5" fillId="0" borderId="0" xfId="1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6" fillId="0" borderId="0" xfId="1" applyFont="1" applyBorder="1" applyAlignment="1">
      <alignment horizontal="center"/>
    </xf>
    <xf numFmtId="0" fontId="0" fillId="0" borderId="0" xfId="0" applyBorder="1"/>
    <xf numFmtId="0" fontId="2" fillId="0" borderId="0" xfId="1" applyFont="1"/>
    <xf numFmtId="0" fontId="9" fillId="0" borderId="0" xfId="0" applyFont="1" applyBorder="1"/>
    <xf numFmtId="2" fontId="6" fillId="0" borderId="1" xfId="1" applyNumberFormat="1" applyFont="1" applyBorder="1" applyAlignment="1">
      <alignment horizontal="center" vertical="center" wrapText="1"/>
    </xf>
    <xf numFmtId="0" fontId="13" fillId="0" borderId="0" xfId="0" applyFont="1"/>
    <xf numFmtId="0" fontId="8" fillId="0" borderId="0" xfId="1" applyFont="1" applyFill="1" applyBorder="1"/>
    <xf numFmtId="2" fontId="7" fillId="0" borderId="0" xfId="1" applyNumberFormat="1" applyFont="1" applyBorder="1"/>
    <xf numFmtId="0" fontId="13" fillId="0" borderId="0" xfId="0" applyFont="1" applyFill="1" applyBorder="1"/>
    <xf numFmtId="0" fontId="13" fillId="0" borderId="0" xfId="0" applyFont="1" applyFill="1"/>
    <xf numFmtId="0" fontId="15" fillId="0" borderId="0" xfId="1" applyFont="1" applyBorder="1" applyAlignment="1">
      <alignment horizontal="center"/>
    </xf>
    <xf numFmtId="0" fontId="16" fillId="0" borderId="0" xfId="1" applyFont="1" applyBorder="1"/>
    <xf numFmtId="0" fontId="13" fillId="0" borderId="0" xfId="0" applyFont="1" applyBorder="1"/>
    <xf numFmtId="2" fontId="2" fillId="0" borderId="1" xfId="1" applyNumberFormat="1" applyFont="1" applyBorder="1"/>
    <xf numFmtId="0" fontId="2" fillId="0" borderId="0" xfId="1" applyFont="1" applyFill="1" applyBorder="1"/>
    <xf numFmtId="0" fontId="1" fillId="0" borderId="0" xfId="1" applyBorder="1"/>
    <xf numFmtId="0" fontId="7" fillId="0" borderId="0" xfId="0" applyFont="1" applyBorder="1"/>
    <xf numFmtId="0" fontId="14" fillId="0" borderId="0" xfId="1" applyFont="1"/>
    <xf numFmtId="0" fontId="17" fillId="0" borderId="0" xfId="1" applyFont="1" applyAlignment="1">
      <alignment horizontal="center"/>
    </xf>
    <xf numFmtId="2" fontId="18" fillId="0" borderId="0" xfId="1" applyNumberFormat="1" applyFont="1" applyAlignment="1">
      <alignment horizontal="center"/>
    </xf>
    <xf numFmtId="2" fontId="18" fillId="0" borderId="0" xfId="1" applyNumberFormat="1" applyFont="1" applyAlignment="1"/>
    <xf numFmtId="2" fontId="3" fillId="0" borderId="1" xfId="1" applyNumberFormat="1" applyFont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left"/>
    </xf>
    <xf numFmtId="0" fontId="18" fillId="0" borderId="1" xfId="1" applyFont="1" applyBorder="1" applyAlignment="1">
      <alignment horizontal="center"/>
    </xf>
    <xf numFmtId="0" fontId="18" fillId="0" borderId="1" xfId="1" applyFont="1" applyFill="1" applyBorder="1"/>
    <xf numFmtId="0" fontId="3" fillId="0" borderId="3" xfId="1" applyFont="1" applyBorder="1" applyAlignment="1">
      <alignment horizontal="center"/>
    </xf>
    <xf numFmtId="2" fontId="18" fillId="0" borderId="1" xfId="1" applyNumberFormat="1" applyFont="1" applyBorder="1" applyAlignment="1">
      <alignment horizontal="center" vertical="center"/>
    </xf>
    <xf numFmtId="0" fontId="19" fillId="0" borderId="1" xfId="1" applyFont="1" applyFill="1" applyBorder="1" applyAlignment="1">
      <alignment horizontal="left"/>
    </xf>
    <xf numFmtId="2" fontId="19" fillId="0" borderId="1" xfId="1" applyNumberFormat="1" applyFont="1" applyFill="1" applyBorder="1" applyAlignment="1">
      <alignment horizontal="center"/>
    </xf>
    <xf numFmtId="0" fontId="19" fillId="0" borderId="1" xfId="1" applyFont="1" applyBorder="1" applyAlignment="1">
      <alignment horizontal="center"/>
    </xf>
    <xf numFmtId="0" fontId="20" fillId="0" borderId="1" xfId="1" applyFont="1" applyBorder="1" applyAlignment="1">
      <alignment horizontal="center"/>
    </xf>
    <xf numFmtId="2" fontId="19" fillId="0" borderId="1" xfId="1" applyNumberFormat="1" applyFont="1" applyBorder="1" applyAlignment="1">
      <alignment horizontal="center"/>
    </xf>
    <xf numFmtId="0" fontId="3" fillId="0" borderId="1" xfId="1" applyFont="1" applyFill="1" applyBorder="1" applyAlignment="1">
      <alignment horizontal="right"/>
    </xf>
    <xf numFmtId="0" fontId="3" fillId="0" borderId="1" xfId="1" applyFont="1" applyBorder="1" applyAlignment="1">
      <alignment horizontal="center"/>
    </xf>
    <xf numFmtId="2" fontId="3" fillId="0" borderId="1" xfId="1" applyNumberFormat="1" applyFont="1" applyBorder="1" applyAlignment="1">
      <alignment horizontal="center"/>
    </xf>
    <xf numFmtId="2" fontId="20" fillId="0" borderId="1" xfId="1" applyNumberFormat="1" applyFont="1" applyBorder="1" applyAlignment="1">
      <alignment horizontal="center"/>
    </xf>
    <xf numFmtId="0" fontId="18" fillId="0" borderId="0" xfId="1" applyFont="1" applyBorder="1" applyAlignment="1">
      <alignment horizontal="center"/>
    </xf>
    <xf numFmtId="0" fontId="3" fillId="0" borderId="0" xfId="1" applyFont="1" applyFill="1" applyBorder="1" applyAlignment="1">
      <alignment horizontal="right"/>
    </xf>
    <xf numFmtId="0" fontId="3" fillId="0" borderId="0" xfId="1" applyFont="1" applyBorder="1" applyAlignment="1">
      <alignment horizontal="center"/>
    </xf>
    <xf numFmtId="2" fontId="3" fillId="0" borderId="0" xfId="1" applyNumberFormat="1" applyFont="1" applyBorder="1" applyAlignment="1">
      <alignment horizontal="center"/>
    </xf>
    <xf numFmtId="2" fontId="3" fillId="0" borderId="7" xfId="1" applyNumberFormat="1" applyFont="1" applyBorder="1" applyAlignment="1">
      <alignment horizontal="center"/>
    </xf>
    <xf numFmtId="2" fontId="20" fillId="0" borderId="7" xfId="1" applyNumberFormat="1" applyFont="1" applyBorder="1" applyAlignment="1">
      <alignment horizontal="center"/>
    </xf>
    <xf numFmtId="2" fontId="20" fillId="0" borderId="0" xfId="1" applyNumberFormat="1" applyFont="1" applyBorder="1" applyAlignment="1">
      <alignment horizontal="center"/>
    </xf>
    <xf numFmtId="0" fontId="19" fillId="0" borderId="1" xfId="1" applyFont="1" applyFill="1" applyBorder="1"/>
    <xf numFmtId="0" fontId="20" fillId="0" borderId="3" xfId="1" applyFont="1" applyBorder="1" applyAlignment="1">
      <alignment horizontal="center"/>
    </xf>
    <xf numFmtId="2" fontId="19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/>
    </xf>
    <xf numFmtId="2" fontId="18" fillId="0" borderId="6" xfId="1" applyNumberFormat="1" applyFont="1" applyFill="1" applyBorder="1" applyAlignment="1">
      <alignment horizontal="center"/>
    </xf>
    <xf numFmtId="2" fontId="18" fillId="0" borderId="6" xfId="1" applyNumberFormat="1" applyFont="1" applyBorder="1" applyAlignment="1">
      <alignment horizontal="center"/>
    </xf>
    <xf numFmtId="2" fontId="3" fillId="0" borderId="1" xfId="1" applyNumberFormat="1" applyFont="1" applyFill="1" applyBorder="1" applyAlignment="1">
      <alignment horizontal="center"/>
    </xf>
    <xf numFmtId="2" fontId="3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center"/>
    </xf>
    <xf numFmtId="0" fontId="18" fillId="0" borderId="1" xfId="1" applyFont="1" applyFill="1" applyBorder="1" applyAlignment="1">
      <alignment horizontal="left"/>
    </xf>
    <xf numFmtId="0" fontId="18" fillId="0" borderId="1" xfId="1" applyFont="1" applyBorder="1" applyAlignment="1">
      <alignment horizontal="center" vertical="top" wrapText="1"/>
    </xf>
    <xf numFmtId="2" fontId="18" fillId="0" borderId="1" xfId="1" applyNumberFormat="1" applyFont="1" applyBorder="1" applyAlignment="1">
      <alignment horizontal="center"/>
    </xf>
    <xf numFmtId="0" fontId="20" fillId="0" borderId="1" xfId="1" applyFont="1" applyFill="1" applyBorder="1" applyAlignment="1">
      <alignment horizontal="right"/>
    </xf>
    <xf numFmtId="1" fontId="3" fillId="0" borderId="1" xfId="1" applyNumberFormat="1" applyFont="1" applyBorder="1" applyAlignment="1">
      <alignment horizontal="center"/>
    </xf>
    <xf numFmtId="2" fontId="18" fillId="0" borderId="1" xfId="1" applyNumberFormat="1" applyFont="1" applyFill="1" applyBorder="1" applyAlignment="1">
      <alignment horizontal="center"/>
    </xf>
    <xf numFmtId="2" fontId="3" fillId="0" borderId="0" xfId="1" applyNumberFormat="1" applyFont="1" applyAlignment="1">
      <alignment horizontal="center"/>
    </xf>
    <xf numFmtId="2" fontId="18" fillId="0" borderId="2" xfId="1" applyNumberFormat="1" applyFont="1" applyFill="1" applyBorder="1" applyAlignment="1">
      <alignment horizontal="center"/>
    </xf>
    <xf numFmtId="2" fontId="3" fillId="0" borderId="0" xfId="1" applyNumberFormat="1" applyFont="1" applyAlignment="1"/>
    <xf numFmtId="0" fontId="18" fillId="0" borderId="0" xfId="1" applyFont="1" applyAlignment="1">
      <alignment wrapText="1"/>
    </xf>
    <xf numFmtId="0" fontId="18" fillId="0" borderId="3" xfId="1" applyFont="1" applyBorder="1" applyAlignment="1">
      <alignment horizontal="center"/>
    </xf>
    <xf numFmtId="2" fontId="19" fillId="2" borderId="1" xfId="0" applyNumberFormat="1" applyFont="1" applyFill="1" applyBorder="1" applyAlignment="1">
      <alignment horizontal="center" vertical="center" wrapText="1"/>
    </xf>
    <xf numFmtId="2" fontId="19" fillId="0" borderId="1" xfId="0" applyNumberFormat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/>
    </xf>
    <xf numFmtId="0" fontId="3" fillId="0" borderId="7" xfId="1" applyFont="1" applyFill="1" applyBorder="1" applyAlignment="1">
      <alignment horizontal="right"/>
    </xf>
    <xf numFmtId="0" fontId="18" fillId="0" borderId="0" xfId="1" applyFont="1" applyFill="1" applyBorder="1"/>
    <xf numFmtId="2" fontId="19" fillId="0" borderId="0" xfId="0" applyNumberFormat="1" applyFont="1" applyBorder="1" applyAlignment="1">
      <alignment horizontal="center" vertical="center" wrapText="1"/>
    </xf>
    <xf numFmtId="2" fontId="18" fillId="0" borderId="0" xfId="1" applyNumberFormat="1" applyFont="1" applyFill="1" applyBorder="1" applyAlignment="1">
      <alignment horizontal="center" vertical="center"/>
    </xf>
    <xf numFmtId="2" fontId="18" fillId="0" borderId="0" xfId="1" applyNumberFormat="1" applyFont="1" applyFill="1" applyBorder="1" applyAlignment="1">
      <alignment horizontal="center"/>
    </xf>
    <xf numFmtId="2" fontId="18" fillId="0" borderId="0" xfId="1" applyNumberFormat="1" applyFont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2" fontId="19" fillId="0" borderId="0" xfId="1" applyNumberFormat="1" applyFont="1" applyFill="1" applyBorder="1" applyAlignment="1">
      <alignment horizontal="center"/>
    </xf>
    <xf numFmtId="2" fontId="19" fillId="0" borderId="0" xfId="1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/>
    <xf numFmtId="2" fontId="19" fillId="0" borderId="0" xfId="0" applyNumberFormat="1" applyFont="1" applyAlignment="1">
      <alignment horizontal="center"/>
    </xf>
    <xf numFmtId="0" fontId="6" fillId="0" borderId="1" xfId="1" applyFont="1" applyBorder="1" applyAlignment="1">
      <alignment horizontal="center"/>
    </xf>
    <xf numFmtId="0" fontId="22" fillId="0" borderId="0" xfId="1" applyFont="1" applyFill="1" applyBorder="1" applyAlignment="1">
      <alignment horizontal="right"/>
    </xf>
    <xf numFmtId="0" fontId="2" fillId="0" borderId="1" xfId="1" applyFont="1" applyBorder="1" applyAlignment="1">
      <alignment horizontal="center"/>
    </xf>
    <xf numFmtId="0" fontId="2" fillId="0" borderId="1" xfId="1" applyFont="1" applyFill="1" applyBorder="1"/>
    <xf numFmtId="0" fontId="4" fillId="0" borderId="3" xfId="1" applyFont="1" applyBorder="1" applyAlignment="1">
      <alignment horizontal="center"/>
    </xf>
    <xf numFmtId="2" fontId="7" fillId="2" borderId="1" xfId="0" applyNumberFormat="1" applyFont="1" applyFill="1" applyBorder="1" applyAlignment="1">
      <alignment horizontal="center" vertical="center" wrapText="1"/>
    </xf>
    <xf numFmtId="2" fontId="2" fillId="0" borderId="1" xfId="1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/>
    </xf>
    <xf numFmtId="0" fontId="7" fillId="0" borderId="1" xfId="1" applyFont="1" applyFill="1" applyBorder="1" applyAlignment="1">
      <alignment horizontal="left"/>
    </xf>
    <xf numFmtId="0" fontId="15" fillId="0" borderId="1" xfId="1" applyFont="1" applyBorder="1" applyAlignment="1">
      <alignment horizontal="center"/>
    </xf>
    <xf numFmtId="2" fontId="7" fillId="0" borderId="1" xfId="1" applyNumberFormat="1" applyFont="1" applyBorder="1" applyAlignment="1">
      <alignment horizontal="center"/>
    </xf>
    <xf numFmtId="0" fontId="4" fillId="0" borderId="1" xfId="1" applyFont="1" applyFill="1" applyBorder="1" applyAlignment="1">
      <alignment horizontal="right"/>
    </xf>
    <xf numFmtId="0" fontId="20" fillId="0" borderId="0" xfId="1" applyFont="1" applyBorder="1" applyAlignment="1">
      <alignment horizontal="center"/>
    </xf>
    <xf numFmtId="0" fontId="23" fillId="0" borderId="0" xfId="1" applyFont="1" applyBorder="1"/>
    <xf numFmtId="0" fontId="21" fillId="0" borderId="0" xfId="0" applyFont="1" applyBorder="1"/>
    <xf numFmtId="0" fontId="19" fillId="0" borderId="0" xfId="1" applyFont="1" applyBorder="1"/>
    <xf numFmtId="0" fontId="18" fillId="0" borderId="0" xfId="1" applyFont="1" applyBorder="1"/>
    <xf numFmtId="2" fontId="19" fillId="0" borderId="0" xfId="1" applyNumberFormat="1" applyFont="1" applyBorder="1"/>
    <xf numFmtId="164" fontId="18" fillId="0" borderId="0" xfId="1" applyNumberFormat="1" applyFont="1" applyBorder="1" applyAlignment="1">
      <alignment horizontal="center"/>
    </xf>
    <xf numFmtId="2" fontId="19" fillId="0" borderId="2" xfId="1" applyNumberFormat="1" applyFont="1" applyBorder="1" applyAlignment="1">
      <alignment horizontal="center"/>
    </xf>
    <xf numFmtId="2" fontId="6" fillId="0" borderId="1" xfId="1" applyNumberFormat="1" applyFont="1" applyBorder="1" applyAlignment="1">
      <alignment horizontal="center"/>
    </xf>
    <xf numFmtId="0" fontId="1" fillId="0" borderId="0" xfId="1" applyFont="1" applyFill="1"/>
    <xf numFmtId="0" fontId="5" fillId="0" borderId="0" xfId="1" applyFont="1" applyFill="1" applyBorder="1"/>
    <xf numFmtId="0" fontId="9" fillId="0" borderId="0" xfId="0" applyFont="1" applyFill="1"/>
    <xf numFmtId="0" fontId="2" fillId="0" borderId="1" xfId="1" applyFont="1" applyFill="1" applyBorder="1" applyAlignment="1">
      <alignment horizontal="left"/>
    </xf>
    <xf numFmtId="2" fontId="18" fillId="0" borderId="1" xfId="1" applyNumberFormat="1" applyFont="1" applyFill="1" applyBorder="1" applyAlignment="1">
      <alignment horizontal="center" vertical="center"/>
    </xf>
    <xf numFmtId="0" fontId="21" fillId="0" borderId="0" xfId="0" applyFont="1" applyFill="1"/>
    <xf numFmtId="0" fontId="17" fillId="0" borderId="0" xfId="1" applyFont="1" applyFill="1" applyBorder="1"/>
    <xf numFmtId="0" fontId="21" fillId="0" borderId="0" xfId="0" applyFont="1" applyFill="1" applyBorder="1"/>
    <xf numFmtId="0" fontId="11" fillId="0" borderId="7" xfId="1" applyFont="1" applyFill="1" applyBorder="1" applyAlignment="1">
      <alignment horizontal="left"/>
    </xf>
    <xf numFmtId="0" fontId="3" fillId="0" borderId="7" xfId="1" applyFont="1" applyFill="1" applyBorder="1" applyAlignment="1">
      <alignment horizontal="left"/>
    </xf>
    <xf numFmtId="0" fontId="3" fillId="0" borderId="0" xfId="1" applyFont="1" applyAlignment="1">
      <alignment horizontal="left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2" fontId="3" fillId="0" borderId="0" xfId="1" applyNumberFormat="1" applyFont="1" applyAlignment="1"/>
    <xf numFmtId="0" fontId="3" fillId="0" borderId="6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center" vertical="center" wrapText="1"/>
    </xf>
    <xf numFmtId="2" fontId="3" fillId="0" borderId="0" xfId="1" applyNumberFormat="1" applyFont="1" applyAlignment="1">
      <alignment horizontal="center" vertical="center" wrapText="1"/>
    </xf>
    <xf numFmtId="2" fontId="20" fillId="0" borderId="0" xfId="0" applyNumberFormat="1" applyFont="1" applyBorder="1" applyAlignment="1"/>
    <xf numFmtId="0" fontId="3" fillId="0" borderId="1" xfId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2" fontId="3" fillId="0" borderId="0" xfId="1" applyNumberFormat="1" applyFont="1" applyAlignment="1">
      <alignment horizontal="center"/>
    </xf>
    <xf numFmtId="2" fontId="3" fillId="0" borderId="3" xfId="1" applyNumberFormat="1" applyFont="1" applyBorder="1" applyAlignment="1">
      <alignment horizontal="center" vertical="center" wrapText="1"/>
    </xf>
    <xf numFmtId="2" fontId="3" fillId="0" borderId="4" xfId="1" applyNumberFormat="1" applyFont="1" applyBorder="1" applyAlignment="1">
      <alignment horizontal="center" vertical="center" wrapText="1"/>
    </xf>
    <xf numFmtId="2" fontId="3" fillId="0" borderId="5" xfId="1" applyNumberFormat="1" applyFont="1" applyBorder="1" applyAlignment="1">
      <alignment horizontal="center" vertical="center" wrapText="1"/>
    </xf>
    <xf numFmtId="2" fontId="3" fillId="0" borderId="6" xfId="1" applyNumberFormat="1" applyFont="1" applyBorder="1" applyAlignment="1">
      <alignment horizontal="center" vertical="center" wrapText="1"/>
    </xf>
    <xf numFmtId="2" fontId="3" fillId="0" borderId="2" xfId="1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0" fontId="18" fillId="0" borderId="0" xfId="1" applyFont="1" applyBorder="1" applyAlignment="1">
      <alignment horizontal="left"/>
    </xf>
    <xf numFmtId="2" fontId="6" fillId="0" borderId="0" xfId="1" applyNumberFormat="1" applyFont="1" applyAlignment="1">
      <alignment horizontal="center"/>
    </xf>
    <xf numFmtId="0" fontId="6" fillId="0" borderId="8" xfId="1" applyFont="1" applyBorder="1" applyAlignment="1">
      <alignment horizontal="left"/>
    </xf>
    <xf numFmtId="2" fontId="6" fillId="0" borderId="1" xfId="1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/>
    </xf>
    <xf numFmtId="0" fontId="6" fillId="0" borderId="1" xfId="1" applyFont="1" applyBorder="1" applyAlignment="1">
      <alignment horizontal="center" vertical="center" wrapText="1"/>
    </xf>
    <xf numFmtId="2" fontId="6" fillId="0" borderId="3" xfId="1" applyNumberFormat="1" applyFont="1" applyBorder="1" applyAlignment="1">
      <alignment horizontal="center" vertical="center" wrapText="1"/>
    </xf>
    <xf numFmtId="2" fontId="6" fillId="0" borderId="4" xfId="1" applyNumberFormat="1" applyFont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2" fontId="6" fillId="0" borderId="6" xfId="1" applyNumberFormat="1" applyFont="1" applyBorder="1" applyAlignment="1">
      <alignment horizontal="center" vertical="center" wrapText="1"/>
    </xf>
    <xf numFmtId="2" fontId="6" fillId="0" borderId="2" xfId="1" applyNumberFormat="1" applyFont="1" applyBorder="1" applyAlignment="1">
      <alignment horizontal="center" vertical="center" wrapText="1"/>
    </xf>
    <xf numFmtId="0" fontId="3" fillId="0" borderId="8" xfId="1" applyFont="1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1"/>
  <sheetViews>
    <sheetView tabSelected="1" topLeftCell="A94" zoomScaleNormal="100" workbookViewId="0">
      <selection activeCell="D120" sqref="D120"/>
    </sheetView>
  </sheetViews>
  <sheetFormatPr defaultRowHeight="15.75" x14ac:dyDescent="0.25"/>
  <cols>
    <col min="1" max="1" width="7.28515625" style="146" customWidth="1"/>
    <col min="2" max="2" width="35.42578125" style="147" customWidth="1"/>
    <col min="3" max="3" width="7.7109375" style="146" customWidth="1"/>
    <col min="4" max="15" width="7.7109375" style="148" customWidth="1"/>
  </cols>
  <sheetData>
    <row r="1" spans="1:22" ht="76.5" customHeight="1" x14ac:dyDescent="0.25">
      <c r="A1" s="191" t="s">
        <v>61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</row>
    <row r="2" spans="1:22" x14ac:dyDescent="0.25">
      <c r="A2" s="181" t="s">
        <v>0</v>
      </c>
      <c r="B2" s="181"/>
      <c r="C2" s="87"/>
      <c r="D2" s="88"/>
      <c r="E2" s="89"/>
      <c r="F2" s="186" t="s">
        <v>22</v>
      </c>
      <c r="G2" s="186"/>
      <c r="H2" s="186"/>
      <c r="I2" s="88"/>
      <c r="J2" s="88"/>
      <c r="K2" s="88"/>
      <c r="L2" s="88"/>
      <c r="M2" s="88"/>
      <c r="N2" s="88"/>
      <c r="O2" s="88"/>
      <c r="P2" s="27"/>
      <c r="Q2" s="27"/>
      <c r="R2" s="27"/>
      <c r="S2" s="27"/>
    </row>
    <row r="3" spans="1:22" x14ac:dyDescent="0.25">
      <c r="A3" s="216" t="s">
        <v>62</v>
      </c>
      <c r="B3" s="216"/>
      <c r="C3" s="216"/>
      <c r="D3" s="216"/>
      <c r="E3" s="216"/>
      <c r="F3" s="216"/>
      <c r="G3" s="88"/>
      <c r="H3" s="88"/>
      <c r="I3" s="88"/>
      <c r="J3" s="88"/>
      <c r="K3" s="88"/>
      <c r="L3" s="88"/>
      <c r="M3" s="88"/>
      <c r="N3" s="88"/>
      <c r="O3" s="88"/>
      <c r="P3" s="27"/>
      <c r="Q3" s="27"/>
      <c r="R3" s="27"/>
      <c r="S3" s="27"/>
    </row>
    <row r="4" spans="1:22" x14ac:dyDescent="0.25">
      <c r="A4" s="189" t="s">
        <v>1</v>
      </c>
      <c r="B4" s="189" t="s">
        <v>2</v>
      </c>
      <c r="C4" s="189" t="s">
        <v>3</v>
      </c>
      <c r="D4" s="190" t="s">
        <v>4</v>
      </c>
      <c r="E4" s="190"/>
      <c r="F4" s="190"/>
      <c r="G4" s="190" t="s">
        <v>5</v>
      </c>
      <c r="H4" s="190" t="s">
        <v>6</v>
      </c>
      <c r="I4" s="190"/>
      <c r="J4" s="190"/>
      <c r="K4" s="190"/>
      <c r="L4" s="190" t="s">
        <v>7</v>
      </c>
      <c r="M4" s="190"/>
      <c r="N4" s="190"/>
      <c r="O4" s="190"/>
      <c r="P4" s="23"/>
      <c r="Q4" s="27"/>
      <c r="R4" s="27" t="s">
        <v>37</v>
      </c>
      <c r="S4" s="27"/>
    </row>
    <row r="5" spans="1:22" ht="31.5" x14ac:dyDescent="0.25">
      <c r="A5" s="189"/>
      <c r="B5" s="189"/>
      <c r="C5" s="189"/>
      <c r="D5" s="90" t="s">
        <v>8</v>
      </c>
      <c r="E5" s="90" t="s">
        <v>9</v>
      </c>
      <c r="F5" s="90" t="s">
        <v>10</v>
      </c>
      <c r="G5" s="190"/>
      <c r="H5" s="90" t="s">
        <v>11</v>
      </c>
      <c r="I5" s="90" t="s">
        <v>12</v>
      </c>
      <c r="J5" s="90" t="s">
        <v>13</v>
      </c>
      <c r="K5" s="90" t="s">
        <v>14</v>
      </c>
      <c r="L5" s="90" t="s">
        <v>15</v>
      </c>
      <c r="M5" s="91" t="s">
        <v>16</v>
      </c>
      <c r="N5" s="91" t="s">
        <v>17</v>
      </c>
      <c r="O5" s="91" t="s">
        <v>18</v>
      </c>
      <c r="P5" s="22"/>
      <c r="Q5" s="27"/>
      <c r="R5" s="27"/>
      <c r="S5" s="27"/>
    </row>
    <row r="6" spans="1:22" x14ac:dyDescent="0.25">
      <c r="A6" s="182" t="s">
        <v>19</v>
      </c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5"/>
      <c r="P6" s="29"/>
      <c r="Q6" s="27"/>
      <c r="R6" s="27"/>
      <c r="S6" s="27"/>
    </row>
    <row r="7" spans="1:22" s="68" customFormat="1" ht="15" customHeight="1" x14ac:dyDescent="0.25">
      <c r="A7" s="92"/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66"/>
      <c r="Q7" s="67"/>
    </row>
    <row r="8" spans="1:22" ht="15" x14ac:dyDescent="0.25">
      <c r="A8" s="151">
        <v>583</v>
      </c>
      <c r="B8" s="152" t="s">
        <v>54</v>
      </c>
      <c r="C8" s="153">
        <v>75</v>
      </c>
      <c r="D8" s="154">
        <v>3</v>
      </c>
      <c r="E8" s="154">
        <v>14.8</v>
      </c>
      <c r="F8" s="154">
        <v>40</v>
      </c>
      <c r="G8" s="155">
        <v>305</v>
      </c>
      <c r="H8" s="156">
        <v>0.04</v>
      </c>
      <c r="I8" s="156">
        <v>0</v>
      </c>
      <c r="J8" s="156">
        <v>0.11</v>
      </c>
      <c r="K8" s="156">
        <v>0.6</v>
      </c>
      <c r="L8" s="156">
        <v>18</v>
      </c>
      <c r="M8" s="156">
        <v>41</v>
      </c>
      <c r="N8" s="156">
        <v>9</v>
      </c>
      <c r="O8" s="156">
        <v>0.8</v>
      </c>
      <c r="P8" s="69"/>
      <c r="Q8" s="32"/>
      <c r="R8" s="32"/>
      <c r="S8" s="32"/>
      <c r="T8" s="32"/>
      <c r="U8" s="39"/>
      <c r="V8" s="39"/>
    </row>
    <row r="9" spans="1:22" x14ac:dyDescent="0.25">
      <c r="A9" s="124" t="s">
        <v>23</v>
      </c>
      <c r="B9" s="113" t="s">
        <v>49</v>
      </c>
      <c r="C9" s="100">
        <v>200</v>
      </c>
      <c r="D9" s="101">
        <v>1</v>
      </c>
      <c r="E9" s="101">
        <v>0.2</v>
      </c>
      <c r="F9" s="101">
        <v>0.2</v>
      </c>
      <c r="G9" s="101">
        <v>92</v>
      </c>
      <c r="H9" s="101">
        <v>0.02</v>
      </c>
      <c r="I9" s="101">
        <v>4</v>
      </c>
      <c r="J9" s="101">
        <v>0</v>
      </c>
      <c r="K9" s="101">
        <v>0</v>
      </c>
      <c r="L9" s="101">
        <v>7</v>
      </c>
      <c r="M9" s="101">
        <v>0</v>
      </c>
      <c r="N9" s="101">
        <v>0</v>
      </c>
      <c r="O9" s="101">
        <v>2.8</v>
      </c>
      <c r="P9" s="25"/>
      <c r="Q9" s="70"/>
      <c r="R9" s="70"/>
      <c r="S9" s="70"/>
      <c r="T9" s="70"/>
      <c r="U9" s="70"/>
    </row>
    <row r="10" spans="1:22" s="74" customFormat="1" ht="15" x14ac:dyDescent="0.25">
      <c r="A10" s="157">
        <v>112</v>
      </c>
      <c r="B10" s="158" t="s">
        <v>42</v>
      </c>
      <c r="C10" s="159">
        <v>100</v>
      </c>
      <c r="D10" s="160">
        <v>0.4</v>
      </c>
      <c r="E10" s="160">
        <v>0.4</v>
      </c>
      <c r="F10" s="160">
        <v>9.8000000000000007</v>
      </c>
      <c r="G10" s="160">
        <v>47</v>
      </c>
      <c r="H10" s="160">
        <v>0.03</v>
      </c>
      <c r="I10" s="160">
        <v>10</v>
      </c>
      <c r="J10" s="160">
        <v>0</v>
      </c>
      <c r="K10" s="160">
        <v>0.2</v>
      </c>
      <c r="L10" s="160">
        <v>16</v>
      </c>
      <c r="M10" s="160">
        <v>11</v>
      </c>
      <c r="N10" s="160">
        <v>9</v>
      </c>
      <c r="O10" s="160">
        <v>2.2000000000000002</v>
      </c>
      <c r="P10" s="25"/>
      <c r="Q10" s="81"/>
      <c r="R10" s="81"/>
      <c r="S10" s="81"/>
      <c r="T10" s="81"/>
      <c r="U10" s="81"/>
    </row>
    <row r="11" spans="1:22" ht="15" x14ac:dyDescent="0.25">
      <c r="A11" s="151"/>
      <c r="B11" s="161" t="s">
        <v>20</v>
      </c>
      <c r="C11" s="58">
        <f>SUM(C8:C10)</f>
        <v>375</v>
      </c>
      <c r="D11" s="58">
        <f t="shared" ref="D11:O11" si="0">SUM(D8:D10)</f>
        <v>4.4000000000000004</v>
      </c>
      <c r="E11" s="58">
        <f t="shared" si="0"/>
        <v>15.4</v>
      </c>
      <c r="F11" s="58">
        <f t="shared" si="0"/>
        <v>50</v>
      </c>
      <c r="G11" s="58">
        <f t="shared" si="0"/>
        <v>444</v>
      </c>
      <c r="H11" s="58">
        <f t="shared" si="0"/>
        <v>0.09</v>
      </c>
      <c r="I11" s="58">
        <f t="shared" si="0"/>
        <v>14</v>
      </c>
      <c r="J11" s="58">
        <f t="shared" si="0"/>
        <v>0.11</v>
      </c>
      <c r="K11" s="58">
        <f t="shared" si="0"/>
        <v>0.8</v>
      </c>
      <c r="L11" s="58">
        <f t="shared" si="0"/>
        <v>41</v>
      </c>
      <c r="M11" s="58">
        <f t="shared" si="0"/>
        <v>52</v>
      </c>
      <c r="N11" s="58">
        <f t="shared" si="0"/>
        <v>18</v>
      </c>
      <c r="O11" s="58">
        <f t="shared" si="0"/>
        <v>5.8</v>
      </c>
      <c r="P11" s="25"/>
      <c r="Q11" s="70"/>
      <c r="R11" s="70"/>
      <c r="S11" s="70"/>
      <c r="T11" s="70"/>
      <c r="U11" s="70"/>
      <c r="V11" s="70"/>
    </row>
    <row r="12" spans="1:22" x14ac:dyDescent="0.25">
      <c r="A12" s="93"/>
      <c r="B12" s="102" t="s">
        <v>21</v>
      </c>
      <c r="C12" s="103">
        <v>350</v>
      </c>
      <c r="D12" s="104">
        <v>13.5</v>
      </c>
      <c r="E12" s="104">
        <v>13.8</v>
      </c>
      <c r="F12" s="104">
        <v>57.5</v>
      </c>
      <c r="G12" s="104">
        <v>412</v>
      </c>
      <c r="H12" s="105">
        <v>0.21</v>
      </c>
      <c r="I12" s="105">
        <v>10.5</v>
      </c>
      <c r="J12" s="105">
        <v>0.13</v>
      </c>
      <c r="K12" s="105">
        <v>1.8</v>
      </c>
      <c r="L12" s="105">
        <v>180</v>
      </c>
      <c r="M12" s="105">
        <v>180</v>
      </c>
      <c r="N12" s="105">
        <v>45</v>
      </c>
      <c r="O12" s="105">
        <v>2.7</v>
      </c>
      <c r="P12" s="29"/>
      <c r="Q12" s="27"/>
      <c r="R12" s="28"/>
      <c r="S12" s="28"/>
    </row>
    <row r="13" spans="1:22" ht="37.5" customHeight="1" x14ac:dyDescent="0.3">
      <c r="A13" s="106"/>
      <c r="B13" s="150"/>
      <c r="C13" s="108"/>
      <c r="D13" s="109"/>
      <c r="E13" s="109"/>
      <c r="F13" s="110"/>
      <c r="G13" s="110"/>
      <c r="H13" s="111"/>
      <c r="I13" s="111"/>
      <c r="J13" s="112"/>
      <c r="K13" s="112"/>
      <c r="L13" s="112"/>
      <c r="M13" s="112"/>
      <c r="N13" s="112"/>
      <c r="O13" s="112"/>
      <c r="P13" s="29"/>
      <c r="Q13" s="27"/>
      <c r="R13" s="28"/>
      <c r="S13" s="28"/>
    </row>
    <row r="14" spans="1:22" x14ac:dyDescent="0.25">
      <c r="A14" s="181" t="s">
        <v>0</v>
      </c>
      <c r="B14" s="181"/>
      <c r="C14" s="87"/>
      <c r="D14" s="88"/>
      <c r="E14" s="89"/>
      <c r="F14" s="192" t="s">
        <v>24</v>
      </c>
      <c r="G14" s="192"/>
      <c r="H14" s="192"/>
      <c r="I14" s="192"/>
      <c r="J14" s="88"/>
      <c r="K14" s="88"/>
      <c r="L14" s="88"/>
      <c r="M14" s="88"/>
      <c r="N14" s="88"/>
      <c r="O14" s="88"/>
      <c r="P14" s="1"/>
      <c r="Q14" s="1"/>
      <c r="R14" s="1"/>
      <c r="S14" s="1"/>
    </row>
    <row r="15" spans="1:22" x14ac:dyDescent="0.25">
      <c r="A15" s="216" t="s">
        <v>62</v>
      </c>
      <c r="B15" s="216"/>
      <c r="C15" s="216"/>
      <c r="D15" s="216"/>
      <c r="E15" s="216"/>
      <c r="F15" s="216"/>
      <c r="G15" s="88"/>
      <c r="H15" s="88"/>
      <c r="I15" s="88"/>
      <c r="J15" s="88"/>
      <c r="K15" s="88"/>
      <c r="L15" s="88"/>
      <c r="M15" s="88"/>
      <c r="N15" s="88"/>
      <c r="O15" s="88"/>
      <c r="P15" s="1"/>
      <c r="Q15" s="1"/>
      <c r="R15" s="1"/>
      <c r="S15" s="1"/>
    </row>
    <row r="16" spans="1:22" x14ac:dyDescent="0.25">
      <c r="A16" s="189" t="s">
        <v>1</v>
      </c>
      <c r="B16" s="189" t="s">
        <v>2</v>
      </c>
      <c r="C16" s="189" t="s">
        <v>3</v>
      </c>
      <c r="D16" s="190" t="s">
        <v>4</v>
      </c>
      <c r="E16" s="190"/>
      <c r="F16" s="190"/>
      <c r="G16" s="190" t="s">
        <v>5</v>
      </c>
      <c r="H16" s="190" t="s">
        <v>6</v>
      </c>
      <c r="I16" s="190"/>
      <c r="J16" s="190"/>
      <c r="K16" s="190"/>
      <c r="L16" s="190" t="s">
        <v>7</v>
      </c>
      <c r="M16" s="190"/>
      <c r="N16" s="190"/>
      <c r="O16" s="190"/>
      <c r="P16" s="4"/>
      <c r="Q16" s="1"/>
      <c r="R16" s="1"/>
      <c r="S16" s="1"/>
    </row>
    <row r="17" spans="1:22" ht="31.5" x14ac:dyDescent="0.25">
      <c r="A17" s="189"/>
      <c r="B17" s="189"/>
      <c r="C17" s="189"/>
      <c r="D17" s="90" t="s">
        <v>8</v>
      </c>
      <c r="E17" s="90" t="s">
        <v>9</v>
      </c>
      <c r="F17" s="90" t="s">
        <v>10</v>
      </c>
      <c r="G17" s="190"/>
      <c r="H17" s="90" t="s">
        <v>11</v>
      </c>
      <c r="I17" s="90" t="s">
        <v>12</v>
      </c>
      <c r="J17" s="90" t="s">
        <v>13</v>
      </c>
      <c r="K17" s="90" t="s">
        <v>14</v>
      </c>
      <c r="L17" s="90" t="s">
        <v>15</v>
      </c>
      <c r="M17" s="91" t="s">
        <v>16</v>
      </c>
      <c r="N17" s="91" t="s">
        <v>17</v>
      </c>
      <c r="O17" s="91" t="s">
        <v>18</v>
      </c>
      <c r="P17" s="5"/>
      <c r="Q17" s="1"/>
      <c r="R17" s="1"/>
      <c r="S17" s="1"/>
    </row>
    <row r="18" spans="1:22" x14ac:dyDescent="0.25">
      <c r="A18" s="182" t="s">
        <v>19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5"/>
      <c r="P18" s="2"/>
      <c r="Q18" s="1"/>
      <c r="R18" s="1"/>
      <c r="S18" s="1"/>
    </row>
    <row r="19" spans="1:22" s="147" customFormat="1" x14ac:dyDescent="0.25">
      <c r="A19" s="99">
        <v>572</v>
      </c>
      <c r="B19" s="113" t="s">
        <v>55</v>
      </c>
      <c r="C19" s="114">
        <v>60</v>
      </c>
      <c r="D19" s="135">
        <v>4.7</v>
      </c>
      <c r="E19" s="135">
        <v>6.3</v>
      </c>
      <c r="F19" s="135">
        <v>36.1</v>
      </c>
      <c r="G19" s="115">
        <v>220</v>
      </c>
      <c r="H19" s="98">
        <v>0.06</v>
      </c>
      <c r="I19" s="101">
        <v>0</v>
      </c>
      <c r="J19" s="101">
        <v>0.05</v>
      </c>
      <c r="K19" s="98">
        <v>0.7</v>
      </c>
      <c r="L19" s="98">
        <v>10</v>
      </c>
      <c r="M19" s="101">
        <v>38</v>
      </c>
      <c r="N19" s="101">
        <v>7</v>
      </c>
      <c r="O19" s="101">
        <v>0.6</v>
      </c>
      <c r="P19" s="162"/>
      <c r="Q19" s="163"/>
      <c r="R19" s="163"/>
      <c r="S19" s="163"/>
      <c r="T19" s="164"/>
      <c r="U19" s="164"/>
      <c r="V19" s="164"/>
    </row>
    <row r="20" spans="1:22" x14ac:dyDescent="0.25">
      <c r="A20" s="93">
        <v>495</v>
      </c>
      <c r="B20" s="123" t="s">
        <v>57</v>
      </c>
      <c r="C20" s="103">
        <v>200</v>
      </c>
      <c r="D20" s="125">
        <v>1.5</v>
      </c>
      <c r="E20" s="125">
        <v>1.3</v>
      </c>
      <c r="F20" s="125">
        <v>15.9</v>
      </c>
      <c r="G20" s="125">
        <v>81</v>
      </c>
      <c r="H20" s="125">
        <v>0.04</v>
      </c>
      <c r="I20" s="125">
        <v>1.3</v>
      </c>
      <c r="J20" s="125">
        <v>0.01</v>
      </c>
      <c r="K20" s="125">
        <v>0</v>
      </c>
      <c r="L20" s="125">
        <v>127</v>
      </c>
      <c r="M20" s="125">
        <v>93</v>
      </c>
      <c r="N20" s="125">
        <v>15</v>
      </c>
      <c r="O20" s="125">
        <v>0.4</v>
      </c>
      <c r="P20" s="25"/>
      <c r="Q20" s="70"/>
      <c r="R20" s="70"/>
      <c r="S20" s="70"/>
      <c r="T20" s="70"/>
      <c r="U20" s="70"/>
    </row>
    <row r="21" spans="1:22" s="147" customFormat="1" x14ac:dyDescent="0.25">
      <c r="A21" s="99">
        <v>112</v>
      </c>
      <c r="B21" s="97" t="s">
        <v>42</v>
      </c>
      <c r="C21" s="100">
        <v>100</v>
      </c>
      <c r="D21" s="101">
        <v>0.4</v>
      </c>
      <c r="E21" s="101">
        <v>0.4</v>
      </c>
      <c r="F21" s="101">
        <v>9.8000000000000007</v>
      </c>
      <c r="G21" s="101">
        <v>47</v>
      </c>
      <c r="H21" s="101">
        <v>0.03</v>
      </c>
      <c r="I21" s="101">
        <v>10</v>
      </c>
      <c r="J21" s="101">
        <v>0</v>
      </c>
      <c r="K21" s="101">
        <v>0.2</v>
      </c>
      <c r="L21" s="101">
        <v>16</v>
      </c>
      <c r="M21" s="101">
        <v>11</v>
      </c>
      <c r="N21" s="101">
        <v>9</v>
      </c>
      <c r="O21" s="101">
        <v>2.2000000000000002</v>
      </c>
      <c r="P21" s="165"/>
      <c r="Q21" s="164"/>
      <c r="R21" s="164"/>
      <c r="S21" s="164"/>
      <c r="T21" s="164"/>
      <c r="U21" s="164"/>
    </row>
    <row r="22" spans="1:22" x14ac:dyDescent="0.25">
      <c r="A22" s="93"/>
      <c r="B22" s="102" t="s">
        <v>20</v>
      </c>
      <c r="C22" s="116">
        <f>SUM(C19:C21)</f>
        <v>360</v>
      </c>
      <c r="D22" s="119">
        <f t="shared" ref="D22:O22" si="1">SUM(D19:D21)</f>
        <v>6.6000000000000005</v>
      </c>
      <c r="E22" s="119">
        <f t="shared" si="1"/>
        <v>8</v>
      </c>
      <c r="F22" s="119">
        <f t="shared" si="1"/>
        <v>61.8</v>
      </c>
      <c r="G22" s="119">
        <f t="shared" si="1"/>
        <v>348</v>
      </c>
      <c r="H22" s="119">
        <f t="shared" si="1"/>
        <v>0.13</v>
      </c>
      <c r="I22" s="119">
        <f t="shared" si="1"/>
        <v>11.3</v>
      </c>
      <c r="J22" s="119">
        <f t="shared" si="1"/>
        <v>6.0000000000000005E-2</v>
      </c>
      <c r="K22" s="119">
        <f t="shared" si="1"/>
        <v>0.89999999999999991</v>
      </c>
      <c r="L22" s="119">
        <f t="shared" si="1"/>
        <v>153</v>
      </c>
      <c r="M22" s="119">
        <f t="shared" si="1"/>
        <v>142</v>
      </c>
      <c r="N22" s="119">
        <f t="shared" si="1"/>
        <v>31</v>
      </c>
      <c r="O22" s="119">
        <f t="shared" si="1"/>
        <v>3.2</v>
      </c>
      <c r="P22" s="76"/>
      <c r="Q22" s="1"/>
      <c r="R22" s="2"/>
      <c r="S22" s="2"/>
    </row>
    <row r="23" spans="1:22" x14ac:dyDescent="0.25">
      <c r="A23" s="93"/>
      <c r="B23" s="102" t="s">
        <v>21</v>
      </c>
      <c r="C23" s="103">
        <v>350</v>
      </c>
      <c r="D23" s="104">
        <v>13.5</v>
      </c>
      <c r="E23" s="104">
        <v>13.8</v>
      </c>
      <c r="F23" s="104">
        <v>57.5</v>
      </c>
      <c r="G23" s="104">
        <v>412</v>
      </c>
      <c r="H23" s="105">
        <v>0.21</v>
      </c>
      <c r="I23" s="105">
        <v>10.5</v>
      </c>
      <c r="J23" s="105">
        <v>0.13</v>
      </c>
      <c r="K23" s="105">
        <v>1.8</v>
      </c>
      <c r="L23" s="105">
        <v>180</v>
      </c>
      <c r="M23" s="105">
        <v>180</v>
      </c>
      <c r="N23" s="105">
        <v>45</v>
      </c>
      <c r="O23" s="105">
        <v>2.7</v>
      </c>
      <c r="P23" s="3"/>
      <c r="Q23" s="1"/>
      <c r="R23" s="2"/>
      <c r="S23" s="2"/>
    </row>
    <row r="24" spans="1:22" ht="26.25" customHeight="1" x14ac:dyDescent="0.25">
      <c r="A24" s="179" t="s">
        <v>43</v>
      </c>
      <c r="B24" s="180"/>
      <c r="C24" s="180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25"/>
      <c r="Q24" s="69"/>
      <c r="R24" s="69"/>
      <c r="S24" s="69"/>
      <c r="T24" s="72"/>
      <c r="U24" s="72"/>
      <c r="V24" s="70"/>
    </row>
    <row r="25" spans="1:22" x14ac:dyDescent="0.25">
      <c r="A25" s="181" t="s">
        <v>0</v>
      </c>
      <c r="B25" s="181"/>
      <c r="C25" s="87"/>
      <c r="D25" s="88"/>
      <c r="E25" s="89"/>
      <c r="F25" s="186" t="s">
        <v>26</v>
      </c>
      <c r="G25" s="186"/>
      <c r="H25" s="186"/>
      <c r="I25" s="88"/>
      <c r="J25" s="88"/>
      <c r="K25" s="88"/>
      <c r="L25" s="88"/>
      <c r="M25" s="88"/>
      <c r="N25" s="88"/>
      <c r="O25" s="88"/>
      <c r="P25" s="27"/>
      <c r="Q25" s="27"/>
      <c r="R25" s="27"/>
      <c r="S25" s="27"/>
    </row>
    <row r="26" spans="1:22" x14ac:dyDescent="0.25">
      <c r="A26" s="216" t="s">
        <v>62</v>
      </c>
      <c r="B26" s="216"/>
      <c r="C26" s="216"/>
      <c r="D26" s="216"/>
      <c r="E26" s="216"/>
      <c r="F26" s="216"/>
      <c r="G26" s="88"/>
      <c r="H26" s="88"/>
      <c r="I26" s="88"/>
      <c r="J26" s="88"/>
      <c r="K26" s="88"/>
      <c r="L26" s="88"/>
      <c r="M26" s="88"/>
      <c r="N26" s="88"/>
      <c r="O26" s="88"/>
      <c r="P26" s="27"/>
      <c r="Q26" s="27"/>
      <c r="R26" s="27"/>
      <c r="S26" s="27"/>
    </row>
    <row r="27" spans="1:22" x14ac:dyDescent="0.25">
      <c r="A27" s="187" t="s">
        <v>1</v>
      </c>
      <c r="B27" s="193" t="s">
        <v>2</v>
      </c>
      <c r="C27" s="189" t="s">
        <v>3</v>
      </c>
      <c r="D27" s="194" t="s">
        <v>4</v>
      </c>
      <c r="E27" s="194"/>
      <c r="F27" s="194"/>
      <c r="G27" s="194" t="s">
        <v>5</v>
      </c>
      <c r="H27" s="194" t="s">
        <v>6</v>
      </c>
      <c r="I27" s="194"/>
      <c r="J27" s="194"/>
      <c r="K27" s="194"/>
      <c r="L27" s="194" t="s">
        <v>7</v>
      </c>
      <c r="M27" s="194"/>
      <c r="N27" s="194"/>
      <c r="O27" s="194"/>
      <c r="P27" s="27"/>
      <c r="Q27" s="27"/>
      <c r="R27" s="27"/>
      <c r="S27" s="27"/>
    </row>
    <row r="28" spans="1:22" x14ac:dyDescent="0.25">
      <c r="A28" s="188"/>
      <c r="B28" s="193"/>
      <c r="C28" s="189"/>
      <c r="D28" s="120" t="s">
        <v>8</v>
      </c>
      <c r="E28" s="120" t="s">
        <v>9</v>
      </c>
      <c r="F28" s="120" t="s">
        <v>10</v>
      </c>
      <c r="G28" s="194"/>
      <c r="H28" s="120" t="s">
        <v>11</v>
      </c>
      <c r="I28" s="120" t="s">
        <v>12</v>
      </c>
      <c r="J28" s="120" t="s">
        <v>13</v>
      </c>
      <c r="K28" s="120" t="s">
        <v>14</v>
      </c>
      <c r="L28" s="120" t="s">
        <v>15</v>
      </c>
      <c r="M28" s="121" t="s">
        <v>16</v>
      </c>
      <c r="N28" s="121" t="s">
        <v>17</v>
      </c>
      <c r="O28" s="121" t="s">
        <v>18</v>
      </c>
      <c r="P28" s="23"/>
      <c r="Q28" s="27"/>
      <c r="R28" s="27"/>
      <c r="S28" s="27"/>
    </row>
    <row r="29" spans="1:22" x14ac:dyDescent="0.25">
      <c r="A29" s="182" t="s">
        <v>19</v>
      </c>
      <c r="B29" s="183"/>
      <c r="C29" s="183"/>
      <c r="D29" s="183"/>
      <c r="E29" s="183"/>
      <c r="F29" s="183"/>
      <c r="G29" s="183"/>
      <c r="H29" s="183"/>
      <c r="I29" s="183"/>
      <c r="J29" s="183"/>
      <c r="K29" s="183"/>
      <c r="L29" s="183"/>
      <c r="M29" s="183"/>
      <c r="N29" s="183"/>
      <c r="O29" s="185"/>
      <c r="P29" s="27"/>
      <c r="Q29" s="27"/>
      <c r="R29" s="27"/>
      <c r="S29" s="27"/>
    </row>
    <row r="30" spans="1:22" s="176" customFormat="1" x14ac:dyDescent="0.25">
      <c r="A30" s="122">
        <v>541</v>
      </c>
      <c r="B30" s="123" t="s">
        <v>30</v>
      </c>
      <c r="C30" s="122">
        <v>90</v>
      </c>
      <c r="D30" s="175">
        <v>9.36</v>
      </c>
      <c r="E30" s="175">
        <v>7.63</v>
      </c>
      <c r="F30" s="175">
        <v>27.85</v>
      </c>
      <c r="G30" s="175">
        <v>217.16</v>
      </c>
      <c r="H30" s="175">
        <v>0.06</v>
      </c>
      <c r="I30" s="175">
        <v>0.14000000000000001</v>
      </c>
      <c r="J30" s="175">
        <v>0.05</v>
      </c>
      <c r="K30" s="175">
        <v>0.64</v>
      </c>
      <c r="L30" s="175">
        <v>58.56</v>
      </c>
      <c r="M30" s="175">
        <v>104.8</v>
      </c>
      <c r="N30" s="175">
        <v>12.8</v>
      </c>
      <c r="O30" s="98">
        <v>0.64</v>
      </c>
      <c r="Q30" s="177"/>
      <c r="R30" s="177"/>
      <c r="S30" s="177"/>
      <c r="T30" s="178"/>
      <c r="U30" s="178"/>
    </row>
    <row r="31" spans="1:22" x14ac:dyDescent="0.25">
      <c r="A31" s="124" t="s">
        <v>23</v>
      </c>
      <c r="B31" s="113" t="s">
        <v>49</v>
      </c>
      <c r="C31" s="100">
        <v>200</v>
      </c>
      <c r="D31" s="101">
        <v>1</v>
      </c>
      <c r="E31" s="101">
        <v>0.2</v>
      </c>
      <c r="F31" s="101">
        <v>0.2</v>
      </c>
      <c r="G31" s="101">
        <v>92</v>
      </c>
      <c r="H31" s="101">
        <v>0.02</v>
      </c>
      <c r="I31" s="101">
        <v>4</v>
      </c>
      <c r="J31" s="101">
        <v>0</v>
      </c>
      <c r="K31" s="101">
        <v>0</v>
      </c>
      <c r="L31" s="101">
        <v>7</v>
      </c>
      <c r="M31" s="101">
        <v>0</v>
      </c>
      <c r="N31" s="101">
        <v>0</v>
      </c>
      <c r="O31" s="101">
        <v>2.8</v>
      </c>
      <c r="P31" s="25"/>
      <c r="Q31" s="70"/>
      <c r="R31" s="70"/>
      <c r="S31" s="70"/>
      <c r="T31" s="70"/>
      <c r="U31" s="70"/>
    </row>
    <row r="32" spans="1:22" s="147" customFormat="1" x14ac:dyDescent="0.25">
      <c r="A32" s="93">
        <v>112</v>
      </c>
      <c r="B32" s="123" t="s">
        <v>42</v>
      </c>
      <c r="C32" s="103">
        <v>100</v>
      </c>
      <c r="D32" s="125">
        <v>0.4</v>
      </c>
      <c r="E32" s="125">
        <v>0.4</v>
      </c>
      <c r="F32" s="125">
        <v>9.8000000000000007</v>
      </c>
      <c r="G32" s="125">
        <v>47</v>
      </c>
      <c r="H32" s="101">
        <v>0.03</v>
      </c>
      <c r="I32" s="101">
        <v>10</v>
      </c>
      <c r="J32" s="101">
        <v>0</v>
      </c>
      <c r="K32" s="101">
        <v>0.2</v>
      </c>
      <c r="L32" s="101">
        <v>16</v>
      </c>
      <c r="M32" s="101">
        <v>11</v>
      </c>
      <c r="N32" s="101">
        <v>9</v>
      </c>
      <c r="O32" s="101">
        <v>2.2000000000000002</v>
      </c>
      <c r="P32" s="165"/>
      <c r="Q32" s="164"/>
      <c r="R32" s="164"/>
      <c r="S32" s="164"/>
      <c r="T32" s="164"/>
      <c r="U32" s="164"/>
    </row>
    <row r="33" spans="1:22" x14ac:dyDescent="0.25">
      <c r="A33" s="93"/>
      <c r="B33" s="126" t="s">
        <v>20</v>
      </c>
      <c r="C33" s="100">
        <f t="shared" ref="C33:O33" si="2">SUM(C30:C32)</f>
        <v>390</v>
      </c>
      <c r="D33" s="105">
        <f t="shared" si="2"/>
        <v>10.76</v>
      </c>
      <c r="E33" s="105">
        <f t="shared" si="2"/>
        <v>8.23</v>
      </c>
      <c r="F33" s="105">
        <f t="shared" si="2"/>
        <v>37.85</v>
      </c>
      <c r="G33" s="105">
        <f t="shared" si="2"/>
        <v>356.15999999999997</v>
      </c>
      <c r="H33" s="105">
        <f t="shared" si="2"/>
        <v>0.11</v>
      </c>
      <c r="I33" s="105">
        <f t="shared" si="2"/>
        <v>14.14</v>
      </c>
      <c r="J33" s="105">
        <f t="shared" si="2"/>
        <v>0.05</v>
      </c>
      <c r="K33" s="105">
        <f t="shared" si="2"/>
        <v>0.84000000000000008</v>
      </c>
      <c r="L33" s="105">
        <f t="shared" si="2"/>
        <v>81.56</v>
      </c>
      <c r="M33" s="105">
        <f t="shared" si="2"/>
        <v>115.8</v>
      </c>
      <c r="N33" s="105">
        <f t="shared" si="2"/>
        <v>21.8</v>
      </c>
      <c r="O33" s="105">
        <f t="shared" si="2"/>
        <v>5.6400000000000006</v>
      </c>
      <c r="P33" s="29"/>
      <c r="Q33" s="27"/>
      <c r="R33" s="28"/>
      <c r="S33" s="28"/>
    </row>
    <row r="34" spans="1:22" x14ac:dyDescent="0.25">
      <c r="A34" s="93"/>
      <c r="B34" s="102" t="s">
        <v>21</v>
      </c>
      <c r="C34" s="103">
        <v>350</v>
      </c>
      <c r="D34" s="104">
        <v>13.5</v>
      </c>
      <c r="E34" s="104">
        <v>13.8</v>
      </c>
      <c r="F34" s="104">
        <v>57.5</v>
      </c>
      <c r="G34" s="104">
        <v>412</v>
      </c>
      <c r="H34" s="105">
        <v>0.21</v>
      </c>
      <c r="I34" s="105">
        <v>10.5</v>
      </c>
      <c r="J34" s="105">
        <v>0.13</v>
      </c>
      <c r="K34" s="105">
        <v>1.8</v>
      </c>
      <c r="L34" s="105">
        <v>180</v>
      </c>
      <c r="M34" s="105">
        <v>180</v>
      </c>
      <c r="N34" s="105">
        <v>45</v>
      </c>
      <c r="O34" s="105">
        <v>2.7</v>
      </c>
      <c r="P34" s="29"/>
      <c r="Q34" s="27"/>
      <c r="R34" s="28"/>
      <c r="S34" s="28"/>
    </row>
    <row r="35" spans="1:22" ht="21.75" customHeight="1" x14ac:dyDescent="0.25">
      <c r="A35" s="106"/>
      <c r="B35" s="107"/>
      <c r="C35" s="108"/>
      <c r="D35" s="109"/>
      <c r="E35" s="109"/>
      <c r="F35" s="109"/>
      <c r="G35" s="109"/>
      <c r="H35" s="112"/>
      <c r="I35" s="112"/>
      <c r="J35" s="112"/>
      <c r="K35" s="112"/>
      <c r="L35" s="112"/>
      <c r="M35" s="112"/>
      <c r="N35" s="112"/>
      <c r="O35" s="112"/>
      <c r="P35" s="29"/>
      <c r="Q35" s="27"/>
      <c r="R35" s="28"/>
      <c r="S35" s="28"/>
    </row>
    <row r="36" spans="1:22" ht="21" customHeight="1" x14ac:dyDescent="0.25">
      <c r="A36" s="181" t="s">
        <v>31</v>
      </c>
      <c r="B36" s="181"/>
      <c r="C36" s="87"/>
      <c r="D36" s="88"/>
      <c r="E36" s="89"/>
      <c r="F36" s="186" t="s">
        <v>27</v>
      </c>
      <c r="G36" s="186"/>
      <c r="H36" s="186"/>
      <c r="I36" s="88"/>
      <c r="J36" s="88"/>
      <c r="K36" s="88"/>
      <c r="L36" s="88"/>
      <c r="M36" s="88"/>
      <c r="N36" s="88"/>
      <c r="O36" s="88"/>
      <c r="P36" s="27"/>
      <c r="Q36" s="27"/>
      <c r="R36" s="27"/>
      <c r="S36" s="27"/>
    </row>
    <row r="37" spans="1:22" x14ac:dyDescent="0.25">
      <c r="A37" s="216" t="s">
        <v>62</v>
      </c>
      <c r="B37" s="216"/>
      <c r="C37" s="216"/>
      <c r="D37" s="216"/>
      <c r="E37" s="216"/>
      <c r="F37" s="216"/>
      <c r="G37" s="88"/>
      <c r="H37" s="88"/>
      <c r="I37" s="88"/>
      <c r="J37" s="88"/>
      <c r="K37" s="88"/>
      <c r="L37" s="88"/>
      <c r="M37" s="88"/>
      <c r="N37" s="88"/>
      <c r="O37" s="88"/>
      <c r="P37" s="27"/>
      <c r="Q37" s="27"/>
      <c r="R37" s="27"/>
      <c r="S37" s="27"/>
    </row>
    <row r="38" spans="1:22" x14ac:dyDescent="0.25">
      <c r="A38" s="189" t="s">
        <v>1</v>
      </c>
      <c r="B38" s="189" t="s">
        <v>2</v>
      </c>
      <c r="C38" s="189" t="s">
        <v>3</v>
      </c>
      <c r="D38" s="190" t="s">
        <v>4</v>
      </c>
      <c r="E38" s="190"/>
      <c r="F38" s="190"/>
      <c r="G38" s="190" t="s">
        <v>5</v>
      </c>
      <c r="H38" s="190" t="s">
        <v>6</v>
      </c>
      <c r="I38" s="190"/>
      <c r="J38" s="190"/>
      <c r="K38" s="190"/>
      <c r="L38" s="190" t="s">
        <v>7</v>
      </c>
      <c r="M38" s="190"/>
      <c r="N38" s="190"/>
      <c r="O38" s="190"/>
      <c r="P38" s="23"/>
      <c r="Q38" s="27"/>
      <c r="R38" s="27"/>
      <c r="S38" s="27"/>
    </row>
    <row r="39" spans="1:22" ht="31.5" x14ac:dyDescent="0.25">
      <c r="A39" s="189"/>
      <c r="B39" s="189"/>
      <c r="C39" s="189"/>
      <c r="D39" s="90" t="s">
        <v>8</v>
      </c>
      <c r="E39" s="90" t="s">
        <v>9</v>
      </c>
      <c r="F39" s="90" t="s">
        <v>10</v>
      </c>
      <c r="G39" s="190"/>
      <c r="H39" s="90" t="s">
        <v>11</v>
      </c>
      <c r="I39" s="90" t="s">
        <v>12</v>
      </c>
      <c r="J39" s="90" t="s">
        <v>13</v>
      </c>
      <c r="K39" s="90" t="s">
        <v>14</v>
      </c>
      <c r="L39" s="90" t="s">
        <v>15</v>
      </c>
      <c r="M39" s="91" t="s">
        <v>16</v>
      </c>
      <c r="N39" s="91" t="s">
        <v>17</v>
      </c>
      <c r="O39" s="91" t="s">
        <v>18</v>
      </c>
      <c r="P39" s="22"/>
      <c r="Q39" s="27"/>
      <c r="R39" s="27"/>
      <c r="S39" s="27"/>
    </row>
    <row r="40" spans="1:22" x14ac:dyDescent="0.25">
      <c r="A40" s="182" t="s">
        <v>19</v>
      </c>
      <c r="B40" s="183"/>
      <c r="C40" s="183"/>
      <c r="D40" s="183"/>
      <c r="E40" s="183"/>
      <c r="F40" s="183"/>
      <c r="G40" s="183"/>
      <c r="H40" s="183"/>
      <c r="I40" s="183"/>
      <c r="J40" s="183"/>
      <c r="K40" s="183"/>
      <c r="L40" s="183"/>
      <c r="M40" s="183"/>
      <c r="N40" s="183"/>
      <c r="O40" s="185"/>
      <c r="P40" s="29"/>
      <c r="Q40" s="27"/>
      <c r="R40" s="27"/>
      <c r="S40" s="27"/>
    </row>
    <row r="41" spans="1:22" s="74" customFormat="1" x14ac:dyDescent="0.25">
      <c r="A41" s="93" t="s">
        <v>52</v>
      </c>
      <c r="B41" s="94" t="s">
        <v>53</v>
      </c>
      <c r="C41" s="116">
        <v>100</v>
      </c>
      <c r="D41" s="125">
        <v>12.58</v>
      </c>
      <c r="E41" s="125">
        <v>10.56</v>
      </c>
      <c r="F41" s="125">
        <v>31.45</v>
      </c>
      <c r="G41" s="125">
        <v>270.55</v>
      </c>
      <c r="H41" s="101">
        <v>0.09</v>
      </c>
      <c r="I41" s="101">
        <v>0</v>
      </c>
      <c r="J41" s="101">
        <v>0.03</v>
      </c>
      <c r="K41" s="101">
        <v>0.75</v>
      </c>
      <c r="L41" s="101">
        <v>24.95</v>
      </c>
      <c r="M41" s="101">
        <v>123.6</v>
      </c>
      <c r="N41" s="101">
        <v>18.350000000000001</v>
      </c>
      <c r="O41" s="101">
        <v>1.83</v>
      </c>
      <c r="P41" s="29"/>
      <c r="Q41" s="86"/>
      <c r="R41" s="86"/>
      <c r="S41" s="86"/>
      <c r="T41" s="86"/>
    </row>
    <row r="42" spans="1:22" x14ac:dyDescent="0.25">
      <c r="A42" s="124" t="s">
        <v>23</v>
      </c>
      <c r="B42" s="113" t="s">
        <v>46</v>
      </c>
      <c r="C42" s="100">
        <v>200</v>
      </c>
      <c r="D42" s="169">
        <v>1</v>
      </c>
      <c r="E42" s="169">
        <v>0.1</v>
      </c>
      <c r="F42" s="169">
        <v>0.1</v>
      </c>
      <c r="G42" s="169">
        <v>36</v>
      </c>
      <c r="H42" s="169">
        <v>0.03</v>
      </c>
      <c r="I42" s="169">
        <v>1</v>
      </c>
      <c r="J42" s="169">
        <v>0</v>
      </c>
      <c r="K42" s="169">
        <v>0</v>
      </c>
      <c r="L42" s="169">
        <v>7</v>
      </c>
      <c r="M42" s="169">
        <v>0</v>
      </c>
      <c r="N42" s="169">
        <v>0</v>
      </c>
      <c r="O42" s="169">
        <v>2.2000000000000002</v>
      </c>
      <c r="P42" s="25"/>
      <c r="Q42" s="70"/>
      <c r="R42" s="70"/>
      <c r="S42" s="70"/>
      <c r="T42" s="70"/>
      <c r="U42" s="70"/>
    </row>
    <row r="43" spans="1:22" x14ac:dyDescent="0.25">
      <c r="A43" s="93">
        <v>112</v>
      </c>
      <c r="B43" s="123" t="s">
        <v>56</v>
      </c>
      <c r="C43" s="103">
        <v>100</v>
      </c>
      <c r="D43" s="125">
        <v>0.6</v>
      </c>
      <c r="E43" s="125">
        <v>0.6</v>
      </c>
      <c r="F43" s="125">
        <v>15.4</v>
      </c>
      <c r="G43" s="125">
        <v>72</v>
      </c>
      <c r="H43" s="101">
        <v>0.05</v>
      </c>
      <c r="I43" s="101">
        <v>6</v>
      </c>
      <c r="J43" s="101">
        <v>0</v>
      </c>
      <c r="K43" s="101">
        <v>0.4</v>
      </c>
      <c r="L43" s="101">
        <v>30</v>
      </c>
      <c r="M43" s="101">
        <v>22</v>
      </c>
      <c r="N43" s="101">
        <v>17</v>
      </c>
      <c r="O43" s="101">
        <v>0.6</v>
      </c>
      <c r="P43" s="25"/>
    </row>
    <row r="44" spans="1:22" x14ac:dyDescent="0.25">
      <c r="A44" s="93"/>
      <c r="B44" s="102" t="s">
        <v>20</v>
      </c>
      <c r="C44" s="127">
        <f>SUM(C41:C43)</f>
        <v>400</v>
      </c>
      <c r="D44" s="104">
        <f t="shared" ref="D44:O44" si="3">SUM(D41:D43)</f>
        <v>14.18</v>
      </c>
      <c r="E44" s="104">
        <f t="shared" si="3"/>
        <v>11.26</v>
      </c>
      <c r="F44" s="104">
        <f t="shared" si="3"/>
        <v>46.95</v>
      </c>
      <c r="G44" s="104">
        <f t="shared" si="3"/>
        <v>378.55</v>
      </c>
      <c r="H44" s="104">
        <f t="shared" si="3"/>
        <v>0.16999999999999998</v>
      </c>
      <c r="I44" s="104">
        <f t="shared" si="3"/>
        <v>7</v>
      </c>
      <c r="J44" s="104">
        <f t="shared" si="3"/>
        <v>0.03</v>
      </c>
      <c r="K44" s="104">
        <f t="shared" si="3"/>
        <v>1.1499999999999999</v>
      </c>
      <c r="L44" s="104">
        <f t="shared" si="3"/>
        <v>61.95</v>
      </c>
      <c r="M44" s="104">
        <f t="shared" si="3"/>
        <v>145.6</v>
      </c>
      <c r="N44" s="104">
        <f t="shared" si="3"/>
        <v>35.35</v>
      </c>
      <c r="O44" s="104">
        <f t="shared" si="3"/>
        <v>4.63</v>
      </c>
      <c r="P44" s="29"/>
      <c r="Q44" s="27"/>
      <c r="R44" s="28"/>
      <c r="S44" s="28"/>
    </row>
    <row r="45" spans="1:22" ht="20.25" customHeight="1" x14ac:dyDescent="0.25">
      <c r="A45" s="93"/>
      <c r="B45" s="102" t="s">
        <v>21</v>
      </c>
      <c r="C45" s="103">
        <v>350</v>
      </c>
      <c r="D45" s="104">
        <v>13.5</v>
      </c>
      <c r="E45" s="104">
        <v>13.8</v>
      </c>
      <c r="F45" s="104">
        <v>57.5</v>
      </c>
      <c r="G45" s="104">
        <v>412</v>
      </c>
      <c r="H45" s="105">
        <v>0.21</v>
      </c>
      <c r="I45" s="105">
        <v>10.5</v>
      </c>
      <c r="J45" s="105">
        <v>0.13</v>
      </c>
      <c r="K45" s="105">
        <v>1.8</v>
      </c>
      <c r="L45" s="105">
        <v>180</v>
      </c>
      <c r="M45" s="105">
        <v>180</v>
      </c>
      <c r="N45" s="105">
        <v>45</v>
      </c>
      <c r="O45" s="105">
        <v>2.7</v>
      </c>
      <c r="P45" s="29"/>
      <c r="Q45" s="27"/>
      <c r="R45" s="28"/>
      <c r="S45" s="28"/>
    </row>
    <row r="46" spans="1:22" ht="26.25" customHeight="1" x14ac:dyDescent="0.25">
      <c r="A46" s="179" t="s">
        <v>43</v>
      </c>
      <c r="B46" s="180"/>
      <c r="C46" s="180"/>
      <c r="D46" s="180"/>
      <c r="E46" s="180"/>
      <c r="F46" s="180"/>
      <c r="G46" s="180"/>
      <c r="H46" s="180"/>
      <c r="I46" s="180"/>
      <c r="J46" s="180"/>
      <c r="K46" s="180"/>
      <c r="L46" s="180"/>
      <c r="M46" s="180"/>
      <c r="N46" s="180"/>
      <c r="O46" s="180"/>
      <c r="P46" s="25"/>
      <c r="Q46" s="69"/>
      <c r="R46" s="69"/>
      <c r="S46" s="69"/>
      <c r="T46" s="72"/>
      <c r="U46" s="72"/>
      <c r="V46" s="70"/>
    </row>
    <row r="47" spans="1:22" x14ac:dyDescent="0.25">
      <c r="A47" s="181" t="s">
        <v>31</v>
      </c>
      <c r="B47" s="181"/>
      <c r="C47" s="87"/>
      <c r="D47" s="88"/>
      <c r="E47" s="89"/>
      <c r="F47" s="186" t="s">
        <v>28</v>
      </c>
      <c r="G47" s="186"/>
      <c r="H47" s="186"/>
      <c r="I47" s="88"/>
      <c r="J47" s="88"/>
      <c r="K47" s="88"/>
      <c r="L47" s="88"/>
      <c r="M47" s="88"/>
      <c r="N47" s="88"/>
      <c r="O47" s="88"/>
      <c r="P47" s="27"/>
      <c r="Q47" s="27"/>
      <c r="R47" s="27"/>
      <c r="S47" s="27"/>
    </row>
    <row r="48" spans="1:22" x14ac:dyDescent="0.25">
      <c r="A48" s="216" t="s">
        <v>62</v>
      </c>
      <c r="B48" s="216"/>
      <c r="C48" s="216"/>
      <c r="D48" s="216"/>
      <c r="E48" s="216"/>
      <c r="F48" s="216"/>
      <c r="G48" s="88"/>
      <c r="H48" s="88"/>
      <c r="I48" s="88"/>
      <c r="J48" s="88"/>
      <c r="K48" s="88"/>
      <c r="L48" s="88"/>
      <c r="M48" s="88"/>
      <c r="N48" s="88"/>
      <c r="O48" s="88"/>
      <c r="P48" s="29"/>
      <c r="Q48" s="28"/>
      <c r="R48" s="27"/>
      <c r="S48" s="27"/>
    </row>
    <row r="49" spans="1:22" x14ac:dyDescent="0.25">
      <c r="A49" s="189" t="s">
        <v>1</v>
      </c>
      <c r="B49" s="189" t="s">
        <v>2</v>
      </c>
      <c r="C49" s="189" t="s">
        <v>3</v>
      </c>
      <c r="D49" s="190" t="s">
        <v>4</v>
      </c>
      <c r="E49" s="190"/>
      <c r="F49" s="190"/>
      <c r="G49" s="190" t="s">
        <v>5</v>
      </c>
      <c r="H49" s="190" t="s">
        <v>6</v>
      </c>
      <c r="I49" s="190"/>
      <c r="J49" s="190"/>
      <c r="K49" s="190"/>
      <c r="L49" s="190" t="s">
        <v>7</v>
      </c>
      <c r="M49" s="190"/>
      <c r="N49" s="190"/>
      <c r="O49" s="190"/>
      <c r="P49" s="29"/>
      <c r="Q49" s="28"/>
      <c r="R49" s="27"/>
      <c r="S49" s="27"/>
    </row>
    <row r="50" spans="1:22" ht="31.5" x14ac:dyDescent="0.25">
      <c r="A50" s="189"/>
      <c r="B50" s="189"/>
      <c r="C50" s="189"/>
      <c r="D50" s="90" t="s">
        <v>8</v>
      </c>
      <c r="E50" s="90" t="s">
        <v>9</v>
      </c>
      <c r="F50" s="90" t="s">
        <v>10</v>
      </c>
      <c r="G50" s="190"/>
      <c r="H50" s="90" t="s">
        <v>11</v>
      </c>
      <c r="I50" s="90" t="s">
        <v>12</v>
      </c>
      <c r="J50" s="90" t="s">
        <v>13</v>
      </c>
      <c r="K50" s="90" t="s">
        <v>14</v>
      </c>
      <c r="L50" s="90" t="s">
        <v>15</v>
      </c>
      <c r="M50" s="91" t="s">
        <v>16</v>
      </c>
      <c r="N50" s="91" t="s">
        <v>17</v>
      </c>
      <c r="O50" s="91" t="s">
        <v>18</v>
      </c>
      <c r="P50" s="29"/>
      <c r="Q50" s="28"/>
      <c r="R50" s="27"/>
      <c r="S50" s="27"/>
    </row>
    <row r="51" spans="1:22" x14ac:dyDescent="0.25">
      <c r="A51" s="182" t="s">
        <v>19</v>
      </c>
      <c r="B51" s="183"/>
      <c r="C51" s="183"/>
      <c r="D51" s="183"/>
      <c r="E51" s="183"/>
      <c r="F51" s="183"/>
      <c r="G51" s="183"/>
      <c r="H51" s="183"/>
      <c r="I51" s="183"/>
      <c r="J51" s="183"/>
      <c r="K51" s="183"/>
      <c r="L51" s="183"/>
      <c r="M51" s="183"/>
      <c r="N51" s="183"/>
      <c r="O51" s="185"/>
      <c r="P51" s="6"/>
      <c r="Q51" s="73" t="s">
        <v>8</v>
      </c>
      <c r="R51" s="73" t="s">
        <v>9</v>
      </c>
      <c r="S51" s="73" t="s">
        <v>10</v>
      </c>
      <c r="T51" s="57" t="s">
        <v>40</v>
      </c>
      <c r="U51" s="57"/>
    </row>
    <row r="52" spans="1:22" x14ac:dyDescent="0.25">
      <c r="A52" s="122">
        <v>317</v>
      </c>
      <c r="B52" s="123" t="s">
        <v>51</v>
      </c>
      <c r="C52" s="116">
        <v>210</v>
      </c>
      <c r="D52" s="128">
        <v>25.8</v>
      </c>
      <c r="E52" s="128">
        <v>23.56</v>
      </c>
      <c r="F52" s="128">
        <v>70.56</v>
      </c>
      <c r="G52" s="128">
        <v>462.7</v>
      </c>
      <c r="H52" s="98">
        <v>0.11</v>
      </c>
      <c r="I52" s="98">
        <v>0.4</v>
      </c>
      <c r="J52" s="98">
        <v>0.3</v>
      </c>
      <c r="K52" s="98">
        <v>0.72</v>
      </c>
      <c r="L52" s="98">
        <v>243</v>
      </c>
      <c r="M52" s="98">
        <v>356.4</v>
      </c>
      <c r="N52" s="98">
        <v>40.299999999999997</v>
      </c>
      <c r="O52" s="98">
        <v>5.88</v>
      </c>
      <c r="Q52" s="82">
        <f>SUM(D11+D22+D33+D44+D54)</f>
        <v>64.94</v>
      </c>
      <c r="R52" s="82">
        <f>SUM(E11+E22+E33+E44+E54)</f>
        <v>69.150000000000006</v>
      </c>
      <c r="S52" s="82">
        <f>SUM(F11+F22+F33+F44+F54)</f>
        <v>283.06000000000006</v>
      </c>
      <c r="T52" s="82">
        <f>SUM(G11+G22+G33+G44+G54)</f>
        <v>2068.41</v>
      </c>
      <c r="U52" s="82"/>
      <c r="V52" s="45"/>
    </row>
    <row r="53" spans="1:22" s="78" customFormat="1" x14ac:dyDescent="0.25">
      <c r="A53" s="93">
        <v>501</v>
      </c>
      <c r="B53" s="94" t="s">
        <v>48</v>
      </c>
      <c r="C53" s="122">
        <v>200</v>
      </c>
      <c r="D53" s="117">
        <v>3.2</v>
      </c>
      <c r="E53" s="118">
        <v>2.7</v>
      </c>
      <c r="F53" s="117">
        <v>15.9</v>
      </c>
      <c r="G53" s="117">
        <v>79</v>
      </c>
      <c r="H53" s="98">
        <v>0.04</v>
      </c>
      <c r="I53" s="98">
        <v>1.3</v>
      </c>
      <c r="J53" s="101">
        <v>0.02</v>
      </c>
      <c r="K53" s="98">
        <v>0</v>
      </c>
      <c r="L53" s="98">
        <v>126</v>
      </c>
      <c r="M53" s="101">
        <v>90</v>
      </c>
      <c r="N53" s="101">
        <v>14</v>
      </c>
      <c r="O53" s="101">
        <v>0.1</v>
      </c>
      <c r="P53" s="75"/>
      <c r="Q53" s="49">
        <f>Q52/5</f>
        <v>12.988</v>
      </c>
      <c r="R53" s="49">
        <f>R52/5</f>
        <v>13.830000000000002</v>
      </c>
      <c r="S53" s="49">
        <f>S52/5</f>
        <v>56.612000000000009</v>
      </c>
      <c r="T53" s="49">
        <f>T52/5</f>
        <v>413.68199999999996</v>
      </c>
      <c r="U53" s="48"/>
      <c r="V53" s="77"/>
    </row>
    <row r="54" spans="1:22" x14ac:dyDescent="0.25">
      <c r="A54" s="93"/>
      <c r="B54" s="102" t="s">
        <v>20</v>
      </c>
      <c r="C54" s="103">
        <v>410</v>
      </c>
      <c r="D54" s="104">
        <f t="shared" ref="D54:O54" si="4">SUM(D52:D53)</f>
        <v>29</v>
      </c>
      <c r="E54" s="104">
        <f t="shared" si="4"/>
        <v>26.259999999999998</v>
      </c>
      <c r="F54" s="104">
        <f t="shared" si="4"/>
        <v>86.460000000000008</v>
      </c>
      <c r="G54" s="104">
        <f t="shared" si="4"/>
        <v>541.70000000000005</v>
      </c>
      <c r="H54" s="104">
        <f t="shared" si="4"/>
        <v>0.15</v>
      </c>
      <c r="I54" s="104">
        <f t="shared" si="4"/>
        <v>1.7000000000000002</v>
      </c>
      <c r="J54" s="104">
        <f t="shared" si="4"/>
        <v>0.32</v>
      </c>
      <c r="K54" s="104">
        <f t="shared" si="4"/>
        <v>0.72</v>
      </c>
      <c r="L54" s="104">
        <f t="shared" si="4"/>
        <v>369</v>
      </c>
      <c r="M54" s="104">
        <f t="shared" si="4"/>
        <v>446.4</v>
      </c>
      <c r="N54" s="104">
        <f t="shared" si="4"/>
        <v>54.3</v>
      </c>
      <c r="O54" s="104">
        <f t="shared" si="4"/>
        <v>5.9799999999999995</v>
      </c>
      <c r="P54" s="29"/>
      <c r="Q54" s="59"/>
      <c r="R54" s="60"/>
      <c r="S54" s="60"/>
      <c r="T54" s="61">
        <f>T53*100/G55</f>
        <v>100.40825242718446</v>
      </c>
      <c r="U54" s="61"/>
    </row>
    <row r="55" spans="1:22" ht="24" customHeight="1" x14ac:dyDescent="0.25">
      <c r="A55" s="93"/>
      <c r="B55" s="102" t="s">
        <v>21</v>
      </c>
      <c r="C55" s="103">
        <v>350</v>
      </c>
      <c r="D55" s="104">
        <v>13.5</v>
      </c>
      <c r="E55" s="104">
        <v>13.8</v>
      </c>
      <c r="F55" s="104">
        <v>57.5</v>
      </c>
      <c r="G55" s="104">
        <v>412</v>
      </c>
      <c r="H55" s="105">
        <v>0.21</v>
      </c>
      <c r="I55" s="105">
        <v>10.5</v>
      </c>
      <c r="J55" s="105">
        <v>0.13</v>
      </c>
      <c r="K55" s="105">
        <v>1.8</v>
      </c>
      <c r="L55" s="105">
        <v>180</v>
      </c>
      <c r="M55" s="105">
        <v>180</v>
      </c>
      <c r="N55" s="105">
        <v>45</v>
      </c>
      <c r="O55" s="105">
        <v>2.7</v>
      </c>
      <c r="P55" s="25"/>
      <c r="Q55" s="69"/>
      <c r="R55" s="69"/>
      <c r="S55" s="69"/>
      <c r="T55" s="72"/>
      <c r="U55" s="72"/>
      <c r="V55" s="70"/>
    </row>
    <row r="56" spans="1:22" ht="25.5" customHeight="1" x14ac:dyDescent="0.25">
      <c r="A56" s="179" t="s">
        <v>43</v>
      </c>
      <c r="B56" s="180"/>
      <c r="C56" s="180"/>
      <c r="D56" s="180"/>
      <c r="E56" s="180"/>
      <c r="F56" s="180"/>
      <c r="G56" s="180"/>
      <c r="H56" s="180"/>
      <c r="I56" s="180"/>
      <c r="J56" s="180"/>
      <c r="K56" s="180"/>
      <c r="L56" s="180"/>
      <c r="M56" s="180"/>
      <c r="N56" s="180"/>
      <c r="O56" s="180"/>
      <c r="P56" s="27"/>
      <c r="Q56" s="27"/>
      <c r="R56" s="27"/>
      <c r="S56" s="27"/>
    </row>
    <row r="57" spans="1:22" x14ac:dyDescent="0.25">
      <c r="A57" s="181" t="s">
        <v>31</v>
      </c>
      <c r="B57" s="181"/>
      <c r="C57" s="87"/>
      <c r="D57" s="89"/>
      <c r="E57" s="195" t="s">
        <v>22</v>
      </c>
      <c r="F57" s="195"/>
      <c r="G57" s="195"/>
      <c r="H57" s="195"/>
      <c r="I57" s="195"/>
      <c r="J57" s="88"/>
      <c r="K57" s="88"/>
      <c r="L57" s="88"/>
      <c r="M57" s="88"/>
      <c r="N57" s="88"/>
      <c r="O57" s="88"/>
      <c r="P57" s="27"/>
      <c r="Q57" s="27"/>
      <c r="R57" s="27"/>
      <c r="S57" s="27"/>
    </row>
    <row r="58" spans="1:22" x14ac:dyDescent="0.25">
      <c r="A58" s="216" t="s">
        <v>62</v>
      </c>
      <c r="B58" s="216"/>
      <c r="C58" s="216"/>
      <c r="D58" s="216"/>
      <c r="E58" s="216"/>
      <c r="F58" s="216"/>
      <c r="G58" s="88"/>
      <c r="H58" s="88"/>
      <c r="I58" s="88"/>
      <c r="J58" s="88"/>
      <c r="K58" s="88"/>
      <c r="L58" s="88"/>
      <c r="M58" s="88"/>
      <c r="N58" s="88"/>
      <c r="O58" s="88"/>
      <c r="P58" s="23"/>
      <c r="Q58" s="27"/>
      <c r="R58" s="27"/>
      <c r="S58" s="27"/>
    </row>
    <row r="59" spans="1:22" x14ac:dyDescent="0.25">
      <c r="A59" s="187" t="s">
        <v>1</v>
      </c>
      <c r="B59" s="187" t="s">
        <v>2</v>
      </c>
      <c r="C59" s="189" t="s">
        <v>3</v>
      </c>
      <c r="D59" s="196" t="s">
        <v>4</v>
      </c>
      <c r="E59" s="197"/>
      <c r="F59" s="198"/>
      <c r="G59" s="199" t="s">
        <v>5</v>
      </c>
      <c r="H59" s="196" t="s">
        <v>6</v>
      </c>
      <c r="I59" s="197"/>
      <c r="J59" s="197"/>
      <c r="K59" s="198"/>
      <c r="L59" s="196" t="s">
        <v>7</v>
      </c>
      <c r="M59" s="197"/>
      <c r="N59" s="197"/>
      <c r="O59" s="198"/>
      <c r="P59" s="23"/>
      <c r="Q59" s="27"/>
      <c r="R59" s="27"/>
      <c r="S59" s="27"/>
    </row>
    <row r="60" spans="1:22" ht="31.5" x14ac:dyDescent="0.25">
      <c r="A60" s="188"/>
      <c r="B60" s="188"/>
      <c r="C60" s="189"/>
      <c r="D60" s="90" t="s">
        <v>8</v>
      </c>
      <c r="E60" s="90" t="s">
        <v>9</v>
      </c>
      <c r="F60" s="90" t="s">
        <v>10</v>
      </c>
      <c r="G60" s="200"/>
      <c r="H60" s="90" t="s">
        <v>11</v>
      </c>
      <c r="I60" s="90" t="s">
        <v>12</v>
      </c>
      <c r="J60" s="90" t="s">
        <v>13</v>
      </c>
      <c r="K60" s="90" t="s">
        <v>14</v>
      </c>
      <c r="L60" s="90" t="s">
        <v>15</v>
      </c>
      <c r="M60" s="91" t="s">
        <v>16</v>
      </c>
      <c r="N60" s="91" t="s">
        <v>17</v>
      </c>
      <c r="O60" s="91" t="s">
        <v>18</v>
      </c>
      <c r="P60" s="24"/>
      <c r="Q60" s="27"/>
      <c r="R60" s="27"/>
      <c r="S60" s="27"/>
    </row>
    <row r="61" spans="1:22" s="62" customFormat="1" x14ac:dyDescent="0.25">
      <c r="A61" s="182" t="s">
        <v>19</v>
      </c>
      <c r="B61" s="183"/>
      <c r="C61" s="183"/>
      <c r="D61" s="183"/>
      <c r="E61" s="183"/>
      <c r="F61" s="183"/>
      <c r="G61" s="183"/>
      <c r="H61" s="183"/>
      <c r="I61" s="183"/>
      <c r="J61" s="183"/>
      <c r="K61" s="183"/>
      <c r="L61" s="183"/>
      <c r="M61" s="183"/>
      <c r="N61" s="183"/>
      <c r="O61" s="185"/>
      <c r="P61" s="75"/>
      <c r="Q61" s="64"/>
    </row>
    <row r="62" spans="1:22" s="147" customFormat="1" x14ac:dyDescent="0.25">
      <c r="A62" s="99" t="s">
        <v>58</v>
      </c>
      <c r="B62" s="113" t="s">
        <v>59</v>
      </c>
      <c r="C62" s="114">
        <v>100</v>
      </c>
      <c r="D62" s="135">
        <v>11.18</v>
      </c>
      <c r="E62" s="135">
        <v>7.16</v>
      </c>
      <c r="F62" s="135">
        <v>28.91</v>
      </c>
      <c r="G62" s="115">
        <v>221.8</v>
      </c>
      <c r="H62" s="98">
        <v>0.1</v>
      </c>
      <c r="I62" s="101">
        <v>0.43</v>
      </c>
      <c r="J62" s="101">
        <v>0.03</v>
      </c>
      <c r="K62" s="98">
        <v>0.75</v>
      </c>
      <c r="L62" s="98">
        <v>25.5</v>
      </c>
      <c r="M62" s="101">
        <v>78.099999999999994</v>
      </c>
      <c r="N62" s="101">
        <v>14.63</v>
      </c>
      <c r="O62" s="101">
        <v>1</v>
      </c>
      <c r="P62" s="162"/>
      <c r="Q62" s="163"/>
      <c r="R62" s="163"/>
      <c r="S62" s="163"/>
      <c r="T62" s="164"/>
      <c r="U62" s="164"/>
      <c r="V62" s="164"/>
    </row>
    <row r="63" spans="1:22" x14ac:dyDescent="0.25">
      <c r="A63" s="124" t="s">
        <v>23</v>
      </c>
      <c r="B63" s="174" t="s">
        <v>60</v>
      </c>
      <c r="C63" s="100">
        <v>200</v>
      </c>
      <c r="D63" s="101">
        <v>1</v>
      </c>
      <c r="E63" s="101">
        <v>0.1</v>
      </c>
      <c r="F63" s="101">
        <v>0.1</v>
      </c>
      <c r="G63" s="101">
        <v>36</v>
      </c>
      <c r="H63" s="101">
        <v>0.03</v>
      </c>
      <c r="I63" s="101">
        <v>1</v>
      </c>
      <c r="J63" s="101">
        <v>0</v>
      </c>
      <c r="K63" s="101">
        <v>0</v>
      </c>
      <c r="L63" s="101">
        <v>7</v>
      </c>
      <c r="M63" s="101">
        <v>0</v>
      </c>
      <c r="N63" s="101">
        <v>0</v>
      </c>
      <c r="O63" s="101">
        <v>2.2000000000000002</v>
      </c>
      <c r="P63" s="25"/>
    </row>
    <row r="64" spans="1:22" s="147" customFormat="1" x14ac:dyDescent="0.25">
      <c r="A64" s="93">
        <v>112</v>
      </c>
      <c r="B64" s="123" t="s">
        <v>56</v>
      </c>
      <c r="C64" s="103">
        <v>100</v>
      </c>
      <c r="D64" s="125">
        <v>0.6</v>
      </c>
      <c r="E64" s="125">
        <v>0.6</v>
      </c>
      <c r="F64" s="125">
        <v>15.4</v>
      </c>
      <c r="G64" s="125">
        <v>72</v>
      </c>
      <c r="H64" s="101">
        <v>0.05</v>
      </c>
      <c r="I64" s="101">
        <v>6</v>
      </c>
      <c r="J64" s="101">
        <v>0</v>
      </c>
      <c r="K64" s="101">
        <v>0.4</v>
      </c>
      <c r="L64" s="101">
        <v>30</v>
      </c>
      <c r="M64" s="101">
        <v>22</v>
      </c>
      <c r="N64" s="101">
        <v>17</v>
      </c>
      <c r="O64" s="101">
        <v>0.6</v>
      </c>
      <c r="P64" s="165"/>
      <c r="Q64" s="164"/>
      <c r="R64" s="164"/>
      <c r="S64" s="164"/>
      <c r="T64" s="164"/>
      <c r="U64" s="164"/>
    </row>
    <row r="65" spans="1:22" x14ac:dyDescent="0.25">
      <c r="A65" s="99"/>
      <c r="B65" s="102" t="s">
        <v>20</v>
      </c>
      <c r="C65" s="103">
        <f>SUM(C62:C64)</f>
        <v>400</v>
      </c>
      <c r="D65" s="103">
        <f t="shared" ref="D65:O65" si="5">SUM(D62:D64)</f>
        <v>12.78</v>
      </c>
      <c r="E65" s="103">
        <f t="shared" si="5"/>
        <v>7.8599999999999994</v>
      </c>
      <c r="F65" s="103">
        <f t="shared" si="5"/>
        <v>44.410000000000004</v>
      </c>
      <c r="G65" s="103">
        <f t="shared" si="5"/>
        <v>329.8</v>
      </c>
      <c r="H65" s="103">
        <f t="shared" si="5"/>
        <v>0.18</v>
      </c>
      <c r="I65" s="103">
        <f t="shared" si="5"/>
        <v>7.43</v>
      </c>
      <c r="J65" s="103">
        <f t="shared" si="5"/>
        <v>0.03</v>
      </c>
      <c r="K65" s="103">
        <f t="shared" si="5"/>
        <v>1.1499999999999999</v>
      </c>
      <c r="L65" s="103">
        <f t="shared" si="5"/>
        <v>62.5</v>
      </c>
      <c r="M65" s="103">
        <f t="shared" si="5"/>
        <v>100.1</v>
      </c>
      <c r="N65" s="103">
        <f t="shared" si="5"/>
        <v>31.630000000000003</v>
      </c>
      <c r="O65" s="103">
        <f t="shared" si="5"/>
        <v>3.8000000000000003</v>
      </c>
      <c r="P65" s="29"/>
      <c r="Q65" s="27"/>
      <c r="R65" s="28"/>
      <c r="S65" s="28"/>
    </row>
    <row r="66" spans="1:22" x14ac:dyDescent="0.25">
      <c r="A66" s="93"/>
      <c r="B66" s="102" t="s">
        <v>21</v>
      </c>
      <c r="C66" s="103">
        <v>350</v>
      </c>
      <c r="D66" s="104">
        <v>13.5</v>
      </c>
      <c r="E66" s="104">
        <v>13.8</v>
      </c>
      <c r="F66" s="104">
        <v>57.5</v>
      </c>
      <c r="G66" s="104">
        <v>412</v>
      </c>
      <c r="H66" s="105">
        <v>0.21</v>
      </c>
      <c r="I66" s="105">
        <v>10.5</v>
      </c>
      <c r="J66" s="105">
        <v>0.13</v>
      </c>
      <c r="K66" s="105">
        <v>1.8</v>
      </c>
      <c r="L66" s="105">
        <v>180</v>
      </c>
      <c r="M66" s="105">
        <v>180</v>
      </c>
      <c r="N66" s="105">
        <v>45</v>
      </c>
      <c r="O66" s="105">
        <v>2.7</v>
      </c>
      <c r="P66" s="29"/>
      <c r="Q66" s="27"/>
      <c r="R66" s="28"/>
      <c r="S66" s="28"/>
    </row>
    <row r="67" spans="1:22" ht="19.5" customHeight="1" x14ac:dyDescent="0.25">
      <c r="A67" s="93"/>
      <c r="B67" s="102"/>
      <c r="C67" s="103"/>
      <c r="D67" s="104"/>
      <c r="E67" s="104"/>
      <c r="F67" s="104"/>
      <c r="G67" s="104"/>
      <c r="H67" s="105"/>
      <c r="I67" s="105"/>
      <c r="J67" s="105"/>
      <c r="K67" s="105"/>
      <c r="L67" s="105"/>
      <c r="M67" s="105"/>
      <c r="N67" s="105"/>
      <c r="O67" s="105"/>
      <c r="P67" s="29"/>
      <c r="Q67" s="27"/>
      <c r="R67" s="28"/>
      <c r="S67" s="28"/>
    </row>
    <row r="68" spans="1:22" ht="26.25" customHeight="1" x14ac:dyDescent="0.25">
      <c r="A68" s="179" t="s">
        <v>43</v>
      </c>
      <c r="B68" s="180"/>
      <c r="C68" s="180"/>
      <c r="D68" s="180"/>
      <c r="E68" s="180"/>
      <c r="F68" s="180"/>
      <c r="G68" s="180"/>
      <c r="H68" s="180"/>
      <c r="I68" s="180"/>
      <c r="J68" s="180"/>
      <c r="K68" s="180"/>
      <c r="L68" s="180"/>
      <c r="M68" s="180"/>
      <c r="N68" s="180"/>
      <c r="O68" s="180"/>
      <c r="P68" s="25"/>
      <c r="Q68" s="69"/>
      <c r="R68" s="69"/>
      <c r="S68" s="69"/>
      <c r="T68" s="72"/>
      <c r="U68" s="72"/>
      <c r="V68" s="70"/>
    </row>
    <row r="69" spans="1:22" x14ac:dyDescent="0.25">
      <c r="A69" s="181" t="s">
        <v>31</v>
      </c>
      <c r="B69" s="181"/>
      <c r="C69" s="87"/>
      <c r="D69" s="88"/>
      <c r="E69" s="89"/>
      <c r="F69" s="186" t="s">
        <v>24</v>
      </c>
      <c r="G69" s="186"/>
      <c r="H69" s="186"/>
      <c r="I69" s="129"/>
      <c r="J69" s="88"/>
      <c r="K69" s="88"/>
      <c r="L69" s="88"/>
      <c r="M69" s="88"/>
      <c r="N69" s="88"/>
      <c r="O69" s="88"/>
      <c r="P69" s="27"/>
      <c r="Q69" s="27"/>
      <c r="R69" s="27"/>
      <c r="S69" s="27"/>
    </row>
    <row r="70" spans="1:22" x14ac:dyDescent="0.25">
      <c r="A70" s="216" t="s">
        <v>62</v>
      </c>
      <c r="B70" s="216"/>
      <c r="C70" s="216"/>
      <c r="D70" s="216"/>
      <c r="E70" s="216"/>
      <c r="F70" s="216"/>
      <c r="G70" s="88"/>
      <c r="H70" s="88"/>
      <c r="I70" s="88"/>
      <c r="J70" s="88"/>
      <c r="K70" s="88"/>
      <c r="L70" s="88"/>
      <c r="M70" s="88"/>
      <c r="N70" s="88"/>
      <c r="O70" s="88"/>
      <c r="P70" s="11"/>
      <c r="Q70" s="12"/>
      <c r="R70" s="12"/>
      <c r="S70" s="12"/>
    </row>
    <row r="71" spans="1:22" x14ac:dyDescent="0.25">
      <c r="A71" s="189" t="s">
        <v>1</v>
      </c>
      <c r="B71" s="189" t="s">
        <v>2</v>
      </c>
      <c r="C71" s="189" t="s">
        <v>3</v>
      </c>
      <c r="D71" s="190" t="s">
        <v>4</v>
      </c>
      <c r="E71" s="190"/>
      <c r="F71" s="190"/>
      <c r="G71" s="190" t="s">
        <v>5</v>
      </c>
      <c r="H71" s="190" t="s">
        <v>6</v>
      </c>
      <c r="I71" s="190"/>
      <c r="J71" s="190"/>
      <c r="K71" s="190"/>
      <c r="L71" s="190" t="s">
        <v>7</v>
      </c>
      <c r="M71" s="190"/>
      <c r="N71" s="190"/>
      <c r="O71" s="190"/>
      <c r="P71" s="10"/>
      <c r="Q71" s="7"/>
      <c r="R71" s="7"/>
      <c r="S71" s="7"/>
    </row>
    <row r="72" spans="1:22" ht="31.5" x14ac:dyDescent="0.25">
      <c r="A72" s="189"/>
      <c r="B72" s="189"/>
      <c r="C72" s="189"/>
      <c r="D72" s="90" t="s">
        <v>8</v>
      </c>
      <c r="E72" s="90" t="s">
        <v>9</v>
      </c>
      <c r="F72" s="90" t="s">
        <v>10</v>
      </c>
      <c r="G72" s="190"/>
      <c r="H72" s="90" t="s">
        <v>11</v>
      </c>
      <c r="I72" s="90" t="s">
        <v>12</v>
      </c>
      <c r="J72" s="90" t="s">
        <v>13</v>
      </c>
      <c r="K72" s="90" t="s">
        <v>14</v>
      </c>
      <c r="L72" s="90" t="s">
        <v>15</v>
      </c>
      <c r="M72" s="91" t="s">
        <v>16</v>
      </c>
      <c r="N72" s="91" t="s">
        <v>17</v>
      </c>
      <c r="O72" s="91" t="s">
        <v>18</v>
      </c>
      <c r="P72" s="13"/>
      <c r="Q72" s="7"/>
      <c r="R72" s="7"/>
      <c r="S72" s="7"/>
    </row>
    <row r="73" spans="1:22" s="68" customFormat="1" ht="15" customHeight="1" x14ac:dyDescent="0.25">
      <c r="A73" s="182" t="s">
        <v>19</v>
      </c>
      <c r="B73" s="183"/>
      <c r="C73" s="183"/>
      <c r="D73" s="183"/>
      <c r="E73" s="183"/>
      <c r="F73" s="183"/>
      <c r="G73" s="183"/>
      <c r="H73" s="183"/>
      <c r="I73" s="183"/>
      <c r="J73" s="183"/>
      <c r="K73" s="183"/>
      <c r="L73" s="183"/>
      <c r="M73" s="183"/>
      <c r="N73" s="183"/>
      <c r="O73" s="185"/>
      <c r="P73" s="66"/>
      <c r="Q73" s="67"/>
    </row>
    <row r="74" spans="1:22" s="55" customFormat="1" x14ac:dyDescent="0.25">
      <c r="A74" s="122">
        <v>301</v>
      </c>
      <c r="B74" s="123" t="s">
        <v>25</v>
      </c>
      <c r="C74" s="122">
        <v>200</v>
      </c>
      <c r="D74" s="130">
        <v>17.2</v>
      </c>
      <c r="E74" s="130">
        <v>26.7</v>
      </c>
      <c r="F74" s="130">
        <v>4.6100000000000003</v>
      </c>
      <c r="G74" s="130">
        <v>326</v>
      </c>
      <c r="H74" s="130">
        <v>0.11</v>
      </c>
      <c r="I74" s="130">
        <v>0.57999999999999996</v>
      </c>
      <c r="J74" s="130">
        <v>0.38</v>
      </c>
      <c r="K74" s="130">
        <v>0.9</v>
      </c>
      <c r="L74" s="130">
        <v>154</v>
      </c>
      <c r="M74" s="130">
        <v>290</v>
      </c>
      <c r="N74" s="130">
        <v>23</v>
      </c>
      <c r="O74" s="130">
        <v>2.9</v>
      </c>
      <c r="P74" s="56"/>
    </row>
    <row r="75" spans="1:22" x14ac:dyDescent="0.25">
      <c r="A75" s="124" t="s">
        <v>23</v>
      </c>
      <c r="B75" s="174" t="s">
        <v>60</v>
      </c>
      <c r="C75" s="100">
        <v>200</v>
      </c>
      <c r="D75" s="101">
        <v>1</v>
      </c>
      <c r="E75" s="101">
        <v>0.1</v>
      </c>
      <c r="F75" s="101">
        <v>0.1</v>
      </c>
      <c r="G75" s="101">
        <v>36</v>
      </c>
      <c r="H75" s="101">
        <v>0.03</v>
      </c>
      <c r="I75" s="101">
        <v>1</v>
      </c>
      <c r="J75" s="101">
        <v>0</v>
      </c>
      <c r="K75" s="101">
        <v>0</v>
      </c>
      <c r="L75" s="101">
        <v>7</v>
      </c>
      <c r="M75" s="101">
        <v>0</v>
      </c>
      <c r="N75" s="101">
        <v>0</v>
      </c>
      <c r="O75" s="101">
        <v>2.2000000000000002</v>
      </c>
      <c r="P75" s="25"/>
    </row>
    <row r="76" spans="1:22" x14ac:dyDescent="0.25">
      <c r="A76" s="93">
        <v>109</v>
      </c>
      <c r="B76" s="94" t="s">
        <v>41</v>
      </c>
      <c r="C76" s="122">
        <v>20</v>
      </c>
      <c r="D76" s="125">
        <v>1.32</v>
      </c>
      <c r="E76" s="125">
        <v>0.24</v>
      </c>
      <c r="F76" s="101">
        <v>6.68</v>
      </c>
      <c r="G76" s="128">
        <v>34.799999999999997</v>
      </c>
      <c r="H76" s="98">
        <v>0.03</v>
      </c>
      <c r="I76" s="98">
        <v>0</v>
      </c>
      <c r="J76" s="101">
        <v>2</v>
      </c>
      <c r="K76" s="98">
        <v>0.3</v>
      </c>
      <c r="L76" s="98">
        <v>7</v>
      </c>
      <c r="M76" s="101">
        <v>31.6</v>
      </c>
      <c r="N76" s="101">
        <v>9.4</v>
      </c>
      <c r="O76" s="101">
        <v>0.78</v>
      </c>
      <c r="P76" s="9"/>
      <c r="Q76" s="7"/>
      <c r="R76" s="8"/>
      <c r="S76" s="8"/>
    </row>
    <row r="77" spans="1:22" ht="15.75" customHeight="1" x14ac:dyDescent="0.25">
      <c r="A77" s="93"/>
      <c r="B77" s="102" t="s">
        <v>20</v>
      </c>
      <c r="C77" s="116">
        <f t="shared" ref="C77:O77" si="6">SUM(C74:C76)</f>
        <v>420</v>
      </c>
      <c r="D77" s="119">
        <f t="shared" si="6"/>
        <v>19.52</v>
      </c>
      <c r="E77" s="119">
        <f t="shared" si="6"/>
        <v>27.04</v>
      </c>
      <c r="F77" s="119">
        <f t="shared" si="6"/>
        <v>11.39</v>
      </c>
      <c r="G77" s="119">
        <f t="shared" si="6"/>
        <v>396.8</v>
      </c>
      <c r="H77" s="119">
        <f t="shared" si="6"/>
        <v>0.17</v>
      </c>
      <c r="I77" s="119">
        <f t="shared" si="6"/>
        <v>1.58</v>
      </c>
      <c r="J77" s="119">
        <f t="shared" si="6"/>
        <v>2.38</v>
      </c>
      <c r="K77" s="119">
        <f t="shared" si="6"/>
        <v>1.2</v>
      </c>
      <c r="L77" s="119">
        <f t="shared" si="6"/>
        <v>168</v>
      </c>
      <c r="M77" s="119">
        <f t="shared" si="6"/>
        <v>321.60000000000002</v>
      </c>
      <c r="N77" s="119">
        <f t="shared" si="6"/>
        <v>32.4</v>
      </c>
      <c r="O77" s="119">
        <f t="shared" si="6"/>
        <v>5.88</v>
      </c>
    </row>
    <row r="78" spans="1:22" ht="18" customHeight="1" x14ac:dyDescent="0.25">
      <c r="A78" s="93"/>
      <c r="B78" s="102" t="s">
        <v>21</v>
      </c>
      <c r="C78" s="103">
        <v>350</v>
      </c>
      <c r="D78" s="104">
        <v>13.5</v>
      </c>
      <c r="E78" s="104">
        <v>13.8</v>
      </c>
      <c r="F78" s="104">
        <v>57.5</v>
      </c>
      <c r="G78" s="104">
        <v>412</v>
      </c>
      <c r="H78" s="105">
        <v>0.21</v>
      </c>
      <c r="I78" s="105">
        <v>10.5</v>
      </c>
      <c r="J78" s="105">
        <v>0.13</v>
      </c>
      <c r="K78" s="105">
        <v>1.8</v>
      </c>
      <c r="L78" s="105">
        <v>180</v>
      </c>
      <c r="M78" s="105">
        <v>180</v>
      </c>
      <c r="N78" s="105">
        <v>45</v>
      </c>
      <c r="O78" s="105">
        <v>2.7</v>
      </c>
      <c r="P78" s="25"/>
      <c r="Q78" s="69"/>
      <c r="R78" s="69"/>
      <c r="S78" s="69"/>
      <c r="T78" s="72"/>
      <c r="U78" s="72"/>
      <c r="V78" s="70"/>
    </row>
    <row r="79" spans="1:22" ht="24.75" customHeight="1" x14ac:dyDescent="0.25">
      <c r="A79" s="106"/>
      <c r="B79" s="107"/>
      <c r="C79" s="108"/>
      <c r="D79" s="109"/>
      <c r="E79" s="109"/>
      <c r="F79" s="109"/>
      <c r="G79" s="109"/>
      <c r="H79" s="112"/>
      <c r="I79" s="112"/>
      <c r="J79" s="112"/>
      <c r="K79" s="112"/>
      <c r="L79" s="112"/>
      <c r="M79" s="112"/>
      <c r="N79" s="112"/>
      <c r="O79" s="112"/>
      <c r="P79" s="25"/>
      <c r="Q79" s="69"/>
      <c r="R79" s="69"/>
      <c r="S79" s="69"/>
      <c r="T79" s="72"/>
      <c r="U79" s="72"/>
      <c r="V79" s="70"/>
    </row>
    <row r="80" spans="1:22" x14ac:dyDescent="0.25">
      <c r="A80" s="181" t="s">
        <v>31</v>
      </c>
      <c r="B80" s="181"/>
      <c r="C80" s="87"/>
      <c r="D80" s="88"/>
      <c r="E80" s="89"/>
      <c r="F80" s="186" t="s">
        <v>26</v>
      </c>
      <c r="G80" s="186"/>
      <c r="H80" s="186"/>
      <c r="I80" s="88"/>
      <c r="J80" s="88"/>
      <c r="K80" s="88"/>
      <c r="L80" s="88"/>
      <c r="M80" s="88"/>
      <c r="N80" s="88"/>
      <c r="O80" s="88"/>
      <c r="P80" s="27"/>
      <c r="Q80" s="27"/>
      <c r="R80" s="27"/>
      <c r="S80" s="27"/>
    </row>
    <row r="81" spans="1:22" x14ac:dyDescent="0.25">
      <c r="A81" s="216" t="s">
        <v>62</v>
      </c>
      <c r="B81" s="216"/>
      <c r="C81" s="216"/>
      <c r="D81" s="216"/>
      <c r="E81" s="216"/>
      <c r="F81" s="216"/>
      <c r="G81" s="88"/>
      <c r="H81" s="88"/>
      <c r="I81" s="88"/>
      <c r="J81" s="88"/>
      <c r="K81" s="88"/>
      <c r="L81" s="88"/>
      <c r="M81" s="88"/>
      <c r="N81" s="88"/>
      <c r="O81" s="88"/>
      <c r="P81" s="19"/>
      <c r="Q81" s="19"/>
      <c r="R81" s="19"/>
      <c r="S81" s="19"/>
    </row>
    <row r="82" spans="1:22" x14ac:dyDescent="0.25">
      <c r="A82" s="189" t="s">
        <v>1</v>
      </c>
      <c r="B82" s="189" t="s">
        <v>2</v>
      </c>
      <c r="C82" s="189" t="s">
        <v>3</v>
      </c>
      <c r="D82" s="190" t="s">
        <v>4</v>
      </c>
      <c r="E82" s="190"/>
      <c r="F82" s="190"/>
      <c r="G82" s="190" t="s">
        <v>5</v>
      </c>
      <c r="H82" s="190" t="s">
        <v>6</v>
      </c>
      <c r="I82" s="190"/>
      <c r="J82" s="190"/>
      <c r="K82" s="190"/>
      <c r="L82" s="190" t="s">
        <v>7</v>
      </c>
      <c r="M82" s="190"/>
      <c r="N82" s="190"/>
      <c r="O82" s="190"/>
      <c r="P82" s="24"/>
      <c r="Q82" s="19"/>
      <c r="R82" s="19"/>
      <c r="S82" s="19"/>
    </row>
    <row r="83" spans="1:22" ht="31.5" x14ac:dyDescent="0.25">
      <c r="A83" s="189"/>
      <c r="B83" s="189"/>
      <c r="C83" s="189"/>
      <c r="D83" s="90" t="s">
        <v>8</v>
      </c>
      <c r="E83" s="90" t="s">
        <v>9</v>
      </c>
      <c r="F83" s="90" t="s">
        <v>10</v>
      </c>
      <c r="G83" s="190"/>
      <c r="H83" s="90" t="s">
        <v>11</v>
      </c>
      <c r="I83" s="90" t="s">
        <v>12</v>
      </c>
      <c r="J83" s="90" t="s">
        <v>13</v>
      </c>
      <c r="K83" s="90" t="s">
        <v>14</v>
      </c>
      <c r="L83" s="90" t="s">
        <v>15</v>
      </c>
      <c r="M83" s="91" t="s">
        <v>16</v>
      </c>
      <c r="N83" s="91" t="s">
        <v>17</v>
      </c>
      <c r="O83" s="91" t="s">
        <v>18</v>
      </c>
      <c r="P83" s="22"/>
      <c r="Q83" s="27"/>
      <c r="R83" s="27"/>
      <c r="S83" s="27"/>
    </row>
    <row r="84" spans="1:22" s="62" customFormat="1" x14ac:dyDescent="0.25">
      <c r="A84" s="182" t="s">
        <v>19</v>
      </c>
      <c r="B84" s="183"/>
      <c r="C84" s="184"/>
      <c r="D84" s="184"/>
      <c r="E84" s="184"/>
      <c r="F84" s="184"/>
      <c r="G84" s="184"/>
      <c r="H84" s="183"/>
      <c r="I84" s="183"/>
      <c r="J84" s="183"/>
      <c r="K84" s="183"/>
      <c r="L84" s="183"/>
      <c r="M84" s="183"/>
      <c r="N84" s="183"/>
      <c r="O84" s="185"/>
      <c r="P84" s="63"/>
      <c r="Q84" s="64"/>
      <c r="R84" s="64"/>
      <c r="S84" s="64"/>
    </row>
    <row r="85" spans="1:22" s="176" customFormat="1" x14ac:dyDescent="0.25">
      <c r="A85" s="122">
        <v>541</v>
      </c>
      <c r="B85" s="123" t="s">
        <v>30</v>
      </c>
      <c r="C85" s="122">
        <v>90</v>
      </c>
      <c r="D85" s="175">
        <v>9.36</v>
      </c>
      <c r="E85" s="175">
        <v>7.63</v>
      </c>
      <c r="F85" s="175">
        <v>27.85</v>
      </c>
      <c r="G85" s="175">
        <v>217.16</v>
      </c>
      <c r="H85" s="175">
        <v>0.06</v>
      </c>
      <c r="I85" s="175">
        <v>0.14000000000000001</v>
      </c>
      <c r="J85" s="175">
        <v>0.05</v>
      </c>
      <c r="K85" s="175">
        <v>0.64</v>
      </c>
      <c r="L85" s="175">
        <v>58.56</v>
      </c>
      <c r="M85" s="175">
        <v>104.8</v>
      </c>
      <c r="N85" s="175">
        <v>12.8</v>
      </c>
      <c r="O85" s="98">
        <v>0.64</v>
      </c>
      <c r="Q85" s="177"/>
      <c r="R85" s="177"/>
      <c r="S85" s="177"/>
      <c r="T85" s="178"/>
      <c r="U85" s="178"/>
    </row>
    <row r="86" spans="1:22" s="147" customFormat="1" x14ac:dyDescent="0.25">
      <c r="A86" s="93">
        <v>518</v>
      </c>
      <c r="B86" s="123" t="s">
        <v>47</v>
      </c>
      <c r="C86" s="103">
        <v>200</v>
      </c>
      <c r="D86" s="125">
        <v>1</v>
      </c>
      <c r="E86" s="125">
        <v>0.2</v>
      </c>
      <c r="F86" s="125">
        <v>0.2</v>
      </c>
      <c r="G86" s="125">
        <v>92</v>
      </c>
      <c r="H86" s="125">
        <v>0.02</v>
      </c>
      <c r="I86" s="125">
        <v>4</v>
      </c>
      <c r="J86" s="125">
        <v>0</v>
      </c>
      <c r="K86" s="125">
        <v>0</v>
      </c>
      <c r="L86" s="125">
        <v>7</v>
      </c>
      <c r="M86" s="125">
        <v>0</v>
      </c>
      <c r="N86" s="125">
        <v>0</v>
      </c>
      <c r="O86" s="125">
        <v>2.8</v>
      </c>
      <c r="P86" s="166"/>
      <c r="Q86" s="167"/>
      <c r="R86" s="167"/>
      <c r="S86" s="167"/>
      <c r="T86" s="167"/>
      <c r="U86" s="168"/>
    </row>
    <row r="87" spans="1:22" x14ac:dyDescent="0.25">
      <c r="A87" s="93">
        <v>112</v>
      </c>
      <c r="B87" s="123" t="s">
        <v>56</v>
      </c>
      <c r="C87" s="103">
        <v>100</v>
      </c>
      <c r="D87" s="125">
        <v>0.6</v>
      </c>
      <c r="E87" s="125">
        <v>0.6</v>
      </c>
      <c r="F87" s="125">
        <v>15.4</v>
      </c>
      <c r="G87" s="125">
        <v>72</v>
      </c>
      <c r="H87" s="101">
        <v>0.05</v>
      </c>
      <c r="I87" s="101">
        <v>6</v>
      </c>
      <c r="J87" s="101">
        <v>0</v>
      </c>
      <c r="K87" s="101">
        <v>0.4</v>
      </c>
      <c r="L87" s="101">
        <v>30</v>
      </c>
      <c r="M87" s="101">
        <v>22</v>
      </c>
      <c r="N87" s="101">
        <v>17</v>
      </c>
      <c r="O87" s="101">
        <v>0.6</v>
      </c>
      <c r="P87" s="29"/>
      <c r="Q87" s="84"/>
      <c r="R87" s="28"/>
      <c r="S87" s="28"/>
      <c r="T87" s="70"/>
      <c r="U87" s="70"/>
    </row>
    <row r="88" spans="1:22" x14ac:dyDescent="0.25">
      <c r="A88" s="93"/>
      <c r="B88" s="126" t="s">
        <v>20</v>
      </c>
      <c r="C88" s="100">
        <f t="shared" ref="C88:O88" si="7">SUM(C85:C87)</f>
        <v>390</v>
      </c>
      <c r="D88" s="100">
        <f t="shared" si="7"/>
        <v>10.959999999999999</v>
      </c>
      <c r="E88" s="100">
        <f t="shared" si="7"/>
        <v>8.43</v>
      </c>
      <c r="F88" s="100">
        <f t="shared" si="7"/>
        <v>43.45</v>
      </c>
      <c r="G88" s="100">
        <f t="shared" si="7"/>
        <v>381.15999999999997</v>
      </c>
      <c r="H88" s="100">
        <f t="shared" si="7"/>
        <v>0.13</v>
      </c>
      <c r="I88" s="100">
        <f t="shared" si="7"/>
        <v>10.14</v>
      </c>
      <c r="J88" s="100">
        <f t="shared" si="7"/>
        <v>0.05</v>
      </c>
      <c r="K88" s="100">
        <f t="shared" si="7"/>
        <v>1.04</v>
      </c>
      <c r="L88" s="100">
        <f t="shared" si="7"/>
        <v>95.56</v>
      </c>
      <c r="M88" s="100">
        <f t="shared" si="7"/>
        <v>126.8</v>
      </c>
      <c r="N88" s="100">
        <f t="shared" si="7"/>
        <v>29.8</v>
      </c>
      <c r="O88" s="100">
        <f t="shared" si="7"/>
        <v>4.04</v>
      </c>
      <c r="P88" s="29"/>
      <c r="Q88" s="27"/>
      <c r="R88" s="28"/>
      <c r="S88" s="28"/>
    </row>
    <row r="89" spans="1:22" x14ac:dyDescent="0.25">
      <c r="A89" s="93"/>
      <c r="B89" s="102" t="s">
        <v>21</v>
      </c>
      <c r="C89" s="103">
        <v>350</v>
      </c>
      <c r="D89" s="104">
        <v>13.5</v>
      </c>
      <c r="E89" s="104">
        <v>13.8</v>
      </c>
      <c r="F89" s="104">
        <v>57.5</v>
      </c>
      <c r="G89" s="104">
        <v>412</v>
      </c>
      <c r="H89" s="105">
        <v>0.21</v>
      </c>
      <c r="I89" s="105">
        <v>10.5</v>
      </c>
      <c r="J89" s="105">
        <v>0.13</v>
      </c>
      <c r="K89" s="105">
        <v>1.8</v>
      </c>
      <c r="L89" s="105">
        <v>180</v>
      </c>
      <c r="M89" s="105">
        <v>180</v>
      </c>
      <c r="N89" s="105">
        <v>45</v>
      </c>
      <c r="O89" s="105">
        <v>2.7</v>
      </c>
      <c r="P89" s="25"/>
      <c r="Q89" s="69"/>
      <c r="R89" s="69"/>
      <c r="S89" s="69"/>
      <c r="T89" s="72"/>
      <c r="U89" s="72"/>
      <c r="V89" s="70"/>
    </row>
    <row r="90" spans="1:22" ht="27.75" customHeight="1" x14ac:dyDescent="0.25">
      <c r="A90" s="179" t="s">
        <v>43</v>
      </c>
      <c r="B90" s="180"/>
      <c r="C90" s="180"/>
      <c r="D90" s="180"/>
      <c r="E90" s="180"/>
      <c r="F90" s="180"/>
      <c r="G90" s="180"/>
      <c r="H90" s="180"/>
      <c r="I90" s="180"/>
      <c r="J90" s="180"/>
      <c r="K90" s="180"/>
      <c r="L90" s="180"/>
      <c r="M90" s="180"/>
      <c r="N90" s="180"/>
      <c r="O90" s="180"/>
      <c r="P90" s="14"/>
      <c r="Q90" s="14"/>
      <c r="R90" s="14"/>
      <c r="S90" s="14"/>
    </row>
    <row r="91" spans="1:22" x14ac:dyDescent="0.25">
      <c r="A91" s="181" t="s">
        <v>31</v>
      </c>
      <c r="B91" s="181"/>
      <c r="C91" s="87"/>
      <c r="D91" s="129"/>
      <c r="E91" s="131"/>
      <c r="F91" s="186" t="s">
        <v>27</v>
      </c>
      <c r="G91" s="186"/>
      <c r="H91" s="186"/>
      <c r="I91" s="88"/>
      <c r="J91" s="88"/>
      <c r="K91" s="88"/>
      <c r="L91" s="88"/>
      <c r="M91" s="88"/>
      <c r="N91" s="88"/>
      <c r="O91" s="88"/>
      <c r="P91" s="27"/>
      <c r="Q91" s="27"/>
      <c r="R91" s="27"/>
      <c r="S91" s="27"/>
    </row>
    <row r="92" spans="1:22" x14ac:dyDescent="0.25">
      <c r="A92" s="216" t="s">
        <v>62</v>
      </c>
      <c r="B92" s="216"/>
      <c r="C92" s="216"/>
      <c r="D92" s="216"/>
      <c r="E92" s="216"/>
      <c r="F92" s="216"/>
      <c r="G92" s="88"/>
      <c r="H92" s="88"/>
      <c r="I92" s="88"/>
      <c r="J92" s="88"/>
      <c r="K92" s="88"/>
      <c r="L92" s="88"/>
      <c r="M92" s="88"/>
      <c r="N92" s="88"/>
      <c r="O92" s="88"/>
      <c r="P92" s="14"/>
      <c r="Q92" s="14"/>
      <c r="R92" s="14"/>
      <c r="S92" s="14"/>
    </row>
    <row r="93" spans="1:22" x14ac:dyDescent="0.25">
      <c r="A93" s="189" t="s">
        <v>1</v>
      </c>
      <c r="B93" s="189" t="s">
        <v>2</v>
      </c>
      <c r="C93" s="189" t="s">
        <v>3</v>
      </c>
      <c r="D93" s="190" t="s">
        <v>4</v>
      </c>
      <c r="E93" s="190"/>
      <c r="F93" s="190"/>
      <c r="G93" s="190" t="s">
        <v>5</v>
      </c>
      <c r="H93" s="190" t="s">
        <v>6</v>
      </c>
      <c r="I93" s="190"/>
      <c r="J93" s="190"/>
      <c r="K93" s="190"/>
      <c r="L93" s="190" t="s">
        <v>7</v>
      </c>
      <c r="M93" s="190"/>
      <c r="N93" s="190"/>
      <c r="O93" s="190"/>
      <c r="P93" s="17"/>
      <c r="Q93" s="14"/>
      <c r="R93" s="14"/>
      <c r="S93" s="14"/>
    </row>
    <row r="94" spans="1:22" ht="31.5" x14ac:dyDescent="0.25">
      <c r="A94" s="189"/>
      <c r="B94" s="189"/>
      <c r="C94" s="189"/>
      <c r="D94" s="90" t="s">
        <v>8</v>
      </c>
      <c r="E94" s="90" t="s">
        <v>9</v>
      </c>
      <c r="F94" s="90" t="s">
        <v>10</v>
      </c>
      <c r="G94" s="190"/>
      <c r="H94" s="90" t="s">
        <v>11</v>
      </c>
      <c r="I94" s="90" t="s">
        <v>12</v>
      </c>
      <c r="J94" s="90" t="s">
        <v>13</v>
      </c>
      <c r="K94" s="90" t="s">
        <v>14</v>
      </c>
      <c r="L94" s="90" t="s">
        <v>15</v>
      </c>
      <c r="M94" s="91" t="s">
        <v>16</v>
      </c>
      <c r="N94" s="91" t="s">
        <v>17</v>
      </c>
      <c r="O94" s="91" t="s">
        <v>18</v>
      </c>
      <c r="P94" s="18"/>
      <c r="Q94" s="14"/>
      <c r="R94" s="14"/>
      <c r="S94" s="14"/>
    </row>
    <row r="95" spans="1:22" s="62" customFormat="1" x14ac:dyDescent="0.25">
      <c r="A95" s="182" t="s">
        <v>19</v>
      </c>
      <c r="B95" s="183"/>
      <c r="C95" s="183"/>
      <c r="D95" s="183"/>
      <c r="E95" s="183"/>
      <c r="F95" s="183"/>
      <c r="G95" s="183"/>
      <c r="H95" s="183"/>
      <c r="I95" s="183"/>
      <c r="J95" s="183"/>
      <c r="K95" s="183"/>
      <c r="L95" s="183"/>
      <c r="M95" s="183"/>
      <c r="N95" s="183"/>
      <c r="O95" s="185"/>
      <c r="P95" s="65"/>
      <c r="Q95" s="64"/>
      <c r="R95" s="64"/>
      <c r="S95" s="64"/>
    </row>
    <row r="96" spans="1:22" s="74" customFormat="1" x14ac:dyDescent="0.25">
      <c r="A96" s="122">
        <v>317</v>
      </c>
      <c r="B96" s="123" t="s">
        <v>51</v>
      </c>
      <c r="C96" s="116">
        <v>200</v>
      </c>
      <c r="D96" s="128">
        <v>22.92</v>
      </c>
      <c r="E96" s="128">
        <v>21.34</v>
      </c>
      <c r="F96" s="128">
        <v>36.159999999999997</v>
      </c>
      <c r="G96" s="128">
        <v>438.32</v>
      </c>
      <c r="H96" s="98">
        <v>0.10199999999999999</v>
      </c>
      <c r="I96" s="98">
        <v>0.36</v>
      </c>
      <c r="J96" s="98">
        <v>0.28000000000000003</v>
      </c>
      <c r="K96" s="98">
        <v>0.64</v>
      </c>
      <c r="L96" s="98">
        <v>218.6</v>
      </c>
      <c r="M96" s="98">
        <v>318.60000000000002</v>
      </c>
      <c r="N96" s="98">
        <v>36.44</v>
      </c>
      <c r="O96" s="98">
        <v>5.69</v>
      </c>
      <c r="P96" s="79"/>
      <c r="Q96" s="80"/>
      <c r="R96" s="80"/>
      <c r="S96" s="80"/>
      <c r="T96" s="81"/>
      <c r="U96" s="81"/>
      <c r="V96" s="81"/>
    </row>
    <row r="97" spans="1:22" s="147" customFormat="1" x14ac:dyDescent="0.25">
      <c r="A97" s="93">
        <v>494</v>
      </c>
      <c r="B97" s="123" t="s">
        <v>45</v>
      </c>
      <c r="C97" s="103">
        <v>200</v>
      </c>
      <c r="D97" s="125">
        <v>0.1</v>
      </c>
      <c r="E97" s="125">
        <v>0</v>
      </c>
      <c r="F97" s="125">
        <v>15.2</v>
      </c>
      <c r="G97" s="125">
        <v>61</v>
      </c>
      <c r="H97" s="125">
        <v>0</v>
      </c>
      <c r="I97" s="125">
        <v>2.8</v>
      </c>
      <c r="J97" s="125">
        <v>0</v>
      </c>
      <c r="K97" s="125">
        <v>0</v>
      </c>
      <c r="L97" s="125">
        <v>14.2</v>
      </c>
      <c r="M97" s="125">
        <v>4</v>
      </c>
      <c r="N97" s="125">
        <v>2</v>
      </c>
      <c r="O97" s="125">
        <v>0.4</v>
      </c>
      <c r="P97" s="165"/>
    </row>
    <row r="98" spans="1:22" x14ac:dyDescent="0.25">
      <c r="A98" s="93"/>
      <c r="B98" s="102" t="s">
        <v>20</v>
      </c>
      <c r="C98" s="103">
        <f t="shared" ref="C98:O98" si="8">SUM(C96:C97)</f>
        <v>400</v>
      </c>
      <c r="D98" s="104">
        <f t="shared" si="8"/>
        <v>23.020000000000003</v>
      </c>
      <c r="E98" s="104">
        <f t="shared" si="8"/>
        <v>21.34</v>
      </c>
      <c r="F98" s="104">
        <f t="shared" si="8"/>
        <v>51.36</v>
      </c>
      <c r="G98" s="104">
        <f t="shared" si="8"/>
        <v>499.32</v>
      </c>
      <c r="H98" s="104">
        <f t="shared" si="8"/>
        <v>0.10199999999999999</v>
      </c>
      <c r="I98" s="104">
        <f t="shared" si="8"/>
        <v>3.1599999999999997</v>
      </c>
      <c r="J98" s="104">
        <f t="shared" si="8"/>
        <v>0.28000000000000003</v>
      </c>
      <c r="K98" s="104">
        <f t="shared" si="8"/>
        <v>0.64</v>
      </c>
      <c r="L98" s="104">
        <f t="shared" si="8"/>
        <v>232.79999999999998</v>
      </c>
      <c r="M98" s="104">
        <f t="shared" si="8"/>
        <v>322.60000000000002</v>
      </c>
      <c r="N98" s="104">
        <f t="shared" si="8"/>
        <v>38.44</v>
      </c>
      <c r="O98" s="104">
        <f t="shared" si="8"/>
        <v>6.0900000000000007</v>
      </c>
      <c r="P98" s="16"/>
      <c r="Q98" s="14"/>
      <c r="R98" s="15"/>
      <c r="S98" s="15"/>
    </row>
    <row r="99" spans="1:22" x14ac:dyDescent="0.25">
      <c r="A99" s="93"/>
      <c r="B99" s="102" t="s">
        <v>21</v>
      </c>
      <c r="C99" s="103">
        <v>350</v>
      </c>
      <c r="D99" s="104">
        <v>13.5</v>
      </c>
      <c r="E99" s="104">
        <v>13.8</v>
      </c>
      <c r="F99" s="104">
        <v>57.5</v>
      </c>
      <c r="G99" s="104">
        <v>412</v>
      </c>
      <c r="H99" s="105">
        <v>0.21</v>
      </c>
      <c r="I99" s="105">
        <v>10.5</v>
      </c>
      <c r="J99" s="105">
        <v>0.13</v>
      </c>
      <c r="K99" s="105">
        <v>1.8</v>
      </c>
      <c r="L99" s="105">
        <v>180</v>
      </c>
      <c r="M99" s="105">
        <v>180</v>
      </c>
      <c r="N99" s="105">
        <v>45</v>
      </c>
      <c r="O99" s="105">
        <v>2.7</v>
      </c>
      <c r="P99" s="25"/>
      <c r="Q99" s="69"/>
      <c r="R99" s="69"/>
      <c r="S99" s="69"/>
      <c r="T99" s="72"/>
      <c r="U99" s="72"/>
      <c r="V99" s="70"/>
    </row>
    <row r="100" spans="1:22" x14ac:dyDescent="0.25">
      <c r="A100" s="179"/>
      <c r="B100" s="180"/>
      <c r="C100" s="180"/>
      <c r="D100" s="180"/>
      <c r="E100" s="180"/>
      <c r="F100" s="180"/>
      <c r="G100" s="180"/>
      <c r="H100" s="180"/>
      <c r="I100" s="180"/>
      <c r="J100" s="180"/>
      <c r="K100" s="180"/>
      <c r="L100" s="180"/>
      <c r="M100" s="180"/>
      <c r="N100" s="180"/>
      <c r="O100" s="180"/>
      <c r="P100" s="27"/>
      <c r="Q100" s="27"/>
      <c r="R100" s="27"/>
      <c r="S100" s="27"/>
    </row>
    <row r="101" spans="1:22" x14ac:dyDescent="0.25">
      <c r="A101" s="181" t="s">
        <v>31</v>
      </c>
      <c r="B101" s="181"/>
      <c r="C101" s="87"/>
      <c r="D101" s="88"/>
      <c r="E101" s="89"/>
      <c r="F101" s="186" t="s">
        <v>28</v>
      </c>
      <c r="G101" s="186"/>
      <c r="H101" s="186"/>
      <c r="I101" s="88"/>
      <c r="J101" s="88"/>
      <c r="K101" s="88"/>
      <c r="L101" s="88"/>
      <c r="M101" s="88"/>
      <c r="N101" s="88"/>
      <c r="O101" s="88"/>
      <c r="P101" s="27"/>
      <c r="Q101" s="27"/>
      <c r="R101" s="27"/>
      <c r="S101" s="27"/>
    </row>
    <row r="102" spans="1:22" x14ac:dyDescent="0.25">
      <c r="A102" s="216" t="s">
        <v>62</v>
      </c>
      <c r="B102" s="216"/>
      <c r="C102" s="216"/>
      <c r="D102" s="216"/>
      <c r="E102" s="216"/>
      <c r="F102" s="216"/>
      <c r="G102" s="88"/>
      <c r="H102" s="88"/>
      <c r="I102" s="88"/>
      <c r="J102" s="88"/>
      <c r="K102" s="88"/>
      <c r="L102" s="88"/>
      <c r="M102" s="88"/>
      <c r="N102" s="88"/>
      <c r="O102" s="88"/>
      <c r="P102" s="23"/>
      <c r="Q102" s="27"/>
      <c r="R102" s="27"/>
      <c r="S102" s="27"/>
    </row>
    <row r="103" spans="1:22" x14ac:dyDescent="0.25">
      <c r="A103" s="187" t="s">
        <v>1</v>
      </c>
      <c r="B103" s="189" t="s">
        <v>2</v>
      </c>
      <c r="C103" s="189" t="s">
        <v>3</v>
      </c>
      <c r="D103" s="190" t="s">
        <v>4</v>
      </c>
      <c r="E103" s="190"/>
      <c r="F103" s="190"/>
      <c r="G103" s="190" t="s">
        <v>5</v>
      </c>
      <c r="H103" s="190" t="s">
        <v>6</v>
      </c>
      <c r="I103" s="190"/>
      <c r="J103" s="190"/>
      <c r="K103" s="190"/>
      <c r="L103" s="190" t="s">
        <v>7</v>
      </c>
      <c r="M103" s="190"/>
      <c r="N103" s="190"/>
      <c r="O103" s="190"/>
      <c r="P103" s="22"/>
      <c r="Q103" s="27"/>
      <c r="R103" s="27"/>
      <c r="S103" s="27"/>
    </row>
    <row r="104" spans="1:22" ht="31.5" x14ac:dyDescent="0.25">
      <c r="A104" s="188"/>
      <c r="B104" s="189"/>
      <c r="C104" s="189"/>
      <c r="D104" s="90" t="s">
        <v>8</v>
      </c>
      <c r="E104" s="90" t="s">
        <v>9</v>
      </c>
      <c r="F104" s="90" t="s">
        <v>10</v>
      </c>
      <c r="G104" s="190"/>
      <c r="H104" s="90" t="s">
        <v>11</v>
      </c>
      <c r="I104" s="90" t="s">
        <v>12</v>
      </c>
      <c r="J104" s="90" t="s">
        <v>13</v>
      </c>
      <c r="K104" s="90" t="s">
        <v>14</v>
      </c>
      <c r="L104" s="90" t="s">
        <v>15</v>
      </c>
      <c r="M104" s="91" t="s">
        <v>16</v>
      </c>
      <c r="N104" s="91" t="s">
        <v>17</v>
      </c>
      <c r="O104" s="91" t="s">
        <v>18</v>
      </c>
      <c r="P104" s="21"/>
      <c r="Q104" s="27"/>
      <c r="R104" s="27"/>
      <c r="S104" s="27"/>
    </row>
    <row r="105" spans="1:22" x14ac:dyDescent="0.25">
      <c r="A105" s="182" t="s">
        <v>19</v>
      </c>
      <c r="B105" s="183"/>
      <c r="C105" s="183"/>
      <c r="D105" s="183"/>
      <c r="E105" s="183"/>
      <c r="F105" s="183"/>
      <c r="G105" s="183"/>
      <c r="H105" s="183"/>
      <c r="I105" s="183"/>
      <c r="J105" s="183"/>
      <c r="K105" s="183"/>
      <c r="L105" s="183"/>
      <c r="M105" s="183"/>
      <c r="N105" s="183"/>
      <c r="O105" s="185"/>
      <c r="P105" s="71"/>
    </row>
    <row r="106" spans="1:22" s="68" customFormat="1" ht="15" customHeight="1" x14ac:dyDescent="0.25">
      <c r="A106" s="93"/>
      <c r="B106" s="132"/>
      <c r="C106" s="133"/>
      <c r="D106" s="134"/>
      <c r="E106" s="134"/>
      <c r="F106" s="134"/>
      <c r="G106" s="96"/>
      <c r="H106" s="135"/>
      <c r="I106" s="135"/>
      <c r="J106" s="135"/>
      <c r="K106" s="135"/>
      <c r="L106" s="135"/>
      <c r="M106" s="135"/>
      <c r="N106" s="135"/>
      <c r="O106" s="135"/>
      <c r="P106" s="66"/>
      <c r="Q106" s="67"/>
    </row>
    <row r="107" spans="1:22" s="55" customFormat="1" x14ac:dyDescent="0.25">
      <c r="A107" s="93">
        <v>551</v>
      </c>
      <c r="B107" s="94" t="s">
        <v>50</v>
      </c>
      <c r="C107" s="95">
        <v>100</v>
      </c>
      <c r="D107" s="134">
        <v>5.2</v>
      </c>
      <c r="E107" s="134">
        <v>14.14</v>
      </c>
      <c r="F107" s="134">
        <v>52.4</v>
      </c>
      <c r="G107" s="96">
        <v>368</v>
      </c>
      <c r="H107" s="135">
        <v>0.1</v>
      </c>
      <c r="I107" s="135">
        <v>4.5999999999999996</v>
      </c>
      <c r="J107" s="135">
        <v>0.06</v>
      </c>
      <c r="K107" s="135">
        <v>0.8</v>
      </c>
      <c r="L107" s="135">
        <v>38</v>
      </c>
      <c r="M107" s="135">
        <v>58</v>
      </c>
      <c r="N107" s="135">
        <v>14</v>
      </c>
      <c r="O107" s="135">
        <v>2</v>
      </c>
      <c r="P107" s="56"/>
      <c r="Q107" s="82">
        <f>SUM(D65+D77+D88+D98+D110)</f>
        <v>71.98</v>
      </c>
      <c r="R107" s="82">
        <f t="shared" ref="R107:T107" si="9">SUM(E65+E77+E88+E98+E110)</f>
        <v>79.210000000000008</v>
      </c>
      <c r="S107" s="82">
        <f t="shared" si="9"/>
        <v>228.01</v>
      </c>
      <c r="T107" s="82">
        <f t="shared" si="9"/>
        <v>2076.08</v>
      </c>
      <c r="U107" s="49"/>
    </row>
    <row r="108" spans="1:22" s="147" customFormat="1" x14ac:dyDescent="0.25">
      <c r="A108" s="170">
        <f t="shared" ref="A108" si="10">SUM(A105:A107)</f>
        <v>551</v>
      </c>
      <c r="B108" s="123" t="s">
        <v>45</v>
      </c>
      <c r="C108" s="103">
        <v>180</v>
      </c>
      <c r="D108" s="125">
        <v>0.1</v>
      </c>
      <c r="E108" s="125">
        <v>0</v>
      </c>
      <c r="F108" s="125">
        <v>15.2</v>
      </c>
      <c r="G108" s="125">
        <v>54</v>
      </c>
      <c r="H108" s="125">
        <v>0</v>
      </c>
      <c r="I108" s="125">
        <v>2.8</v>
      </c>
      <c r="J108" s="125">
        <v>0</v>
      </c>
      <c r="K108" s="125">
        <v>0</v>
      </c>
      <c r="L108" s="125">
        <v>14.2</v>
      </c>
      <c r="M108" s="125">
        <v>4</v>
      </c>
      <c r="N108" s="125">
        <v>2</v>
      </c>
      <c r="O108" s="125">
        <v>0.4</v>
      </c>
      <c r="P108" s="165"/>
    </row>
    <row r="109" spans="1:22" ht="15" x14ac:dyDescent="0.25">
      <c r="A109" s="157">
        <v>112</v>
      </c>
      <c r="B109" s="158" t="s">
        <v>42</v>
      </c>
      <c r="C109" s="159">
        <v>100</v>
      </c>
      <c r="D109" s="160">
        <v>0.4</v>
      </c>
      <c r="E109" s="160">
        <v>0.4</v>
      </c>
      <c r="F109" s="160">
        <v>9.8000000000000007</v>
      </c>
      <c r="G109" s="160">
        <v>47</v>
      </c>
      <c r="H109" s="160">
        <v>0.03</v>
      </c>
      <c r="I109" s="160">
        <v>10</v>
      </c>
      <c r="J109" s="160">
        <v>0</v>
      </c>
      <c r="K109" s="160">
        <v>0.2</v>
      </c>
      <c r="L109" s="160">
        <v>16</v>
      </c>
      <c r="M109" s="160">
        <v>11</v>
      </c>
      <c r="N109" s="160">
        <v>9</v>
      </c>
      <c r="O109" s="160">
        <v>2.2000000000000002</v>
      </c>
      <c r="P109" s="46"/>
      <c r="Q109" s="58">
        <f>Q107/5</f>
        <v>14.396000000000001</v>
      </c>
      <c r="R109" s="58">
        <f t="shared" ref="R109:T109" si="11">R107/5</f>
        <v>15.842000000000002</v>
      </c>
      <c r="S109" s="58">
        <f t="shared" si="11"/>
        <v>45.601999999999997</v>
      </c>
      <c r="T109" s="58">
        <f t="shared" si="11"/>
        <v>415.21600000000001</v>
      </c>
      <c r="U109" s="58">
        <f>U107/5</f>
        <v>0</v>
      </c>
    </row>
    <row r="110" spans="1:22" x14ac:dyDescent="0.25">
      <c r="A110" s="93"/>
      <c r="B110" s="126" t="s">
        <v>20</v>
      </c>
      <c r="C110" s="100">
        <f t="shared" ref="C110:O110" si="12">SUM(C106:C109)</f>
        <v>380</v>
      </c>
      <c r="D110" s="105">
        <f t="shared" si="12"/>
        <v>5.7</v>
      </c>
      <c r="E110" s="105">
        <f t="shared" si="12"/>
        <v>14.540000000000001</v>
      </c>
      <c r="F110" s="105">
        <f t="shared" si="12"/>
        <v>77.399999999999991</v>
      </c>
      <c r="G110" s="105">
        <f t="shared" si="12"/>
        <v>469</v>
      </c>
      <c r="H110" s="105">
        <f t="shared" si="12"/>
        <v>0.13</v>
      </c>
      <c r="I110" s="105">
        <f t="shared" si="12"/>
        <v>17.399999999999999</v>
      </c>
      <c r="J110" s="105">
        <f t="shared" si="12"/>
        <v>0.06</v>
      </c>
      <c r="K110" s="105">
        <f t="shared" si="12"/>
        <v>1</v>
      </c>
      <c r="L110" s="105">
        <f t="shared" si="12"/>
        <v>68.2</v>
      </c>
      <c r="M110" s="105">
        <f t="shared" si="12"/>
        <v>73</v>
      </c>
      <c r="N110" s="105">
        <f t="shared" si="12"/>
        <v>25</v>
      </c>
      <c r="O110" s="105">
        <f t="shared" si="12"/>
        <v>4.5999999999999996</v>
      </c>
      <c r="P110" s="29"/>
      <c r="Q110" s="27"/>
      <c r="R110" s="28"/>
      <c r="S110" s="28"/>
    </row>
    <row r="111" spans="1:22" x14ac:dyDescent="0.25">
      <c r="A111" s="93"/>
      <c r="B111" s="102" t="s">
        <v>21</v>
      </c>
      <c r="C111" s="103">
        <v>350</v>
      </c>
      <c r="D111" s="104">
        <v>13.5</v>
      </c>
      <c r="E111" s="104">
        <v>13.8</v>
      </c>
      <c r="F111" s="104">
        <v>57.5</v>
      </c>
      <c r="G111" s="104">
        <v>412</v>
      </c>
      <c r="H111" s="105">
        <v>0.21</v>
      </c>
      <c r="I111" s="105">
        <v>10.5</v>
      </c>
      <c r="J111" s="105">
        <v>0.13</v>
      </c>
      <c r="K111" s="105">
        <v>1.8</v>
      </c>
      <c r="L111" s="105">
        <v>180</v>
      </c>
      <c r="M111" s="105">
        <v>180</v>
      </c>
      <c r="N111" s="105">
        <v>45</v>
      </c>
      <c r="O111" s="105">
        <v>2.7</v>
      </c>
      <c r="P111" s="26"/>
      <c r="Q111" s="59"/>
      <c r="R111" s="60"/>
      <c r="S111" s="60"/>
      <c r="T111" s="61">
        <f>T109*100/G99</f>
        <v>100.78058252427184</v>
      </c>
      <c r="U111" s="61"/>
    </row>
    <row r="112" spans="1:22" s="39" customFormat="1" ht="12.75" x14ac:dyDescent="0.2">
      <c r="A112" s="149"/>
      <c r="B112" s="35" t="s">
        <v>32</v>
      </c>
      <c r="C112" s="149">
        <f t="shared" ref="C112:O112" si="13">SUM(C11+C22+C33+C44+C54+C65+C77+C88+C98+C110)</f>
        <v>3925</v>
      </c>
      <c r="D112" s="170">
        <f t="shared" si="13"/>
        <v>136.91999999999999</v>
      </c>
      <c r="E112" s="170">
        <f t="shared" si="13"/>
        <v>148.36000000000001</v>
      </c>
      <c r="F112" s="170">
        <f t="shared" si="13"/>
        <v>511.07000000000005</v>
      </c>
      <c r="G112" s="170">
        <f t="shared" si="13"/>
        <v>4144.49</v>
      </c>
      <c r="H112" s="170">
        <f t="shared" si="13"/>
        <v>1.3620000000000001</v>
      </c>
      <c r="I112" s="170">
        <f t="shared" si="13"/>
        <v>87.85</v>
      </c>
      <c r="J112" s="170">
        <f t="shared" si="13"/>
        <v>3.3699999999999997</v>
      </c>
      <c r="K112" s="170">
        <f t="shared" si="13"/>
        <v>9.4400000000000013</v>
      </c>
      <c r="L112" s="170">
        <f t="shared" si="13"/>
        <v>1333.57</v>
      </c>
      <c r="M112" s="170">
        <f t="shared" si="13"/>
        <v>1845.9</v>
      </c>
      <c r="N112" s="170">
        <f t="shared" si="13"/>
        <v>317.72000000000003</v>
      </c>
      <c r="O112" s="170">
        <f t="shared" si="13"/>
        <v>49.660000000000004</v>
      </c>
      <c r="P112" s="25"/>
      <c r="Q112" s="171"/>
      <c r="R112" s="172"/>
      <c r="S112" s="172"/>
      <c r="T112" s="173"/>
    </row>
    <row r="113" spans="1:20" x14ac:dyDescent="0.25">
      <c r="A113" s="179" t="s">
        <v>44</v>
      </c>
      <c r="B113" s="180"/>
      <c r="C113" s="180"/>
      <c r="D113" s="180"/>
      <c r="E113" s="180"/>
      <c r="F113" s="180"/>
      <c r="G113" s="180"/>
      <c r="H113" s="180"/>
      <c r="I113" s="180"/>
      <c r="J113" s="180"/>
      <c r="K113" s="180"/>
      <c r="L113" s="180"/>
      <c r="M113" s="180"/>
      <c r="N113" s="180"/>
      <c r="O113" s="180"/>
      <c r="P113" s="29"/>
      <c r="Q113" s="64"/>
      <c r="R113" s="83"/>
      <c r="S113" s="83"/>
      <c r="T113" s="62"/>
    </row>
    <row r="114" spans="1:20" x14ac:dyDescent="0.25">
      <c r="A114" s="136"/>
      <c r="B114" s="137"/>
      <c r="C114" s="108"/>
      <c r="D114" s="109"/>
      <c r="E114" s="109"/>
      <c r="F114" s="109"/>
      <c r="G114" s="109"/>
      <c r="H114" s="109"/>
      <c r="I114" s="109"/>
      <c r="J114" s="109"/>
      <c r="K114" s="109"/>
      <c r="L114" s="109"/>
      <c r="M114" s="109"/>
      <c r="N114" s="109"/>
      <c r="O114" s="109"/>
    </row>
    <row r="115" spans="1:20" x14ac:dyDescent="0.25">
      <c r="A115" s="202" t="s">
        <v>33</v>
      </c>
      <c r="B115" s="202"/>
      <c r="C115" s="106"/>
      <c r="D115" s="88"/>
      <c r="E115" s="88"/>
      <c r="F115" s="88"/>
      <c r="G115" s="88"/>
      <c r="H115" s="88"/>
      <c r="I115" s="88"/>
      <c r="J115" s="88"/>
      <c r="K115" s="88"/>
      <c r="L115" s="88" t="s">
        <v>34</v>
      </c>
      <c r="M115" s="88"/>
      <c r="N115" s="88"/>
      <c r="O115" s="88"/>
    </row>
    <row r="116" spans="1:20" x14ac:dyDescent="0.25">
      <c r="A116" s="201" t="s">
        <v>39</v>
      </c>
      <c r="B116" s="201"/>
      <c r="C116" s="201"/>
      <c r="D116" s="201"/>
      <c r="E116" s="201"/>
      <c r="F116" s="201"/>
      <c r="G116" s="201"/>
      <c r="H116" s="201"/>
      <c r="I116" s="201"/>
      <c r="J116" s="201"/>
      <c r="K116" s="201"/>
      <c r="L116" s="201"/>
      <c r="M116" s="201"/>
      <c r="N116" s="201"/>
      <c r="O116" s="201"/>
    </row>
    <row r="120" spans="1:20" s="70" customFormat="1" x14ac:dyDescent="0.25">
      <c r="A120" s="106"/>
      <c r="B120" s="138"/>
      <c r="C120" s="106"/>
      <c r="D120" s="139"/>
      <c r="E120" s="139"/>
      <c r="F120" s="139"/>
      <c r="G120" s="140"/>
      <c r="H120" s="141"/>
      <c r="I120" s="142"/>
      <c r="J120" s="142"/>
      <c r="K120" s="141"/>
      <c r="L120" s="141"/>
      <c r="M120" s="142"/>
      <c r="N120" s="142"/>
      <c r="O120" s="142"/>
      <c r="P120" s="23"/>
      <c r="Q120" s="84"/>
      <c r="R120" s="84"/>
      <c r="S120" s="84"/>
    </row>
    <row r="121" spans="1:20" s="85" customFormat="1" x14ac:dyDescent="0.25">
      <c r="A121" s="106"/>
      <c r="B121" s="138"/>
      <c r="C121" s="143"/>
      <c r="D121" s="141"/>
      <c r="E121" s="142"/>
      <c r="F121" s="141"/>
      <c r="G121" s="141"/>
      <c r="H121" s="144"/>
      <c r="I121" s="144"/>
      <c r="J121" s="145"/>
      <c r="K121" s="144"/>
      <c r="L121" s="144"/>
      <c r="M121" s="145"/>
      <c r="N121" s="145"/>
      <c r="O121" s="145"/>
      <c r="P121" s="22"/>
    </row>
  </sheetData>
  <mergeCells count="110">
    <mergeCell ref="A116:O116"/>
    <mergeCell ref="A115:B115"/>
    <mergeCell ref="A61:O61"/>
    <mergeCell ref="F80:H80"/>
    <mergeCell ref="A82:A83"/>
    <mergeCell ref="B82:B83"/>
    <mergeCell ref="C82:C83"/>
    <mergeCell ref="D82:F82"/>
    <mergeCell ref="G82:G83"/>
    <mergeCell ref="H82:K82"/>
    <mergeCell ref="L82:O82"/>
    <mergeCell ref="F69:H69"/>
    <mergeCell ref="L71:O71"/>
    <mergeCell ref="A73:O73"/>
    <mergeCell ref="A71:A72"/>
    <mergeCell ref="B71:B72"/>
    <mergeCell ref="C71:C72"/>
    <mergeCell ref="D71:F71"/>
    <mergeCell ref="G71:G72"/>
    <mergeCell ref="H71:K71"/>
    <mergeCell ref="A105:O105"/>
    <mergeCell ref="C93:C94"/>
    <mergeCell ref="A51:O51"/>
    <mergeCell ref="A56:O56"/>
    <mergeCell ref="E57:I57"/>
    <mergeCell ref="A59:A60"/>
    <mergeCell ref="B59:B60"/>
    <mergeCell ref="C59:C60"/>
    <mergeCell ref="D59:F59"/>
    <mergeCell ref="G59:G60"/>
    <mergeCell ref="H59:K59"/>
    <mergeCell ref="L59:O59"/>
    <mergeCell ref="A57:B57"/>
    <mergeCell ref="A40:O40"/>
    <mergeCell ref="F47:H47"/>
    <mergeCell ref="A49:A50"/>
    <mergeCell ref="B49:B50"/>
    <mergeCell ref="C49:C50"/>
    <mergeCell ref="D49:F49"/>
    <mergeCell ref="G49:G50"/>
    <mergeCell ref="H49:K49"/>
    <mergeCell ref="L49:O49"/>
    <mergeCell ref="A47:B47"/>
    <mergeCell ref="A46:O46"/>
    <mergeCell ref="A2:B2"/>
    <mergeCell ref="F14:I14"/>
    <mergeCell ref="A29:O29"/>
    <mergeCell ref="A25:B25"/>
    <mergeCell ref="F36:H36"/>
    <mergeCell ref="A38:A39"/>
    <mergeCell ref="B38:B39"/>
    <mergeCell ref="C38:C39"/>
    <mergeCell ref="D38:F38"/>
    <mergeCell ref="G38:G39"/>
    <mergeCell ref="H38:K38"/>
    <mergeCell ref="L38:O38"/>
    <mergeCell ref="F25:H25"/>
    <mergeCell ref="A27:A28"/>
    <mergeCell ref="B27:B28"/>
    <mergeCell ref="C27:C28"/>
    <mergeCell ref="D27:F27"/>
    <mergeCell ref="G27:G28"/>
    <mergeCell ref="H27:K27"/>
    <mergeCell ref="L27:O27"/>
    <mergeCell ref="A36:B36"/>
    <mergeCell ref="D93:F93"/>
    <mergeCell ref="G93:G94"/>
    <mergeCell ref="H93:K93"/>
    <mergeCell ref="F91:H91"/>
    <mergeCell ref="A1:O1"/>
    <mergeCell ref="A16:A17"/>
    <mergeCell ref="B16:B17"/>
    <mergeCell ref="C16:C17"/>
    <mergeCell ref="D16:F16"/>
    <mergeCell ref="G16:G17"/>
    <mergeCell ref="H16:K16"/>
    <mergeCell ref="L16:O16"/>
    <mergeCell ref="A18:O18"/>
    <mergeCell ref="F2:H2"/>
    <mergeCell ref="A4:A5"/>
    <mergeCell ref="B4:B5"/>
    <mergeCell ref="C4:C5"/>
    <mergeCell ref="D4:F4"/>
    <mergeCell ref="G4:G5"/>
    <mergeCell ref="H4:K4"/>
    <mergeCell ref="L4:O4"/>
    <mergeCell ref="A6:O6"/>
    <mergeCell ref="A69:B69"/>
    <mergeCell ref="A68:O68"/>
    <mergeCell ref="A80:B80"/>
    <mergeCell ref="A91:B91"/>
    <mergeCell ref="A101:B101"/>
    <mergeCell ref="A14:B14"/>
    <mergeCell ref="A113:O113"/>
    <mergeCell ref="A24:O24"/>
    <mergeCell ref="A100:O100"/>
    <mergeCell ref="A90:O90"/>
    <mergeCell ref="A84:O84"/>
    <mergeCell ref="F101:H101"/>
    <mergeCell ref="A103:A104"/>
    <mergeCell ref="B103:B104"/>
    <mergeCell ref="C103:C104"/>
    <mergeCell ref="D103:F103"/>
    <mergeCell ref="G103:G104"/>
    <mergeCell ref="H103:K103"/>
    <mergeCell ref="L103:O103"/>
    <mergeCell ref="A93:A94"/>
    <mergeCell ref="L93:O93"/>
    <mergeCell ref="A95:O95"/>
    <mergeCell ref="B93:B94"/>
  </mergeCells>
  <pageMargins left="0.51181102362204722" right="0.51181102362204722" top="0.86614173228346458" bottom="0.74803149606299213" header="0.31496062992125984" footer="0.31496062992125984"/>
  <pageSetup paperSize="9" scale="95" fitToHeight="5" orientation="landscape" r:id="rId1"/>
  <rowBreaks count="4" manualBreakCount="4">
    <brk id="24" max="14" man="1"/>
    <brk id="46" max="14" man="1"/>
    <brk id="68" max="14" man="1"/>
    <brk id="90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workbookViewId="0">
      <selection activeCell="Q19" sqref="Q19"/>
    </sheetView>
  </sheetViews>
  <sheetFormatPr defaultRowHeight="15" x14ac:dyDescent="0.25"/>
  <cols>
    <col min="1" max="1" width="7.140625" style="39" customWidth="1"/>
    <col min="2" max="2" width="30.5703125" style="39" customWidth="1"/>
    <col min="3" max="15" width="7.28515625" style="39" customWidth="1"/>
  </cols>
  <sheetData>
    <row r="1" spans="1:21" ht="15.75" x14ac:dyDescent="0.25">
      <c r="A1" s="206" t="s">
        <v>36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</row>
    <row r="2" spans="1:21" x14ac:dyDescent="0.25">
      <c r="A2" s="207" t="s">
        <v>0</v>
      </c>
      <c r="B2" s="207"/>
      <c r="C2" s="32"/>
      <c r="D2" s="32"/>
      <c r="E2" s="32"/>
      <c r="F2" s="203" t="s">
        <v>38</v>
      </c>
      <c r="G2" s="203"/>
      <c r="H2" s="203"/>
      <c r="I2" s="32"/>
      <c r="J2" s="32"/>
      <c r="K2" s="32"/>
      <c r="L2" s="32"/>
      <c r="M2" s="32"/>
      <c r="N2" s="32"/>
      <c r="O2" s="32"/>
      <c r="P2" s="27"/>
      <c r="Q2" s="27"/>
      <c r="R2" s="27"/>
      <c r="S2" s="27"/>
    </row>
    <row r="3" spans="1:21" x14ac:dyDescent="0.25">
      <c r="A3" s="204" t="s">
        <v>35</v>
      </c>
      <c r="B3" s="204"/>
      <c r="C3" s="204"/>
      <c r="D3" s="204"/>
      <c r="E3" s="204"/>
      <c r="F3" s="204"/>
      <c r="G3" s="32"/>
      <c r="H3" s="32"/>
      <c r="I3" s="32"/>
      <c r="J3" s="32"/>
      <c r="K3" s="32"/>
      <c r="L3" s="32"/>
      <c r="M3" s="32"/>
      <c r="N3" s="32"/>
      <c r="O3" s="32"/>
      <c r="P3" s="27"/>
      <c r="Q3" s="27"/>
      <c r="R3" s="27"/>
      <c r="S3" s="27"/>
    </row>
    <row r="4" spans="1:21" x14ac:dyDescent="0.25">
      <c r="A4" s="208" t="s">
        <v>1</v>
      </c>
      <c r="B4" s="208" t="s">
        <v>2</v>
      </c>
      <c r="C4" s="208" t="s">
        <v>3</v>
      </c>
      <c r="D4" s="205" t="s">
        <v>4</v>
      </c>
      <c r="E4" s="205"/>
      <c r="F4" s="205"/>
      <c r="G4" s="205" t="s">
        <v>5</v>
      </c>
      <c r="H4" s="205" t="s">
        <v>6</v>
      </c>
      <c r="I4" s="205"/>
      <c r="J4" s="205"/>
      <c r="K4" s="205"/>
      <c r="L4" s="205" t="s">
        <v>7</v>
      </c>
      <c r="M4" s="205"/>
      <c r="N4" s="205"/>
      <c r="O4" s="205"/>
      <c r="P4" s="23"/>
      <c r="Q4" s="27"/>
      <c r="R4" s="27" t="s">
        <v>37</v>
      </c>
      <c r="S4" s="27"/>
    </row>
    <row r="5" spans="1:21" x14ac:dyDescent="0.25">
      <c r="A5" s="208"/>
      <c r="B5" s="208"/>
      <c r="C5" s="208"/>
      <c r="D5" s="50" t="s">
        <v>8</v>
      </c>
      <c r="E5" s="50" t="s">
        <v>9</v>
      </c>
      <c r="F5" s="50" t="s">
        <v>10</v>
      </c>
      <c r="G5" s="205"/>
      <c r="H5" s="50" t="s">
        <v>11</v>
      </c>
      <c r="I5" s="50" t="s">
        <v>12</v>
      </c>
      <c r="J5" s="50" t="s">
        <v>13</v>
      </c>
      <c r="K5" s="50" t="s">
        <v>14</v>
      </c>
      <c r="L5" s="50" t="s">
        <v>15</v>
      </c>
      <c r="M5" s="33" t="s">
        <v>16</v>
      </c>
      <c r="N5" s="33" t="s">
        <v>17</v>
      </c>
      <c r="O5" s="33" t="s">
        <v>18</v>
      </c>
      <c r="P5" s="22"/>
      <c r="Q5" s="27"/>
      <c r="R5" s="27"/>
      <c r="S5" s="27"/>
    </row>
    <row r="6" spans="1:21" x14ac:dyDescent="0.25">
      <c r="A6" s="34"/>
      <c r="B6" s="35" t="s">
        <v>20</v>
      </c>
      <c r="C6" s="37">
        <v>495</v>
      </c>
      <c r="D6" s="37">
        <v>17.899999999999999</v>
      </c>
      <c r="E6" s="37">
        <v>10.9</v>
      </c>
      <c r="F6" s="37">
        <v>54.5</v>
      </c>
      <c r="G6" s="37">
        <v>499</v>
      </c>
      <c r="H6" s="37">
        <v>0.26</v>
      </c>
      <c r="I6" s="37">
        <v>22.3</v>
      </c>
      <c r="J6" s="37">
        <v>0.82400000000000007</v>
      </c>
      <c r="K6" s="37">
        <v>6.51</v>
      </c>
      <c r="L6" s="37">
        <v>62.2</v>
      </c>
      <c r="M6" s="37">
        <v>291</v>
      </c>
      <c r="N6" s="37">
        <v>63</v>
      </c>
      <c r="O6" s="37">
        <v>3.2299999999999995</v>
      </c>
      <c r="P6" s="29"/>
      <c r="Q6" s="27"/>
      <c r="R6" s="28"/>
      <c r="S6" s="28"/>
    </row>
    <row r="7" spans="1:21" x14ac:dyDescent="0.25">
      <c r="A7" s="34"/>
      <c r="B7" s="35" t="s">
        <v>20</v>
      </c>
      <c r="C7" s="36">
        <v>510</v>
      </c>
      <c r="D7" s="36">
        <v>20.9</v>
      </c>
      <c r="E7" s="36">
        <v>9.48</v>
      </c>
      <c r="F7" s="36">
        <v>21.47</v>
      </c>
      <c r="G7" s="36">
        <v>436.96</v>
      </c>
      <c r="H7" s="36">
        <v>0.29999999999999993</v>
      </c>
      <c r="I7" s="36">
        <v>8.8000000000000007</v>
      </c>
      <c r="J7" s="36">
        <v>0.02</v>
      </c>
      <c r="K7" s="36">
        <v>5.18</v>
      </c>
      <c r="L7" s="36">
        <v>235</v>
      </c>
      <c r="M7" s="36">
        <v>398.6</v>
      </c>
      <c r="N7" s="36">
        <v>84</v>
      </c>
      <c r="O7" s="36">
        <v>2.5999999999999996</v>
      </c>
      <c r="P7" s="29"/>
      <c r="Q7" s="27"/>
      <c r="R7" s="28"/>
      <c r="S7" s="28"/>
    </row>
    <row r="8" spans="1:21" x14ac:dyDescent="0.25">
      <c r="A8" s="34"/>
      <c r="B8" s="43" t="s">
        <v>20</v>
      </c>
      <c r="C8" s="44">
        <v>345</v>
      </c>
      <c r="D8" s="44">
        <v>12.9</v>
      </c>
      <c r="E8" s="44">
        <v>3.6999999999999997</v>
      </c>
      <c r="F8" s="44">
        <v>28.6</v>
      </c>
      <c r="G8" s="44">
        <v>333</v>
      </c>
      <c r="H8" s="44">
        <v>0.15</v>
      </c>
      <c r="I8" s="44">
        <v>8.02</v>
      </c>
      <c r="J8" s="44">
        <v>0.85000000000000009</v>
      </c>
      <c r="K8" s="44">
        <v>3.1100000000000003</v>
      </c>
      <c r="L8" s="44">
        <v>108</v>
      </c>
      <c r="M8" s="44">
        <v>184</v>
      </c>
      <c r="N8" s="44">
        <v>13</v>
      </c>
      <c r="O8" s="44">
        <v>1.33</v>
      </c>
      <c r="P8" s="29"/>
      <c r="Q8" s="27"/>
      <c r="R8" s="28"/>
      <c r="S8" s="28"/>
    </row>
    <row r="9" spans="1:21" x14ac:dyDescent="0.25">
      <c r="A9" s="34"/>
      <c r="B9" s="35" t="s">
        <v>20</v>
      </c>
      <c r="C9" s="37">
        <v>430</v>
      </c>
      <c r="D9" s="37">
        <v>6.3999999999999995</v>
      </c>
      <c r="E9" s="37">
        <v>9.6</v>
      </c>
      <c r="F9" s="37">
        <v>23.66</v>
      </c>
      <c r="G9" s="37">
        <v>337</v>
      </c>
      <c r="H9" s="37">
        <v>0.13</v>
      </c>
      <c r="I9" s="37">
        <v>9.26</v>
      </c>
      <c r="J9" s="37">
        <v>0.24</v>
      </c>
      <c r="K9" s="37">
        <v>0.85000000000000009</v>
      </c>
      <c r="L9" s="37">
        <v>44.8</v>
      </c>
      <c r="M9" s="37">
        <v>177</v>
      </c>
      <c r="N9" s="37">
        <v>28.3</v>
      </c>
      <c r="O9" s="37">
        <v>2.0499999999999998</v>
      </c>
      <c r="P9" s="29"/>
      <c r="Q9" s="27"/>
      <c r="R9" s="28"/>
      <c r="S9" s="28"/>
    </row>
    <row r="10" spans="1:21" x14ac:dyDescent="0.25">
      <c r="A10" s="41"/>
      <c r="B10" s="35" t="s">
        <v>20</v>
      </c>
      <c r="C10" s="37">
        <v>490</v>
      </c>
      <c r="D10" s="37">
        <v>22.8</v>
      </c>
      <c r="E10" s="37">
        <v>20.139999999999997</v>
      </c>
      <c r="F10" s="37">
        <v>36.979999999999997</v>
      </c>
      <c r="G10" s="37">
        <v>481.8</v>
      </c>
      <c r="H10" s="37">
        <v>0.62000000000000011</v>
      </c>
      <c r="I10" s="37">
        <v>11.6</v>
      </c>
      <c r="J10" s="37">
        <v>10.11</v>
      </c>
      <c r="K10" s="37">
        <v>7.8</v>
      </c>
      <c r="L10" s="37">
        <v>173</v>
      </c>
      <c r="M10" s="37">
        <v>769.6</v>
      </c>
      <c r="N10" s="37">
        <v>208.5</v>
      </c>
      <c r="O10" s="37">
        <v>7</v>
      </c>
      <c r="P10" s="23"/>
      <c r="Q10" s="49"/>
      <c r="R10" s="47"/>
      <c r="S10" s="47"/>
      <c r="T10" s="48"/>
      <c r="U10" s="48"/>
    </row>
    <row r="11" spans="1:21" x14ac:dyDescent="0.25">
      <c r="A11" s="34"/>
      <c r="B11" s="35" t="s">
        <v>21</v>
      </c>
      <c r="C11" s="37">
        <v>350</v>
      </c>
      <c r="D11" s="30">
        <v>13.5</v>
      </c>
      <c r="E11" s="30">
        <v>13.8</v>
      </c>
      <c r="F11" s="30">
        <v>57.5</v>
      </c>
      <c r="G11" s="30">
        <v>412</v>
      </c>
      <c r="H11" s="38">
        <v>0.21</v>
      </c>
      <c r="I11" s="38">
        <v>10.5</v>
      </c>
      <c r="J11" s="38">
        <v>0.13</v>
      </c>
      <c r="K11" s="38">
        <v>1.8</v>
      </c>
      <c r="L11" s="38">
        <v>180</v>
      </c>
      <c r="M11" s="38">
        <v>180</v>
      </c>
      <c r="N11" s="38">
        <v>45</v>
      </c>
      <c r="O11" s="38">
        <v>2.7</v>
      </c>
      <c r="P11" s="29"/>
      <c r="Q11" s="27"/>
      <c r="R11" s="28"/>
      <c r="S11" s="28"/>
    </row>
    <row r="12" spans="1:21" x14ac:dyDescent="0.25">
      <c r="A12" s="34"/>
      <c r="B12" s="35"/>
      <c r="C12" s="52">
        <f>SUM(C6:C10)/5</f>
        <v>454</v>
      </c>
      <c r="D12" s="52">
        <f t="shared" ref="D12:O12" si="0">SUM(D6:D10)/5</f>
        <v>16.18</v>
      </c>
      <c r="E12" s="52">
        <f t="shared" si="0"/>
        <v>10.763999999999999</v>
      </c>
      <c r="F12" s="52">
        <f t="shared" si="0"/>
        <v>33.041999999999994</v>
      </c>
      <c r="G12" s="52">
        <f t="shared" si="0"/>
        <v>417.55200000000002</v>
      </c>
      <c r="H12" s="52">
        <f t="shared" si="0"/>
        <v>0.29199999999999998</v>
      </c>
      <c r="I12" s="52">
        <f t="shared" si="0"/>
        <v>11.996</v>
      </c>
      <c r="J12" s="52">
        <f t="shared" si="0"/>
        <v>2.4088000000000003</v>
      </c>
      <c r="K12" s="52">
        <f t="shared" si="0"/>
        <v>4.6899999999999995</v>
      </c>
      <c r="L12" s="52">
        <f t="shared" si="0"/>
        <v>124.6</v>
      </c>
      <c r="M12" s="52">
        <f t="shared" si="0"/>
        <v>364.03999999999996</v>
      </c>
      <c r="N12" s="52">
        <f t="shared" si="0"/>
        <v>79.36</v>
      </c>
      <c r="O12" s="52">
        <f t="shared" si="0"/>
        <v>3.242</v>
      </c>
      <c r="P12" s="29"/>
      <c r="Q12" s="27"/>
      <c r="R12" s="28"/>
      <c r="S12" s="28"/>
    </row>
    <row r="13" spans="1:21" x14ac:dyDescent="0.25">
      <c r="A13" s="34"/>
      <c r="B13" s="35"/>
      <c r="C13" s="52">
        <f>SUM(C12*100/C11)</f>
        <v>129.71428571428572</v>
      </c>
      <c r="D13" s="52">
        <f t="shared" ref="D13:O13" si="1">SUM(D12*100/D11)</f>
        <v>119.85185185185185</v>
      </c>
      <c r="E13" s="52">
        <f t="shared" si="1"/>
        <v>77.999999999999986</v>
      </c>
      <c r="F13" s="52">
        <f t="shared" si="1"/>
        <v>57.464347826086943</v>
      </c>
      <c r="G13" s="52">
        <f t="shared" si="1"/>
        <v>101.34757281553399</v>
      </c>
      <c r="H13" s="52">
        <f t="shared" si="1"/>
        <v>139.04761904761904</v>
      </c>
      <c r="I13" s="52">
        <f t="shared" si="1"/>
        <v>114.24761904761905</v>
      </c>
      <c r="J13" s="52">
        <f t="shared" si="1"/>
        <v>1852.9230769230771</v>
      </c>
      <c r="K13" s="52">
        <f t="shared" si="1"/>
        <v>260.55555555555554</v>
      </c>
      <c r="L13" s="52">
        <f t="shared" si="1"/>
        <v>69.222222222222229</v>
      </c>
      <c r="M13" s="52">
        <f t="shared" si="1"/>
        <v>202.24444444444444</v>
      </c>
      <c r="N13" s="52">
        <f t="shared" si="1"/>
        <v>176.35555555555555</v>
      </c>
      <c r="O13" s="52">
        <f t="shared" si="1"/>
        <v>120.07407407407406</v>
      </c>
      <c r="P13" s="29"/>
      <c r="Q13" s="27"/>
      <c r="R13" s="28"/>
      <c r="S13" s="28"/>
    </row>
    <row r="14" spans="1:21" x14ac:dyDescent="0.25">
      <c r="A14" s="31" t="s">
        <v>29</v>
      </c>
      <c r="B14" s="31"/>
      <c r="C14" s="32"/>
      <c r="D14" s="32"/>
      <c r="E14" s="203" t="s">
        <v>38</v>
      </c>
      <c r="F14" s="203"/>
      <c r="G14" s="203"/>
      <c r="H14" s="203"/>
      <c r="I14" s="203"/>
      <c r="J14" s="32"/>
      <c r="K14" s="32"/>
      <c r="L14" s="32"/>
      <c r="M14" s="32"/>
      <c r="N14" s="32"/>
      <c r="O14" s="32"/>
      <c r="P14" s="27"/>
      <c r="Q14" s="27"/>
      <c r="R14" s="27"/>
      <c r="S14" s="27"/>
    </row>
    <row r="15" spans="1:21" x14ac:dyDescent="0.25">
      <c r="A15" s="204" t="s">
        <v>35</v>
      </c>
      <c r="B15" s="204"/>
      <c r="C15" s="204"/>
      <c r="D15" s="204"/>
      <c r="E15" s="204"/>
      <c r="F15" s="204"/>
      <c r="G15" s="32"/>
      <c r="H15" s="32"/>
      <c r="I15" s="32"/>
      <c r="J15" s="32"/>
      <c r="K15" s="32"/>
      <c r="L15" s="32"/>
      <c r="M15" s="32"/>
      <c r="N15" s="32"/>
      <c r="O15" s="32"/>
      <c r="P15" s="27"/>
      <c r="Q15" s="27"/>
      <c r="R15" s="27"/>
      <c r="S15" s="27"/>
    </row>
    <row r="16" spans="1:21" x14ac:dyDescent="0.25">
      <c r="A16" s="212" t="s">
        <v>1</v>
      </c>
      <c r="B16" s="212" t="s">
        <v>2</v>
      </c>
      <c r="C16" s="208" t="s">
        <v>3</v>
      </c>
      <c r="D16" s="209" t="s">
        <v>4</v>
      </c>
      <c r="E16" s="210"/>
      <c r="F16" s="211"/>
      <c r="G16" s="214" t="s">
        <v>5</v>
      </c>
      <c r="H16" s="209" t="s">
        <v>6</v>
      </c>
      <c r="I16" s="210"/>
      <c r="J16" s="210"/>
      <c r="K16" s="211"/>
      <c r="L16" s="209" t="s">
        <v>7</v>
      </c>
      <c r="M16" s="210"/>
      <c r="N16" s="210"/>
      <c r="O16" s="211"/>
      <c r="P16" s="23"/>
      <c r="Q16" s="27"/>
      <c r="R16" s="27"/>
      <c r="S16" s="27"/>
    </row>
    <row r="17" spans="1:21" x14ac:dyDescent="0.25">
      <c r="A17" s="213"/>
      <c r="B17" s="213"/>
      <c r="C17" s="208"/>
      <c r="D17" s="50" t="s">
        <v>8</v>
      </c>
      <c r="E17" s="50" t="s">
        <v>9</v>
      </c>
      <c r="F17" s="50" t="s">
        <v>10</v>
      </c>
      <c r="G17" s="215"/>
      <c r="H17" s="50" t="s">
        <v>11</v>
      </c>
      <c r="I17" s="50" t="s">
        <v>12</v>
      </c>
      <c r="J17" s="50" t="s">
        <v>13</v>
      </c>
      <c r="K17" s="50" t="s">
        <v>14</v>
      </c>
      <c r="L17" s="50" t="s">
        <v>15</v>
      </c>
      <c r="M17" s="33" t="s">
        <v>16</v>
      </c>
      <c r="N17" s="33" t="s">
        <v>17</v>
      </c>
      <c r="O17" s="33" t="s">
        <v>18</v>
      </c>
      <c r="P17" s="23"/>
      <c r="Q17" s="27"/>
      <c r="R17" s="27"/>
      <c r="S17" s="27"/>
    </row>
    <row r="18" spans="1:21" x14ac:dyDescent="0.25">
      <c r="A18" s="40"/>
      <c r="B18" s="35" t="s">
        <v>20</v>
      </c>
      <c r="C18" s="37">
        <v>480</v>
      </c>
      <c r="D18" s="37">
        <v>20.2</v>
      </c>
      <c r="E18" s="37">
        <v>14.6</v>
      </c>
      <c r="F18" s="37">
        <v>69.800000000000011</v>
      </c>
      <c r="G18" s="37">
        <v>459</v>
      </c>
      <c r="H18" s="37">
        <v>0.49</v>
      </c>
      <c r="I18" s="37">
        <v>8.15</v>
      </c>
      <c r="J18" s="37">
        <v>0</v>
      </c>
      <c r="K18" s="37">
        <v>1.1499999999999999</v>
      </c>
      <c r="L18" s="37">
        <v>49.2</v>
      </c>
      <c r="M18" s="37">
        <v>229</v>
      </c>
      <c r="N18" s="37">
        <v>43.8</v>
      </c>
      <c r="O18" s="37">
        <v>2.0300000000000002</v>
      </c>
      <c r="P18" s="29"/>
      <c r="Q18" s="27"/>
      <c r="R18" s="28"/>
      <c r="S18" s="28"/>
    </row>
    <row r="19" spans="1:21" x14ac:dyDescent="0.25">
      <c r="A19" s="34"/>
      <c r="B19" s="35" t="s">
        <v>20</v>
      </c>
      <c r="C19" s="36">
        <v>400</v>
      </c>
      <c r="D19" s="36">
        <v>15.3</v>
      </c>
      <c r="E19" s="36">
        <v>19.439999999999998</v>
      </c>
      <c r="F19" s="36">
        <v>115</v>
      </c>
      <c r="G19" s="36">
        <v>413.8</v>
      </c>
      <c r="H19" s="36">
        <v>0.18000000000000002</v>
      </c>
      <c r="I19" s="36">
        <v>8.36</v>
      </c>
      <c r="J19" s="36">
        <v>0.12</v>
      </c>
      <c r="K19" s="36">
        <v>1.02</v>
      </c>
      <c r="L19" s="36">
        <v>357</v>
      </c>
      <c r="M19" s="36">
        <v>105.6</v>
      </c>
      <c r="N19" s="36">
        <v>47.4</v>
      </c>
      <c r="O19" s="36">
        <v>2.23</v>
      </c>
      <c r="P19" s="29"/>
      <c r="Q19" s="27"/>
      <c r="R19" s="28"/>
      <c r="S19" s="28"/>
    </row>
    <row r="20" spans="1:21" ht="15.75" customHeight="1" x14ac:dyDescent="0.25">
      <c r="A20" s="42"/>
      <c r="B20" s="35" t="s">
        <v>20</v>
      </c>
      <c r="C20" s="37">
        <v>500</v>
      </c>
      <c r="D20" s="37">
        <v>12.39</v>
      </c>
      <c r="E20" s="37">
        <v>7.1</v>
      </c>
      <c r="F20" s="37">
        <v>23.06</v>
      </c>
      <c r="G20" s="37">
        <v>394</v>
      </c>
      <c r="H20" s="37">
        <v>0.29000000000000004</v>
      </c>
      <c r="I20" s="37">
        <v>17.3</v>
      </c>
      <c r="J20" s="37">
        <v>0.04</v>
      </c>
      <c r="K20" s="37">
        <v>1.55</v>
      </c>
      <c r="L20" s="37">
        <v>53</v>
      </c>
      <c r="M20" s="37">
        <v>398</v>
      </c>
      <c r="N20" s="37">
        <v>75.599999999999994</v>
      </c>
      <c r="O20" s="37">
        <v>4.63</v>
      </c>
      <c r="P20" s="20"/>
      <c r="Q20" s="20"/>
      <c r="R20" s="27"/>
      <c r="S20" s="27"/>
    </row>
    <row r="21" spans="1:21" x14ac:dyDescent="0.25">
      <c r="A21" s="34"/>
      <c r="B21" s="35" t="s">
        <v>20</v>
      </c>
      <c r="C21" s="37">
        <v>420</v>
      </c>
      <c r="D21" s="37">
        <v>6.6</v>
      </c>
      <c r="E21" s="37">
        <v>8.9</v>
      </c>
      <c r="F21" s="37">
        <v>6.56</v>
      </c>
      <c r="G21" s="37">
        <v>350</v>
      </c>
      <c r="H21" s="37">
        <v>1.0900000000000001</v>
      </c>
      <c r="I21" s="37">
        <v>8.06</v>
      </c>
      <c r="J21" s="37">
        <v>0.35</v>
      </c>
      <c r="K21" s="37">
        <v>1.4500000000000002</v>
      </c>
      <c r="L21" s="37">
        <v>164</v>
      </c>
      <c r="M21" s="37">
        <v>363</v>
      </c>
      <c r="N21" s="37">
        <v>30</v>
      </c>
      <c r="O21" s="37">
        <v>3.3299999999999996</v>
      </c>
      <c r="P21" s="29"/>
      <c r="Q21" s="27"/>
      <c r="R21" s="27"/>
      <c r="S21" s="27"/>
    </row>
    <row r="22" spans="1:21" x14ac:dyDescent="0.25">
      <c r="A22" s="34"/>
      <c r="B22" s="35" t="s">
        <v>20</v>
      </c>
      <c r="C22" s="37">
        <v>410</v>
      </c>
      <c r="D22" s="37">
        <v>17.799999999999997</v>
      </c>
      <c r="E22" s="37">
        <v>19.599999999999998</v>
      </c>
      <c r="F22" s="37">
        <v>73.7</v>
      </c>
      <c r="G22" s="37">
        <v>449</v>
      </c>
      <c r="H22" s="37">
        <v>0.2</v>
      </c>
      <c r="I22" s="37">
        <v>8.36</v>
      </c>
      <c r="J22" s="37">
        <v>0.12</v>
      </c>
      <c r="K22" s="37">
        <v>1.27</v>
      </c>
      <c r="L22" s="37">
        <v>360</v>
      </c>
      <c r="M22" s="37">
        <v>106</v>
      </c>
      <c r="N22" s="37">
        <v>45</v>
      </c>
      <c r="O22" s="37">
        <v>2.0299999999999998</v>
      </c>
      <c r="P22" s="29"/>
      <c r="Q22" s="49"/>
      <c r="R22" s="47" t="e">
        <f>#REF!/5</f>
        <v>#REF!</v>
      </c>
      <c r="S22" s="47" t="e">
        <f>#REF!/5</f>
        <v>#REF!</v>
      </c>
      <c r="T22" s="47" t="e">
        <f>#REF!/5</f>
        <v>#REF!</v>
      </c>
      <c r="U22" s="47" t="e">
        <f>#REF!/5</f>
        <v>#REF!</v>
      </c>
    </row>
    <row r="23" spans="1:21" x14ac:dyDescent="0.25">
      <c r="A23" s="34"/>
      <c r="B23" s="35" t="s">
        <v>21</v>
      </c>
      <c r="C23" s="37">
        <v>350</v>
      </c>
      <c r="D23" s="30">
        <v>13.5</v>
      </c>
      <c r="E23" s="30">
        <v>13.8</v>
      </c>
      <c r="F23" s="30">
        <v>57.5</v>
      </c>
      <c r="G23" s="30">
        <v>412</v>
      </c>
      <c r="H23" s="38">
        <v>0.21</v>
      </c>
      <c r="I23" s="38">
        <v>10.5</v>
      </c>
      <c r="J23" s="38">
        <v>0.13</v>
      </c>
      <c r="K23" s="38">
        <v>1.8</v>
      </c>
      <c r="L23" s="38">
        <v>180</v>
      </c>
      <c r="M23" s="38">
        <v>180</v>
      </c>
      <c r="N23" s="38">
        <v>45</v>
      </c>
      <c r="O23" s="38">
        <v>2.7</v>
      </c>
      <c r="P23" s="23"/>
      <c r="Q23" s="49"/>
      <c r="R23" s="47"/>
      <c r="S23" s="47"/>
      <c r="T23" s="48"/>
      <c r="U23" s="48"/>
    </row>
    <row r="24" spans="1:21" x14ac:dyDescent="0.25">
      <c r="A24" s="51"/>
      <c r="B24" s="51"/>
      <c r="C24" s="53">
        <f>SUM(C18:C22)/5</f>
        <v>442</v>
      </c>
      <c r="D24" s="53">
        <f t="shared" ref="D24:O24" si="2">SUM(D18:D22)/5</f>
        <v>14.457999999999998</v>
      </c>
      <c r="E24" s="53">
        <f t="shared" si="2"/>
        <v>13.928000000000001</v>
      </c>
      <c r="F24" s="53">
        <f t="shared" si="2"/>
        <v>57.624000000000002</v>
      </c>
      <c r="G24" s="53">
        <f t="shared" si="2"/>
        <v>413.16</v>
      </c>
      <c r="H24" s="53">
        <f t="shared" si="2"/>
        <v>0.45000000000000007</v>
      </c>
      <c r="I24" s="53">
        <f t="shared" si="2"/>
        <v>10.046000000000001</v>
      </c>
      <c r="J24" s="53">
        <f t="shared" si="2"/>
        <v>0.126</v>
      </c>
      <c r="K24" s="53">
        <f t="shared" si="2"/>
        <v>1.2879999999999998</v>
      </c>
      <c r="L24" s="53">
        <f t="shared" si="2"/>
        <v>196.64000000000001</v>
      </c>
      <c r="M24" s="53">
        <f t="shared" si="2"/>
        <v>240.32</v>
      </c>
      <c r="N24" s="53">
        <f t="shared" si="2"/>
        <v>48.36</v>
      </c>
      <c r="O24" s="53">
        <f t="shared" si="2"/>
        <v>2.85</v>
      </c>
    </row>
    <row r="25" spans="1:21" x14ac:dyDescent="0.25">
      <c r="A25" s="51"/>
      <c r="B25" s="51"/>
      <c r="C25" s="54">
        <f t="shared" ref="C25:O25" si="3">SUM(C24*100/C23)</f>
        <v>126.28571428571429</v>
      </c>
      <c r="D25" s="54">
        <f t="shared" si="3"/>
        <v>107.09629629629627</v>
      </c>
      <c r="E25" s="54">
        <f t="shared" si="3"/>
        <v>100.92753623188406</v>
      </c>
      <c r="F25" s="54">
        <f t="shared" si="3"/>
        <v>100.21565217391306</v>
      </c>
      <c r="G25" s="54">
        <f t="shared" si="3"/>
        <v>100.28155339805825</v>
      </c>
      <c r="H25" s="54">
        <f t="shared" si="3"/>
        <v>214.28571428571433</v>
      </c>
      <c r="I25" s="54">
        <f t="shared" si="3"/>
        <v>95.676190476190484</v>
      </c>
      <c r="J25" s="54">
        <f t="shared" si="3"/>
        <v>96.92307692307692</v>
      </c>
      <c r="K25" s="54">
        <f t="shared" si="3"/>
        <v>71.555555555555543</v>
      </c>
      <c r="L25" s="54">
        <f t="shared" si="3"/>
        <v>109.24444444444444</v>
      </c>
      <c r="M25" s="54">
        <f t="shared" si="3"/>
        <v>133.51111111111112</v>
      </c>
      <c r="N25" s="54">
        <f t="shared" si="3"/>
        <v>107.46666666666667</v>
      </c>
      <c r="O25" s="54">
        <f t="shared" si="3"/>
        <v>105.55555555555554</v>
      </c>
    </row>
  </sheetData>
  <mergeCells count="20">
    <mergeCell ref="L16:O16"/>
    <mergeCell ref="A16:A17"/>
    <mergeCell ref="B16:B17"/>
    <mergeCell ref="C16:C17"/>
    <mergeCell ref="D16:F16"/>
    <mergeCell ref="G16:G17"/>
    <mergeCell ref="H16:K16"/>
    <mergeCell ref="E14:I14"/>
    <mergeCell ref="A15:F15"/>
    <mergeCell ref="L4:O4"/>
    <mergeCell ref="A1:O1"/>
    <mergeCell ref="A2:B2"/>
    <mergeCell ref="F2:H2"/>
    <mergeCell ref="A3:F3"/>
    <mergeCell ref="A4:A5"/>
    <mergeCell ref="B4:B5"/>
    <mergeCell ref="C4:C5"/>
    <mergeCell ref="D4:F4"/>
    <mergeCell ref="G4:G5"/>
    <mergeCell ref="H4:K4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Лист1!Область_печати</vt:lpstr>
      <vt:lpstr>Лист2!Область_печати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E_Lvo</dc:creator>
  <cp:lastModifiedBy>E_Lvo</cp:lastModifiedBy>
  <cp:lastPrinted>2022-10-25T08:36:04Z</cp:lastPrinted>
  <dcterms:created xsi:type="dcterms:W3CDTF">2022-08-10T07:19:37Z</dcterms:created>
  <dcterms:modified xsi:type="dcterms:W3CDTF">2022-10-28T06:47:36Z</dcterms:modified>
</cp:coreProperties>
</file>