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Жанна\Desktop\ПРОТОКОЛЫ НА САЙТ\ФИЗКУЛЬТУРА\"/>
    </mc:Choice>
  </mc:AlternateContent>
  <bookViews>
    <workbookView xWindow="0" yWindow="0" windowWidth="20490" windowHeight="8940" activeTab="3"/>
  </bookViews>
  <sheets>
    <sheet name="7-8 класс юноши" sheetId="1" r:id="rId1"/>
    <sheet name="7-8 класс девушки" sheetId="3" r:id="rId2"/>
    <sheet name="9-11 кл юноши" sheetId="6" r:id="rId3"/>
    <sheet name="9-11 класс девушки" sheetId="4" r:id="rId4"/>
  </sheets>
  <definedNames>
    <definedName name="_xlnm._FilterDatabase" localSheetId="1" hidden="1">'7-8 класс девушки'!$A$18:$R$18</definedName>
    <definedName name="_xlnm._FilterDatabase" localSheetId="0" hidden="1">'7-8 класс юноши'!$A$18:$Q$18</definedName>
    <definedName name="_xlnm._FilterDatabase" localSheetId="2" hidden="1">'9-11 кл юноши'!$A$18:$Q$18</definedName>
    <definedName name="_xlnm._FilterDatabase" localSheetId="3" hidden="1">'9-11 класс девушки'!$A$18:$Q$53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3" i="6" l="1"/>
  <c r="M57" i="1"/>
  <c r="N57" i="1" s="1"/>
  <c r="M56" i="1"/>
  <c r="N56" i="1" s="1"/>
  <c r="M55" i="1"/>
  <c r="N55" i="1" s="1"/>
  <c r="I57" i="1"/>
  <c r="I56" i="1"/>
  <c r="I55" i="1"/>
  <c r="O55" i="1" s="1"/>
  <c r="M51" i="3"/>
  <c r="N51" i="3" s="1"/>
  <c r="M48" i="3"/>
  <c r="N48" i="3" s="1"/>
  <c r="M47" i="3"/>
  <c r="N47" i="3" s="1"/>
  <c r="N51" i="4"/>
  <c r="N49" i="4"/>
  <c r="N53" i="4"/>
  <c r="N50" i="4"/>
  <c r="N48" i="4"/>
  <c r="N47" i="4"/>
  <c r="M52" i="4"/>
  <c r="N52" i="4" s="1"/>
  <c r="I51" i="4"/>
  <c r="O51" i="4" s="1"/>
  <c r="I49" i="4"/>
  <c r="I53" i="4"/>
  <c r="I50" i="4"/>
  <c r="I48" i="4"/>
  <c r="O48" i="4" s="1"/>
  <c r="I47" i="4"/>
  <c r="I52" i="4"/>
  <c r="M55" i="6"/>
  <c r="M57" i="6"/>
  <c r="M58" i="6"/>
  <c r="M59" i="6"/>
  <c r="N59" i="6" s="1"/>
  <c r="M60" i="6"/>
  <c r="N60" i="6" s="1"/>
  <c r="M56" i="6"/>
  <c r="N56" i="6" s="1"/>
  <c r="I55" i="6"/>
  <c r="O55" i="6" s="1"/>
  <c r="I57" i="6"/>
  <c r="O57" i="6" s="1"/>
  <c r="I58" i="6"/>
  <c r="O58" i="6" s="1"/>
  <c r="I59" i="6"/>
  <c r="O59" i="6" s="1"/>
  <c r="I60" i="6"/>
  <c r="I56" i="6"/>
  <c r="I51" i="3"/>
  <c r="O51" i="3" s="1"/>
  <c r="I48" i="3"/>
  <c r="O48" i="3" s="1"/>
  <c r="I47" i="3"/>
  <c r="M50" i="3"/>
  <c r="N50" i="3" s="1"/>
  <c r="I50" i="3"/>
  <c r="M49" i="3"/>
  <c r="N49" i="3" s="1"/>
  <c r="I49" i="3"/>
  <c r="M46" i="4"/>
  <c r="M45" i="4"/>
  <c r="M44" i="4"/>
  <c r="M43" i="4"/>
  <c r="M42" i="4"/>
  <c r="M41" i="4"/>
  <c r="M40" i="4"/>
  <c r="M39" i="4"/>
  <c r="M38" i="4"/>
  <c r="M37" i="4"/>
  <c r="M34" i="4"/>
  <c r="M36" i="4"/>
  <c r="M33" i="4"/>
  <c r="M32" i="4"/>
  <c r="M31" i="4"/>
  <c r="M30" i="4"/>
  <c r="M29" i="4"/>
  <c r="M27" i="4"/>
  <c r="M28" i="4"/>
  <c r="M35" i="4"/>
  <c r="M26" i="4"/>
  <c r="M25" i="4"/>
  <c r="M24" i="4"/>
  <c r="M23" i="4"/>
  <c r="M22" i="4"/>
  <c r="M21" i="4"/>
  <c r="M20" i="4"/>
  <c r="M19" i="4"/>
  <c r="K46" i="4"/>
  <c r="N46" i="4" s="1"/>
  <c r="K45" i="4"/>
  <c r="N45" i="4" s="1"/>
  <c r="K44" i="4"/>
  <c r="N44" i="4" s="1"/>
  <c r="K43" i="4"/>
  <c r="N43" i="4" s="1"/>
  <c r="K42" i="4"/>
  <c r="N42" i="4" s="1"/>
  <c r="K41" i="4"/>
  <c r="N41" i="4" s="1"/>
  <c r="K40" i="4"/>
  <c r="N40" i="4" s="1"/>
  <c r="K39" i="4"/>
  <c r="N39" i="4" s="1"/>
  <c r="K38" i="4"/>
  <c r="N38" i="4" s="1"/>
  <c r="K37" i="4"/>
  <c r="N37" i="4" s="1"/>
  <c r="K34" i="4"/>
  <c r="N34" i="4" s="1"/>
  <c r="K36" i="4"/>
  <c r="N36" i="4" s="1"/>
  <c r="K33" i="4"/>
  <c r="N33" i="4" s="1"/>
  <c r="K32" i="4"/>
  <c r="N32" i="4" s="1"/>
  <c r="K31" i="4"/>
  <c r="N31" i="4" s="1"/>
  <c r="K30" i="4"/>
  <c r="N30" i="4" s="1"/>
  <c r="K29" i="4"/>
  <c r="N29" i="4" s="1"/>
  <c r="K27" i="4"/>
  <c r="N27" i="4" s="1"/>
  <c r="K28" i="4"/>
  <c r="N28" i="4" s="1"/>
  <c r="K35" i="4"/>
  <c r="N35" i="4" s="1"/>
  <c r="K26" i="4"/>
  <c r="N26" i="4" s="1"/>
  <c r="K25" i="4"/>
  <c r="N25" i="4" s="1"/>
  <c r="K24" i="4"/>
  <c r="N24" i="4" s="1"/>
  <c r="K23" i="4"/>
  <c r="N23" i="4" s="1"/>
  <c r="K22" i="4"/>
  <c r="N22" i="4" s="1"/>
  <c r="K21" i="4"/>
  <c r="N21" i="4" s="1"/>
  <c r="K20" i="4"/>
  <c r="N20" i="4" s="1"/>
  <c r="K19" i="4"/>
  <c r="N19" i="4" s="1"/>
  <c r="I46" i="4"/>
  <c r="O46" i="4" s="1"/>
  <c r="I45" i="4"/>
  <c r="O45" i="4" s="1"/>
  <c r="I44" i="4"/>
  <c r="O44" i="4" s="1"/>
  <c r="I43" i="4"/>
  <c r="O43" i="4" s="1"/>
  <c r="I42" i="4"/>
  <c r="O42" i="4" s="1"/>
  <c r="I41" i="4"/>
  <c r="O41" i="4" s="1"/>
  <c r="I40" i="4"/>
  <c r="O40" i="4" s="1"/>
  <c r="I39" i="4"/>
  <c r="O39" i="4" s="1"/>
  <c r="I38" i="4"/>
  <c r="O38" i="4" s="1"/>
  <c r="I37" i="4"/>
  <c r="O37" i="4" s="1"/>
  <c r="I34" i="4"/>
  <c r="O34" i="4" s="1"/>
  <c r="I36" i="4"/>
  <c r="O36" i="4" s="1"/>
  <c r="I33" i="4"/>
  <c r="O33" i="4" s="1"/>
  <c r="I32" i="4"/>
  <c r="O32" i="4" s="1"/>
  <c r="I31" i="4"/>
  <c r="O31" i="4" s="1"/>
  <c r="I30" i="4"/>
  <c r="O30" i="4" s="1"/>
  <c r="I29" i="4"/>
  <c r="O29" i="4" s="1"/>
  <c r="I27" i="4"/>
  <c r="O27" i="4" s="1"/>
  <c r="I28" i="4"/>
  <c r="O28" i="4" s="1"/>
  <c r="I35" i="4"/>
  <c r="O35" i="4" s="1"/>
  <c r="I26" i="4"/>
  <c r="O26" i="4" s="1"/>
  <c r="I25" i="4"/>
  <c r="O25" i="4" s="1"/>
  <c r="I24" i="4"/>
  <c r="O24" i="4" s="1"/>
  <c r="I23" i="4"/>
  <c r="O23" i="4" s="1"/>
  <c r="I22" i="4"/>
  <c r="O22" i="4" s="1"/>
  <c r="I21" i="4"/>
  <c r="O21" i="4" s="1"/>
  <c r="I20" i="4"/>
  <c r="O20" i="4" s="1"/>
  <c r="I19" i="4"/>
  <c r="O19" i="4" s="1"/>
  <c r="M53" i="6"/>
  <c r="M54" i="6"/>
  <c r="M52" i="6"/>
  <c r="M51" i="6"/>
  <c r="M50" i="6"/>
  <c r="M49" i="6"/>
  <c r="M48" i="6"/>
  <c r="M47" i="6"/>
  <c r="M46" i="6"/>
  <c r="M45" i="6"/>
  <c r="M44" i="6"/>
  <c r="M42" i="6"/>
  <c r="M41" i="6"/>
  <c r="M40" i="6"/>
  <c r="M39" i="6"/>
  <c r="M38" i="6"/>
  <c r="M37" i="6"/>
  <c r="M36" i="6"/>
  <c r="M35" i="6"/>
  <c r="M34" i="6"/>
  <c r="M43" i="6"/>
  <c r="M33" i="6"/>
  <c r="M32" i="6"/>
  <c r="M31" i="6"/>
  <c r="M26" i="6"/>
  <c r="M30" i="6"/>
  <c r="M29" i="6"/>
  <c r="M28" i="6"/>
  <c r="M27" i="6"/>
  <c r="M25" i="6"/>
  <c r="M24" i="6"/>
  <c r="M23" i="6"/>
  <c r="M22" i="6"/>
  <c r="M21" i="6"/>
  <c r="M20" i="6"/>
  <c r="M19" i="6"/>
  <c r="K53" i="6"/>
  <c r="N53" i="6" s="1"/>
  <c r="K54" i="6"/>
  <c r="N54" i="6" s="1"/>
  <c r="K52" i="6"/>
  <c r="N52" i="6" s="1"/>
  <c r="K51" i="6"/>
  <c r="N51" i="6" s="1"/>
  <c r="K50" i="6"/>
  <c r="N50" i="6" s="1"/>
  <c r="K49" i="6"/>
  <c r="N49" i="6" s="1"/>
  <c r="K48" i="6"/>
  <c r="N48" i="6" s="1"/>
  <c r="K47" i="6"/>
  <c r="N47" i="6" s="1"/>
  <c r="K46" i="6"/>
  <c r="N46" i="6" s="1"/>
  <c r="K45" i="6"/>
  <c r="N45" i="6" s="1"/>
  <c r="K44" i="6"/>
  <c r="N44" i="6" s="1"/>
  <c r="K42" i="6"/>
  <c r="N42" i="6" s="1"/>
  <c r="K41" i="6"/>
  <c r="N41" i="6" s="1"/>
  <c r="K40" i="6"/>
  <c r="N40" i="6" s="1"/>
  <c r="K39" i="6"/>
  <c r="N39" i="6" s="1"/>
  <c r="K38" i="6"/>
  <c r="N38" i="6" s="1"/>
  <c r="K37" i="6"/>
  <c r="N37" i="6" s="1"/>
  <c r="K36" i="6"/>
  <c r="N36" i="6" s="1"/>
  <c r="K35" i="6"/>
  <c r="N35" i="6" s="1"/>
  <c r="K34" i="6"/>
  <c r="N34" i="6" s="1"/>
  <c r="K43" i="6"/>
  <c r="N43" i="6" s="1"/>
  <c r="K33" i="6"/>
  <c r="N33" i="6" s="1"/>
  <c r="K32" i="6"/>
  <c r="N32" i="6" s="1"/>
  <c r="K31" i="6"/>
  <c r="N31" i="6" s="1"/>
  <c r="K26" i="6"/>
  <c r="N26" i="6" s="1"/>
  <c r="K30" i="6"/>
  <c r="N30" i="6" s="1"/>
  <c r="K29" i="6"/>
  <c r="N29" i="6" s="1"/>
  <c r="K28" i="6"/>
  <c r="N28" i="6" s="1"/>
  <c r="K27" i="6"/>
  <c r="N27" i="6" s="1"/>
  <c r="K25" i="6"/>
  <c r="N25" i="6" s="1"/>
  <c r="K24" i="6"/>
  <c r="N24" i="6" s="1"/>
  <c r="K23" i="6"/>
  <c r="N23" i="6" s="1"/>
  <c r="K22" i="6"/>
  <c r="N22" i="6" s="1"/>
  <c r="K21" i="6"/>
  <c r="N21" i="6" s="1"/>
  <c r="K20" i="6"/>
  <c r="N20" i="6" s="1"/>
  <c r="K19" i="6"/>
  <c r="N19" i="6" s="1"/>
  <c r="I53" i="6"/>
  <c r="O53" i="6" s="1"/>
  <c r="I54" i="6"/>
  <c r="O54" i="6" s="1"/>
  <c r="I52" i="6"/>
  <c r="O52" i="6" s="1"/>
  <c r="I51" i="6"/>
  <c r="O51" i="6" s="1"/>
  <c r="I50" i="6"/>
  <c r="O50" i="6" s="1"/>
  <c r="I49" i="6"/>
  <c r="O49" i="6" s="1"/>
  <c r="I48" i="6"/>
  <c r="O48" i="6" s="1"/>
  <c r="I47" i="6"/>
  <c r="O47" i="6" s="1"/>
  <c r="I46" i="6"/>
  <c r="O46" i="6" s="1"/>
  <c r="I45" i="6"/>
  <c r="O45" i="6" s="1"/>
  <c r="I44" i="6"/>
  <c r="O44" i="6" s="1"/>
  <c r="I42" i="6"/>
  <c r="O42" i="6" s="1"/>
  <c r="I41" i="6"/>
  <c r="O41" i="6" s="1"/>
  <c r="I40" i="6"/>
  <c r="O40" i="6" s="1"/>
  <c r="I39" i="6"/>
  <c r="O39" i="6" s="1"/>
  <c r="I38" i="6"/>
  <c r="O38" i="6" s="1"/>
  <c r="I37" i="6"/>
  <c r="O37" i="6" s="1"/>
  <c r="I36" i="6"/>
  <c r="O36" i="6" s="1"/>
  <c r="I35" i="6"/>
  <c r="O35" i="6" s="1"/>
  <c r="I34" i="6"/>
  <c r="O34" i="6" s="1"/>
  <c r="I43" i="6"/>
  <c r="O43" i="6" s="1"/>
  <c r="I33" i="6"/>
  <c r="O33" i="6" s="1"/>
  <c r="I32" i="6"/>
  <c r="O32" i="6" s="1"/>
  <c r="I31" i="6"/>
  <c r="O31" i="6" s="1"/>
  <c r="I26" i="6"/>
  <c r="O26" i="6" s="1"/>
  <c r="I30" i="6"/>
  <c r="O30" i="6" s="1"/>
  <c r="I29" i="6"/>
  <c r="O29" i="6" s="1"/>
  <c r="I28" i="6"/>
  <c r="O28" i="6" s="1"/>
  <c r="I27" i="6"/>
  <c r="O27" i="6" s="1"/>
  <c r="I25" i="6"/>
  <c r="O25" i="6" s="1"/>
  <c r="I24" i="6"/>
  <c r="O24" i="6" s="1"/>
  <c r="I23" i="6"/>
  <c r="O23" i="6" s="1"/>
  <c r="I22" i="6"/>
  <c r="I21" i="6"/>
  <c r="O21" i="6" s="1"/>
  <c r="I20" i="6"/>
  <c r="O20" i="6" s="1"/>
  <c r="I19" i="6"/>
  <c r="O19" i="6" s="1"/>
  <c r="M46" i="3"/>
  <c r="M45" i="3"/>
  <c r="M44" i="3"/>
  <c r="M43" i="3"/>
  <c r="M42" i="3"/>
  <c r="M41" i="3"/>
  <c r="M40" i="3"/>
  <c r="M37" i="3"/>
  <c r="M39" i="3"/>
  <c r="M38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K46" i="3"/>
  <c r="N46" i="3" s="1"/>
  <c r="K45" i="3"/>
  <c r="N45" i="3" s="1"/>
  <c r="K44" i="3"/>
  <c r="N44" i="3" s="1"/>
  <c r="K43" i="3"/>
  <c r="N43" i="3" s="1"/>
  <c r="K42" i="3"/>
  <c r="N42" i="3" s="1"/>
  <c r="K41" i="3"/>
  <c r="N41" i="3" s="1"/>
  <c r="K40" i="3"/>
  <c r="N40" i="3" s="1"/>
  <c r="K37" i="3"/>
  <c r="N37" i="3" s="1"/>
  <c r="K39" i="3"/>
  <c r="N39" i="3" s="1"/>
  <c r="K38" i="3"/>
  <c r="N38" i="3" s="1"/>
  <c r="K36" i="3"/>
  <c r="N36" i="3" s="1"/>
  <c r="K35" i="3"/>
  <c r="N35" i="3" s="1"/>
  <c r="K34" i="3"/>
  <c r="N34" i="3" s="1"/>
  <c r="K33" i="3"/>
  <c r="N33" i="3" s="1"/>
  <c r="K32" i="3"/>
  <c r="N32" i="3" s="1"/>
  <c r="K31" i="3"/>
  <c r="N31" i="3" s="1"/>
  <c r="K30" i="3"/>
  <c r="N30" i="3" s="1"/>
  <c r="K29" i="3"/>
  <c r="N29" i="3" s="1"/>
  <c r="K28" i="3"/>
  <c r="N28" i="3" s="1"/>
  <c r="K27" i="3"/>
  <c r="N27" i="3" s="1"/>
  <c r="K26" i="3"/>
  <c r="N26" i="3" s="1"/>
  <c r="K25" i="3"/>
  <c r="N25" i="3" s="1"/>
  <c r="K24" i="3"/>
  <c r="N24" i="3" s="1"/>
  <c r="K23" i="3"/>
  <c r="N23" i="3" s="1"/>
  <c r="K22" i="3"/>
  <c r="N22" i="3" s="1"/>
  <c r="K21" i="3"/>
  <c r="N21" i="3" s="1"/>
  <c r="K20" i="3"/>
  <c r="N20" i="3" s="1"/>
  <c r="K19" i="3"/>
  <c r="N19" i="3" s="1"/>
  <c r="K54" i="1"/>
  <c r="K53" i="1"/>
  <c r="K52" i="1"/>
  <c r="K51" i="1"/>
  <c r="K50" i="1"/>
  <c r="K49" i="1"/>
  <c r="K48" i="1"/>
  <c r="K47" i="1"/>
  <c r="K46" i="1"/>
  <c r="K44" i="1"/>
  <c r="K45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M54" i="1"/>
  <c r="M53" i="1"/>
  <c r="M52" i="1"/>
  <c r="M51" i="1"/>
  <c r="M50" i="1"/>
  <c r="M49" i="1"/>
  <c r="M48" i="1"/>
  <c r="M47" i="1"/>
  <c r="M46" i="1"/>
  <c r="M44" i="1"/>
  <c r="M45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I46" i="3"/>
  <c r="O46" i="3" s="1"/>
  <c r="I45" i="3"/>
  <c r="O45" i="3" s="1"/>
  <c r="I44" i="3"/>
  <c r="O44" i="3" s="1"/>
  <c r="I43" i="3"/>
  <c r="O43" i="3" s="1"/>
  <c r="I42" i="3"/>
  <c r="O42" i="3" s="1"/>
  <c r="I41" i="3"/>
  <c r="O41" i="3" s="1"/>
  <c r="I40" i="3"/>
  <c r="O40" i="3" s="1"/>
  <c r="I37" i="3"/>
  <c r="O37" i="3" s="1"/>
  <c r="I39" i="3"/>
  <c r="O39" i="3" s="1"/>
  <c r="I38" i="3"/>
  <c r="O38" i="3" s="1"/>
  <c r="I36" i="3"/>
  <c r="O36" i="3" s="1"/>
  <c r="I35" i="3"/>
  <c r="O35" i="3" s="1"/>
  <c r="I34" i="3"/>
  <c r="O34" i="3" s="1"/>
  <c r="I33" i="3"/>
  <c r="O33" i="3" s="1"/>
  <c r="I32" i="3"/>
  <c r="O32" i="3" s="1"/>
  <c r="I31" i="3"/>
  <c r="I30" i="3"/>
  <c r="O30" i="3" s="1"/>
  <c r="I29" i="3"/>
  <c r="O29" i="3" s="1"/>
  <c r="I28" i="3"/>
  <c r="O28" i="3" s="1"/>
  <c r="I27" i="3"/>
  <c r="O27" i="3" s="1"/>
  <c r="I26" i="3"/>
  <c r="O26" i="3" s="1"/>
  <c r="I25" i="3"/>
  <c r="O25" i="3" s="1"/>
  <c r="I24" i="3"/>
  <c r="O24" i="3" s="1"/>
  <c r="I23" i="3"/>
  <c r="O23" i="3" s="1"/>
  <c r="I22" i="3"/>
  <c r="O22" i="3" s="1"/>
  <c r="I21" i="3"/>
  <c r="O21" i="3" s="1"/>
  <c r="I20" i="3"/>
  <c r="O20" i="3" s="1"/>
  <c r="I19" i="3"/>
  <c r="O19" i="3" s="1"/>
  <c r="I31" i="1"/>
  <c r="I54" i="1"/>
  <c r="I53" i="1"/>
  <c r="I52" i="1"/>
  <c r="I50" i="1"/>
  <c r="I51" i="1"/>
  <c r="I49" i="1"/>
  <c r="I48" i="1"/>
  <c r="I47" i="1"/>
  <c r="I45" i="1"/>
  <c r="I46" i="1"/>
  <c r="I44" i="1"/>
  <c r="I41" i="1"/>
  <c r="I43" i="1"/>
  <c r="I42" i="1"/>
  <c r="I40" i="1"/>
  <c r="I39" i="1"/>
  <c r="I38" i="1"/>
  <c r="I37" i="1"/>
  <c r="I36" i="1"/>
  <c r="I35" i="1"/>
  <c r="I34" i="1"/>
  <c r="I33" i="1"/>
  <c r="I32" i="1"/>
  <c r="I30" i="1"/>
  <c r="I29" i="1"/>
  <c r="I28" i="1"/>
  <c r="I27" i="1"/>
  <c r="I26" i="1"/>
  <c r="I25" i="1"/>
  <c r="I24" i="1"/>
  <c r="I23" i="1"/>
  <c r="I22" i="1"/>
  <c r="I21" i="1"/>
  <c r="I20" i="1"/>
  <c r="I19" i="1"/>
  <c r="O56" i="1" l="1"/>
  <c r="O50" i="4"/>
  <c r="O57" i="1"/>
  <c r="O22" i="6"/>
  <c r="O56" i="6"/>
  <c r="O53" i="4"/>
  <c r="O47" i="3"/>
  <c r="O60" i="6"/>
  <c r="O47" i="4"/>
  <c r="O49" i="4"/>
  <c r="O52" i="4"/>
  <c r="N19" i="1"/>
  <c r="O19" i="1" s="1"/>
  <c r="N21" i="1"/>
  <c r="O21" i="1" s="1"/>
  <c r="N23" i="1"/>
  <c r="O23" i="1" s="1"/>
  <c r="N25" i="1"/>
  <c r="O25" i="1" s="1"/>
  <c r="N27" i="1"/>
  <c r="O27" i="1" s="1"/>
  <c r="N29" i="1"/>
  <c r="O29" i="1" s="1"/>
  <c r="N31" i="1"/>
  <c r="O31" i="1" s="1"/>
  <c r="N33" i="1"/>
  <c r="O33" i="1" s="1"/>
  <c r="N35" i="1"/>
  <c r="O35" i="1" s="1"/>
  <c r="N37" i="1"/>
  <c r="O37" i="1" s="1"/>
  <c r="N39" i="1"/>
  <c r="O39" i="1" s="1"/>
  <c r="N41" i="1"/>
  <c r="O41" i="1" s="1"/>
  <c r="N43" i="1"/>
  <c r="O43" i="1" s="1"/>
  <c r="N44" i="1"/>
  <c r="O44" i="1" s="1"/>
  <c r="N47" i="1"/>
  <c r="O47" i="1" s="1"/>
  <c r="N49" i="1"/>
  <c r="O49" i="1" s="1"/>
  <c r="N51" i="1"/>
  <c r="O51" i="1" s="1"/>
  <c r="N53" i="1"/>
  <c r="O53" i="1" s="1"/>
  <c r="N20" i="1"/>
  <c r="O20" i="1" s="1"/>
  <c r="N22" i="1"/>
  <c r="O22" i="1" s="1"/>
  <c r="N24" i="1"/>
  <c r="O24" i="1" s="1"/>
  <c r="N26" i="1"/>
  <c r="O26" i="1" s="1"/>
  <c r="N28" i="1"/>
  <c r="O28" i="1" s="1"/>
  <c r="N30" i="1"/>
  <c r="O30" i="1" s="1"/>
  <c r="N32" i="1"/>
  <c r="O32" i="1" s="1"/>
  <c r="N34" i="1"/>
  <c r="O34" i="1" s="1"/>
  <c r="N36" i="1"/>
  <c r="O36" i="1" s="1"/>
  <c r="N38" i="1"/>
  <c r="O38" i="1" s="1"/>
  <c r="N40" i="1"/>
  <c r="O40" i="1" s="1"/>
  <c r="N42" i="1"/>
  <c r="O42" i="1" s="1"/>
  <c r="N45" i="1"/>
  <c r="O45" i="1" s="1"/>
  <c r="N46" i="1"/>
  <c r="O46" i="1" s="1"/>
  <c r="N48" i="1"/>
  <c r="O48" i="1" s="1"/>
  <c r="N50" i="1"/>
  <c r="O50" i="1" s="1"/>
  <c r="N52" i="1"/>
  <c r="O52" i="1" s="1"/>
  <c r="N54" i="1"/>
  <c r="O54" i="1" s="1"/>
  <c r="O31" i="3"/>
  <c r="O49" i="3"/>
  <c r="O50" i="3"/>
</calcChain>
</file>

<file path=xl/sharedStrings.xml><?xml version="1.0" encoding="utf-8"?>
<sst xmlns="http://schemas.openxmlformats.org/spreadsheetml/2006/main" count="1096" uniqueCount="356">
  <si>
    <t>Муниципальное образование:</t>
  </si>
  <si>
    <t xml:space="preserve">Класс:  </t>
  </si>
  <si>
    <t xml:space="preserve">Численность участников: </t>
  </si>
  <si>
    <t>Дата</t>
  </si>
  <si>
    <t>Максимально возможное  количество баллов:</t>
  </si>
  <si>
    <t>№</t>
  </si>
  <si>
    <t>Фамилия</t>
  </si>
  <si>
    <t>Имя</t>
  </si>
  <si>
    <t>Отчество</t>
  </si>
  <si>
    <t>Класс *</t>
  </si>
  <si>
    <t>ОУ</t>
  </si>
  <si>
    <t xml:space="preserve">МО </t>
  </si>
  <si>
    <t>Сумма баллов теоретического тура</t>
  </si>
  <si>
    <t>Зачетный балл теоретического тура **</t>
  </si>
  <si>
    <r>
      <t xml:space="preserve">1-е испытание                         </t>
    </r>
    <r>
      <rPr>
        <sz val="12"/>
        <color indexed="8"/>
        <rFont val="Times New Roman"/>
        <family val="1"/>
        <charset val="204"/>
      </rPr>
      <t>(баскетбол)</t>
    </r>
  </si>
  <si>
    <r>
      <t xml:space="preserve">2-е испытание                     </t>
    </r>
    <r>
      <rPr>
        <sz val="12"/>
        <color indexed="8"/>
        <rFont val="Times New Roman"/>
        <family val="1"/>
        <charset val="204"/>
      </rPr>
      <t xml:space="preserve"> (гимнастика)</t>
    </r>
  </si>
  <si>
    <t>Зачетный балл практического тура ***</t>
  </si>
  <si>
    <t>ИТОГОВЫЙ ЗАЧЕТНЫЙ БАЛЛ</t>
  </si>
  <si>
    <t>Статус диплома (победитель, призер, участник)</t>
  </si>
  <si>
    <t>Зачетный балл **</t>
  </si>
  <si>
    <r>
      <t xml:space="preserve">Результат                           </t>
    </r>
    <r>
      <rPr>
        <sz val="12"/>
        <color indexed="8"/>
        <rFont val="Times New Roman"/>
        <family val="1"/>
        <charset val="204"/>
      </rPr>
      <t xml:space="preserve"> (баллы)</t>
    </r>
  </si>
  <si>
    <t>Зачетный балл  **</t>
  </si>
  <si>
    <t xml:space="preserve">и муниципального этапа, разработанными центральными предметно-методическими комиссиями, а также в требованиях к проведению муниципального этапа </t>
  </si>
  <si>
    <t xml:space="preserve"> всероссийской олимпиады школьников по физической культуре.</t>
  </si>
  <si>
    <r>
      <t xml:space="preserve">*** - </t>
    </r>
    <r>
      <rPr>
        <b/>
        <sz val="12"/>
        <color indexed="8"/>
        <rFont val="Times New Roman"/>
        <family val="1"/>
        <charset val="204"/>
      </rPr>
      <t xml:space="preserve">Зачетный балл практического тура </t>
    </r>
    <r>
      <rPr>
        <sz val="12"/>
        <color indexed="8"/>
        <rFont val="Times New Roman"/>
        <family val="1"/>
        <charset val="204"/>
      </rPr>
      <t>представляет собой сумму зачетных баллов каждого из испытаний практического тура.</t>
    </r>
  </si>
  <si>
    <r>
      <t xml:space="preserve">**** - </t>
    </r>
    <r>
      <rPr>
        <b/>
        <sz val="12"/>
        <color indexed="8"/>
        <rFont val="Times New Roman"/>
        <family val="1"/>
        <charset val="204"/>
      </rPr>
      <t>Итоговый зачетный балл</t>
    </r>
    <r>
      <rPr>
        <sz val="12"/>
        <color indexed="8"/>
        <rFont val="Times New Roman"/>
        <family val="1"/>
        <charset val="204"/>
      </rPr>
      <t xml:space="preserve"> представляет собой сумму зачетных баллов теоретического и практического тура.</t>
    </r>
  </si>
  <si>
    <t>Члены жюри:</t>
  </si>
  <si>
    <t>Итоговая (рейтинговая) таблица  результатов</t>
  </si>
  <si>
    <t>участников  муниципального этапа всероссийской олимпиады школьников</t>
  </si>
  <si>
    <t>по физической культуре</t>
  </si>
  <si>
    <t>Председатель жюри:</t>
  </si>
  <si>
    <t>______________________</t>
  </si>
  <si>
    <t>____________________</t>
  </si>
  <si>
    <t>/_______________________</t>
  </si>
  <si>
    <r>
      <t xml:space="preserve">Результат                            </t>
    </r>
    <r>
      <rPr>
        <sz val="12"/>
        <color indexed="8"/>
        <rFont val="Times New Roman"/>
        <family val="1"/>
        <charset val="204"/>
      </rPr>
      <t>(сек.)</t>
    </r>
  </si>
  <si>
    <t>Иван</t>
  </si>
  <si>
    <t>Иванович</t>
  </si>
  <si>
    <r>
      <t xml:space="preserve">** - </t>
    </r>
    <r>
      <rPr>
        <b/>
        <sz val="12"/>
        <color indexed="8"/>
        <rFont val="Times New Roman"/>
        <family val="1"/>
        <charset val="204"/>
      </rPr>
      <t>Зачетные баллы теоретического и каждого из испытаний практического тура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>рассчитываются по формулам</t>
    </r>
    <r>
      <rPr>
        <sz val="12"/>
        <color indexed="8"/>
        <rFont val="Times New Roman"/>
        <family val="1"/>
        <charset val="204"/>
      </rPr>
      <t xml:space="preserve">, указанным в методических рекомендациях школьного </t>
    </r>
  </si>
  <si>
    <t>7-8, юноши</t>
  </si>
  <si>
    <t>Щербиновский район</t>
  </si>
  <si>
    <t>9-11, девушки</t>
  </si>
  <si>
    <t>9-11, юноши</t>
  </si>
  <si>
    <t>7-8, девушки</t>
  </si>
  <si>
    <t>Казаченко</t>
  </si>
  <si>
    <t>Максим</t>
  </si>
  <si>
    <t>Вадимович</t>
  </si>
  <si>
    <t>Таран</t>
  </si>
  <si>
    <t>Александр</t>
  </si>
  <si>
    <t>Игоревич</t>
  </si>
  <si>
    <t xml:space="preserve">Собинов </t>
  </si>
  <si>
    <t>Сергеевич</t>
  </si>
  <si>
    <t>Дахно</t>
  </si>
  <si>
    <t xml:space="preserve">Захар </t>
  </si>
  <si>
    <t xml:space="preserve">Таранец </t>
  </si>
  <si>
    <t>Даниил</t>
  </si>
  <si>
    <t>Александрови</t>
  </si>
  <si>
    <t>Исаев</t>
  </si>
  <si>
    <t>Тимур</t>
  </si>
  <si>
    <t>Андреевич</t>
  </si>
  <si>
    <t>Подушко</t>
  </si>
  <si>
    <t xml:space="preserve">Кирилл </t>
  </si>
  <si>
    <t>Витальевич</t>
  </si>
  <si>
    <t>Шемендюк</t>
  </si>
  <si>
    <t>Викторович</t>
  </si>
  <si>
    <t>Куликов</t>
  </si>
  <si>
    <t>Алексей</t>
  </si>
  <si>
    <t>Евгеньевич</t>
  </si>
  <si>
    <t>Соложенков</t>
  </si>
  <si>
    <t>Ваячеслав</t>
  </si>
  <si>
    <t xml:space="preserve">Шляхов </t>
  </si>
  <si>
    <t xml:space="preserve">Максим </t>
  </si>
  <si>
    <t>Александрович</t>
  </si>
  <si>
    <t>Дыдычкин</t>
  </si>
  <si>
    <t>Анатолий</t>
  </si>
  <si>
    <t>Михайлович</t>
  </si>
  <si>
    <t>Сырбу</t>
  </si>
  <si>
    <t>Арсений</t>
  </si>
  <si>
    <t>Бубнов</t>
  </si>
  <si>
    <t>Матвей</t>
  </si>
  <si>
    <t>Юрьевич</t>
  </si>
  <si>
    <t>Фурсов</t>
  </si>
  <si>
    <t>Евгеньвич</t>
  </si>
  <si>
    <t>Есауленко</t>
  </si>
  <si>
    <t>Данил</t>
  </si>
  <si>
    <t>Денисович</t>
  </si>
  <si>
    <t>Щур</t>
  </si>
  <si>
    <t>Владислав</t>
  </si>
  <si>
    <t xml:space="preserve">Калугин </t>
  </si>
  <si>
    <t xml:space="preserve">Александр </t>
  </si>
  <si>
    <t xml:space="preserve">Владимирович </t>
  </si>
  <si>
    <t xml:space="preserve">Пилепенко </t>
  </si>
  <si>
    <t>Игорь</t>
  </si>
  <si>
    <t xml:space="preserve">Сергеевич </t>
  </si>
  <si>
    <t xml:space="preserve">Литвененко </t>
  </si>
  <si>
    <t xml:space="preserve">Олегович </t>
  </si>
  <si>
    <t xml:space="preserve">Романюк </t>
  </si>
  <si>
    <t>Кондратьев</t>
  </si>
  <si>
    <t>Савелий</t>
  </si>
  <si>
    <t>Шаталов</t>
  </si>
  <si>
    <t>Егор</t>
  </si>
  <si>
    <t xml:space="preserve">Александрович </t>
  </si>
  <si>
    <t>Телипко</t>
  </si>
  <si>
    <t xml:space="preserve">Алексей </t>
  </si>
  <si>
    <t>Метревели</t>
  </si>
  <si>
    <t>Глушко</t>
  </si>
  <si>
    <t xml:space="preserve">Романович </t>
  </si>
  <si>
    <t xml:space="preserve">Пилюк </t>
  </si>
  <si>
    <t xml:space="preserve">Роман </t>
  </si>
  <si>
    <t xml:space="preserve">Заречный </t>
  </si>
  <si>
    <t xml:space="preserve">Станислав </t>
  </si>
  <si>
    <t xml:space="preserve">Георгиевич </t>
  </si>
  <si>
    <t xml:space="preserve">Кузьменко </t>
  </si>
  <si>
    <t xml:space="preserve">Викторович </t>
  </si>
  <si>
    <t xml:space="preserve">Кадников </t>
  </si>
  <si>
    <t>Герасюта</t>
  </si>
  <si>
    <t>Тищенко</t>
  </si>
  <si>
    <t xml:space="preserve">Артем </t>
  </si>
  <si>
    <t>Павленко</t>
  </si>
  <si>
    <t>Станиславович</t>
  </si>
  <si>
    <t xml:space="preserve">Щербиновский район </t>
  </si>
  <si>
    <t>Бабичев</t>
  </si>
  <si>
    <t>Эрленбуш</t>
  </si>
  <si>
    <t>Артем</t>
  </si>
  <si>
    <t>Романович</t>
  </si>
  <si>
    <t>Сулин</t>
  </si>
  <si>
    <t>Петросянц</t>
  </si>
  <si>
    <t>Каспарович</t>
  </si>
  <si>
    <t>Бурый</t>
  </si>
  <si>
    <t>Дмитрий</t>
  </si>
  <si>
    <t>Бойко</t>
  </si>
  <si>
    <t>Захар</t>
  </si>
  <si>
    <t>Александров</t>
  </si>
  <si>
    <t>Бойченко</t>
  </si>
  <si>
    <t>Владимирович</t>
  </si>
  <si>
    <t>Никитин</t>
  </si>
  <si>
    <t xml:space="preserve">Данил </t>
  </si>
  <si>
    <t xml:space="preserve">Петрович </t>
  </si>
  <si>
    <t xml:space="preserve">Волков </t>
  </si>
  <si>
    <t>Максимович</t>
  </si>
  <si>
    <t xml:space="preserve">Ложкин </t>
  </si>
  <si>
    <t>Григорий</t>
  </si>
  <si>
    <t>Павлович</t>
  </si>
  <si>
    <t>Худяков</t>
  </si>
  <si>
    <t>Алексеевич</t>
  </si>
  <si>
    <t xml:space="preserve">Борецкий </t>
  </si>
  <si>
    <t>Никита</t>
  </si>
  <si>
    <t>Маринин</t>
  </si>
  <si>
    <t>Дмитриевич</t>
  </si>
  <si>
    <t>Кузнецов</t>
  </si>
  <si>
    <t>Георгиевич</t>
  </si>
  <si>
    <t>Меркулов</t>
  </si>
  <si>
    <t xml:space="preserve">Евгеньевич </t>
  </si>
  <si>
    <t xml:space="preserve">Бятец </t>
  </si>
  <si>
    <t>Кирилл</t>
  </si>
  <si>
    <t xml:space="preserve">Юрьевич </t>
  </si>
  <si>
    <t xml:space="preserve">Терентьев </t>
  </si>
  <si>
    <t xml:space="preserve">Кривов </t>
  </si>
  <si>
    <t xml:space="preserve">Владислав </t>
  </si>
  <si>
    <t xml:space="preserve">Енвгеньевич </t>
  </si>
  <si>
    <t xml:space="preserve">Недилько </t>
  </si>
  <si>
    <t xml:space="preserve">Егор </t>
  </si>
  <si>
    <t xml:space="preserve">Кувалдин </t>
  </si>
  <si>
    <t xml:space="preserve">Дмитриевич </t>
  </si>
  <si>
    <t xml:space="preserve">Коваленко </t>
  </si>
  <si>
    <t xml:space="preserve">Данила </t>
  </si>
  <si>
    <t xml:space="preserve">Сирота </t>
  </si>
  <si>
    <t>Задависвичко</t>
  </si>
  <si>
    <t>Михаил</t>
  </si>
  <si>
    <t xml:space="preserve">Филипенко </t>
  </si>
  <si>
    <t xml:space="preserve">Михаил </t>
  </si>
  <si>
    <t xml:space="preserve">Игоревич </t>
  </si>
  <si>
    <t xml:space="preserve">Залозний </t>
  </si>
  <si>
    <t xml:space="preserve">Андрей </t>
  </si>
  <si>
    <t xml:space="preserve">Нгиколаевич </t>
  </si>
  <si>
    <t xml:space="preserve">Могилат </t>
  </si>
  <si>
    <t xml:space="preserve">Андреевич </t>
  </si>
  <si>
    <t xml:space="preserve">Федоров </t>
  </si>
  <si>
    <t>Антон</t>
  </si>
  <si>
    <t xml:space="preserve">Николаевич </t>
  </si>
  <si>
    <t xml:space="preserve">Есипенко  </t>
  </si>
  <si>
    <t xml:space="preserve">Даниил </t>
  </si>
  <si>
    <t xml:space="preserve">Яковлевич </t>
  </si>
  <si>
    <t xml:space="preserve">Рыбась </t>
  </si>
  <si>
    <t xml:space="preserve">Евгений </t>
  </si>
  <si>
    <t xml:space="preserve">Куринов </t>
  </si>
  <si>
    <t xml:space="preserve">Владимир </t>
  </si>
  <si>
    <t xml:space="preserve">Валерьевич </t>
  </si>
  <si>
    <t xml:space="preserve">Вадим </t>
  </si>
  <si>
    <t xml:space="preserve">Мосный </t>
  </si>
  <si>
    <t xml:space="preserve">Дмитрий </t>
  </si>
  <si>
    <t xml:space="preserve">Юрченко </t>
  </si>
  <si>
    <t xml:space="preserve">Лазуренко </t>
  </si>
  <si>
    <t xml:space="preserve">Михайлович </t>
  </si>
  <si>
    <t xml:space="preserve">Рико </t>
  </si>
  <si>
    <t xml:space="preserve">Андраникович </t>
  </si>
  <si>
    <t>Едигарян</t>
  </si>
  <si>
    <t xml:space="preserve">Понамаренко </t>
  </si>
  <si>
    <t xml:space="preserve">Меньшиков </t>
  </si>
  <si>
    <t>Барышникова</t>
  </si>
  <si>
    <t>Мария</t>
  </si>
  <si>
    <t>Артёмовна</t>
  </si>
  <si>
    <t>Малышенко</t>
  </si>
  <si>
    <t>София</t>
  </si>
  <si>
    <t>Евгеньевна</t>
  </si>
  <si>
    <t>Корнилова</t>
  </si>
  <si>
    <t>Валерия</t>
  </si>
  <si>
    <t>Ивановна</t>
  </si>
  <si>
    <t>Илюхина</t>
  </si>
  <si>
    <t>Данна</t>
  </si>
  <si>
    <t>Алексеевна</t>
  </si>
  <si>
    <t>Шостик</t>
  </si>
  <si>
    <t>Ляна</t>
  </si>
  <si>
    <t>Викторовна</t>
  </si>
  <si>
    <t>Шляховая</t>
  </si>
  <si>
    <t>Анна</t>
  </si>
  <si>
    <t>Владимировна</t>
  </si>
  <si>
    <t>Мейзер</t>
  </si>
  <si>
    <t>Алина</t>
  </si>
  <si>
    <t>Андреевна</t>
  </si>
  <si>
    <t>Михайловская</t>
  </si>
  <si>
    <t>Анастасия</t>
  </si>
  <si>
    <t>Вадимовна</t>
  </si>
  <si>
    <t>Агейша</t>
  </si>
  <si>
    <t>Аделина</t>
  </si>
  <si>
    <t>Дарья</t>
  </si>
  <si>
    <t>Дмитриевна</t>
  </si>
  <si>
    <t>Белозёрова</t>
  </si>
  <si>
    <t>Алёна</t>
  </si>
  <si>
    <t>Сергеевна</t>
  </si>
  <si>
    <t>Юмашева</t>
  </si>
  <si>
    <t>Мамченко</t>
  </si>
  <si>
    <t>Татьяна</t>
  </si>
  <si>
    <t>Романенко</t>
  </si>
  <si>
    <t>Софья</t>
  </si>
  <si>
    <t>Мамонтова</t>
  </si>
  <si>
    <t>Ксения</t>
  </si>
  <si>
    <t>Гончаренко</t>
  </si>
  <si>
    <t>Полина</t>
  </si>
  <si>
    <t>Альбертовна</t>
  </si>
  <si>
    <t>Гаченко</t>
  </si>
  <si>
    <t>Ариана</t>
  </si>
  <si>
    <t>Васильевна</t>
  </si>
  <si>
    <t>Зубкова</t>
  </si>
  <si>
    <t>Иванова</t>
  </si>
  <si>
    <t>Николаевна</t>
  </si>
  <si>
    <t>Малярова</t>
  </si>
  <si>
    <t>Кочерга</t>
  </si>
  <si>
    <t>Виктория</t>
  </si>
  <si>
    <t>Савченко</t>
  </si>
  <si>
    <t>Игоревна</t>
  </si>
  <si>
    <t>Виноградова</t>
  </si>
  <si>
    <t>Миланья</t>
  </si>
  <si>
    <t>Сошина</t>
  </si>
  <si>
    <t>Виолетта</t>
  </si>
  <si>
    <t>Соломаха</t>
  </si>
  <si>
    <t>Яценко</t>
  </si>
  <si>
    <t>Кира</t>
  </si>
  <si>
    <t>Элла</t>
  </si>
  <si>
    <t>Назаренко</t>
  </si>
  <si>
    <t xml:space="preserve">Евгения </t>
  </si>
  <si>
    <t xml:space="preserve">Ивановна </t>
  </si>
  <si>
    <t>Москаленко</t>
  </si>
  <si>
    <t>Влада</t>
  </si>
  <si>
    <t xml:space="preserve">Сергеевна </t>
  </si>
  <si>
    <t>Кладько</t>
  </si>
  <si>
    <t xml:space="preserve">Алексеевич </t>
  </si>
  <si>
    <t xml:space="preserve">Пидоря </t>
  </si>
  <si>
    <t xml:space="preserve">Капцева </t>
  </si>
  <si>
    <t>Екатерина</t>
  </si>
  <si>
    <t>Кукушкина</t>
  </si>
  <si>
    <t>Филипенко</t>
  </si>
  <si>
    <t>Стрижак</t>
  </si>
  <si>
    <t>Михайловна</t>
  </si>
  <si>
    <t>Вакуленко</t>
  </si>
  <si>
    <t>Коновалова</t>
  </si>
  <si>
    <t>Мазурова</t>
  </si>
  <si>
    <t>Юрьевна</t>
  </si>
  <si>
    <t>Гугля</t>
  </si>
  <si>
    <t>Исаева</t>
  </si>
  <si>
    <t>Иваненко</t>
  </si>
  <si>
    <t>Шотаевна</t>
  </si>
  <si>
    <t>Милена</t>
  </si>
  <si>
    <t>Владиславовна</t>
  </si>
  <si>
    <t>Алиса</t>
  </si>
  <si>
    <t>Романовна</t>
  </si>
  <si>
    <t>Шумидуб</t>
  </si>
  <si>
    <t>Онищенко</t>
  </si>
  <si>
    <t>Арина</t>
  </si>
  <si>
    <t>Кочетова</t>
  </si>
  <si>
    <t>Камила</t>
  </si>
  <si>
    <t>Якушенко</t>
  </si>
  <si>
    <t>Дьяконенко</t>
  </si>
  <si>
    <t>Александровна</t>
  </si>
  <si>
    <t>Ярошенко</t>
  </si>
  <si>
    <t>Варвара</t>
  </si>
  <si>
    <t>Старенькая</t>
  </si>
  <si>
    <t>Варламова</t>
  </si>
  <si>
    <t>Журавель</t>
  </si>
  <si>
    <t>Бехтер</t>
  </si>
  <si>
    <t>Ангелина</t>
  </si>
  <si>
    <t>Рычкова</t>
  </si>
  <si>
    <t>Антоновна</t>
  </si>
  <si>
    <t>Кравцова</t>
  </si>
  <si>
    <t xml:space="preserve">Костина </t>
  </si>
  <si>
    <t>Кристина</t>
  </si>
  <si>
    <t xml:space="preserve"> Николаевна </t>
  </si>
  <si>
    <t>Давиденко</t>
  </si>
  <si>
    <t xml:space="preserve">Назарова </t>
  </si>
  <si>
    <t>победитель</t>
  </si>
  <si>
    <t>призер</t>
  </si>
  <si>
    <t>участник</t>
  </si>
  <si>
    <t xml:space="preserve">Борисенко </t>
  </si>
  <si>
    <r>
      <t xml:space="preserve">1-е испытание                         </t>
    </r>
    <r>
      <rPr>
        <sz val="14"/>
        <color indexed="8"/>
        <rFont val="Times New Roman"/>
        <family val="1"/>
        <charset val="204"/>
      </rPr>
      <t>(баскетбол)</t>
    </r>
  </si>
  <si>
    <r>
      <t xml:space="preserve">2-е испытание                     </t>
    </r>
    <r>
      <rPr>
        <sz val="14"/>
        <color indexed="8"/>
        <rFont val="Times New Roman"/>
        <family val="1"/>
        <charset val="204"/>
      </rPr>
      <t xml:space="preserve"> (гимнастика)</t>
    </r>
  </si>
  <si>
    <r>
      <t xml:space="preserve">Результат                            </t>
    </r>
    <r>
      <rPr>
        <sz val="14"/>
        <color indexed="8"/>
        <rFont val="Times New Roman"/>
        <family val="1"/>
        <charset val="204"/>
      </rPr>
      <t>(сек.)</t>
    </r>
  </si>
  <si>
    <r>
      <t xml:space="preserve">Результат                           </t>
    </r>
    <r>
      <rPr>
        <sz val="14"/>
        <color indexed="8"/>
        <rFont val="Times New Roman"/>
        <family val="1"/>
        <charset val="204"/>
      </rPr>
      <t xml:space="preserve"> (баллы)</t>
    </r>
  </si>
  <si>
    <t>Турсенина Ольга Петровна</t>
  </si>
  <si>
    <t>Семкова</t>
  </si>
  <si>
    <t>Любовь</t>
  </si>
  <si>
    <t>Олеговна</t>
  </si>
  <si>
    <t>Шмойлова</t>
  </si>
  <si>
    <t xml:space="preserve">Гарькавая </t>
  </si>
  <si>
    <t>Молоткова</t>
  </si>
  <si>
    <t>Василиса</t>
  </si>
  <si>
    <t>Трапёнок</t>
  </si>
  <si>
    <t>Марина</t>
  </si>
  <si>
    <t>Витальевна</t>
  </si>
  <si>
    <t>Яловенко</t>
  </si>
  <si>
    <t>Николай</t>
  </si>
  <si>
    <t xml:space="preserve">Белый </t>
  </si>
  <si>
    <t>Бродяк</t>
  </si>
  <si>
    <t>Зуева</t>
  </si>
  <si>
    <t>Цуканова</t>
  </si>
  <si>
    <t>Бобылёва</t>
  </si>
  <si>
    <t>Ракова</t>
  </si>
  <si>
    <t>Вероника</t>
  </si>
  <si>
    <t>Давыдова</t>
  </si>
  <si>
    <t>Мухачёва</t>
  </si>
  <si>
    <t>Петровна</t>
  </si>
  <si>
    <t>Медведев</t>
  </si>
  <si>
    <t>Яковлев</t>
  </si>
  <si>
    <t>Анатольевич</t>
  </si>
  <si>
    <t>Медянский</t>
  </si>
  <si>
    <t>Денис</t>
  </si>
  <si>
    <t>Руслан</t>
  </si>
  <si>
    <t>Семихатский</t>
  </si>
  <si>
    <t>МБОУ СОШ № 1</t>
  </si>
  <si>
    <t>МБОУ СОШ № 3</t>
  </si>
  <si>
    <t>МБОУ СОШ № 2</t>
  </si>
  <si>
    <t>МБОУ СОШ № 11</t>
  </si>
  <si>
    <t>МБОУ СОШ № 5</t>
  </si>
  <si>
    <t>МБОУ СОШ № 6</t>
  </si>
  <si>
    <t>МБОУ СОШ № 7</t>
  </si>
  <si>
    <t>МБОУ СОШ № 9</t>
  </si>
  <si>
    <t>МБОУ СОШ № 13</t>
  </si>
  <si>
    <t>МБОУ СОШ №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</si>
</sst>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2">
    <xf numFmtId="0" fontId="0" fillId="0" borderId="0" xfId="0"/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Border="1" applyAlignment="1"/>
    <xf numFmtId="0" fontId="6" fillId="0" borderId="2" xfId="0" applyFont="1" applyBorder="1"/>
    <xf numFmtId="0" fontId="6" fillId="0" borderId="1" xfId="0" applyFont="1" applyBorder="1" applyAlignment="1"/>
    <xf numFmtId="0" fontId="8" fillId="0" borderId="0" xfId="0" applyFont="1" applyAlignment="1">
      <alignment horizontal="left" vertical="center" indent="3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0" xfId="0" applyFont="1" applyBorder="1" applyAlignment="1"/>
    <xf numFmtId="0" fontId="6" fillId="0" borderId="2" xfId="0" applyFont="1" applyBorder="1"/>
    <xf numFmtId="0" fontId="6" fillId="0" borderId="1" xfId="0" applyFont="1" applyBorder="1"/>
    <xf numFmtId="0" fontId="6" fillId="0" borderId="1" xfId="0" applyFont="1" applyBorder="1" applyAlignment="1"/>
    <xf numFmtId="0" fontId="6" fillId="0" borderId="0" xfId="0" applyFont="1" applyBorder="1"/>
    <xf numFmtId="0" fontId="8" fillId="0" borderId="0" xfId="0" applyFont="1" applyAlignment="1">
      <alignment horizontal="left" vertical="center" indent="3"/>
    </xf>
    <xf numFmtId="0" fontId="9" fillId="0" borderId="0" xfId="0" applyFont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/>
    <xf numFmtId="0" fontId="6" fillId="0" borderId="8" xfId="0" applyFont="1" applyBorder="1"/>
    <xf numFmtId="0" fontId="8" fillId="0" borderId="4" xfId="0" applyFont="1" applyBorder="1" applyAlignment="1">
      <alignment vertical="center" wrapText="1"/>
    </xf>
    <xf numFmtId="0" fontId="0" fillId="0" borderId="0" xfId="0" applyBorder="1"/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0" fillId="0" borderId="0" xfId="0" applyFill="1"/>
    <xf numFmtId="0" fontId="8" fillId="0" borderId="3" xfId="0" applyFont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2" fontId="8" fillId="2" borderId="3" xfId="0" applyNumberFormat="1" applyFont="1" applyFill="1" applyBorder="1" applyAlignment="1">
      <alignment horizontal="center" vertical="top"/>
    </xf>
    <xf numFmtId="2" fontId="8" fillId="2" borderId="3" xfId="0" applyNumberFormat="1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7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0" borderId="6" xfId="0" applyFont="1" applyBorder="1" applyAlignment="1">
      <alignment horizontal="center" vertical="top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0" fillId="2" borderId="0" xfId="0" applyFont="1" applyFill="1"/>
    <xf numFmtId="0" fontId="0" fillId="0" borderId="0" xfId="0" applyFont="1"/>
    <xf numFmtId="165" fontId="8" fillId="2" borderId="5" xfId="0" applyNumberFormat="1" applyFont="1" applyFill="1" applyBorder="1" applyAlignment="1">
      <alignment horizontal="center" vertical="top" wrapText="1"/>
    </xf>
    <xf numFmtId="165" fontId="8" fillId="2" borderId="5" xfId="0" applyNumberFormat="1" applyFont="1" applyFill="1" applyBorder="1" applyAlignment="1">
      <alignment horizontal="center" vertical="top"/>
    </xf>
    <xf numFmtId="165" fontId="8" fillId="2" borderId="12" xfId="0" applyNumberFormat="1" applyFont="1" applyFill="1" applyBorder="1" applyAlignment="1">
      <alignment horizontal="center" vertical="top" wrapText="1"/>
    </xf>
    <xf numFmtId="165" fontId="8" fillId="2" borderId="12" xfId="0" applyNumberFormat="1" applyFont="1" applyFill="1" applyBorder="1" applyAlignment="1">
      <alignment horizontal="center" vertical="top"/>
    </xf>
    <xf numFmtId="165" fontId="8" fillId="2" borderId="3" xfId="0" applyNumberFormat="1" applyFont="1" applyFill="1" applyBorder="1" applyAlignment="1">
      <alignment horizontal="center" vertical="top" wrapText="1"/>
    </xf>
    <xf numFmtId="165" fontId="8" fillId="2" borderId="3" xfId="0" applyNumberFormat="1" applyFont="1" applyFill="1" applyBorder="1" applyAlignment="1">
      <alignment horizontal="center" vertical="top"/>
    </xf>
    <xf numFmtId="165" fontId="8" fillId="2" borderId="6" xfId="0" applyNumberFormat="1" applyFont="1" applyFill="1" applyBorder="1" applyAlignment="1">
      <alignment horizontal="center" vertical="top"/>
    </xf>
    <xf numFmtId="165" fontId="8" fillId="2" borderId="3" xfId="0" applyNumberFormat="1" applyFont="1" applyFill="1" applyBorder="1" applyAlignment="1" applyProtection="1">
      <alignment horizontal="center" vertical="top"/>
      <protection locked="0"/>
    </xf>
    <xf numFmtId="165" fontId="0" fillId="0" borderId="0" xfId="0" applyNumberFormat="1"/>
    <xf numFmtId="2" fontId="8" fillId="2" borderId="6" xfId="0" applyNumberFormat="1" applyFont="1" applyFill="1" applyBorder="1" applyAlignment="1">
      <alignment horizontal="center" vertical="top" wrapText="1"/>
    </xf>
    <xf numFmtId="2" fontId="8" fillId="2" borderId="6" xfId="0" applyNumberFormat="1" applyFont="1" applyFill="1" applyBorder="1" applyAlignment="1">
      <alignment horizontal="center" vertical="top"/>
    </xf>
    <xf numFmtId="2" fontId="8" fillId="2" borderId="10" xfId="0" applyNumberFormat="1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top" wrapText="1"/>
    </xf>
    <xf numFmtId="0" fontId="0" fillId="0" borderId="0" xfId="0" applyFill="1" applyBorder="1"/>
    <xf numFmtId="0" fontId="8" fillId="0" borderId="0" xfId="0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top" wrapText="1"/>
    </xf>
    <xf numFmtId="2" fontId="8" fillId="2" borderId="7" xfId="0" applyNumberFormat="1" applyFont="1" applyFill="1" applyBorder="1" applyAlignment="1">
      <alignment horizontal="center" vertical="top"/>
    </xf>
    <xf numFmtId="165" fontId="8" fillId="2" borderId="7" xfId="0" applyNumberFormat="1" applyFont="1" applyFill="1" applyBorder="1" applyAlignment="1">
      <alignment horizontal="center" vertical="top" wrapText="1"/>
    </xf>
    <xf numFmtId="165" fontId="8" fillId="2" borderId="14" xfId="0" applyNumberFormat="1" applyFont="1" applyFill="1" applyBorder="1" applyAlignment="1">
      <alignment horizontal="center" vertical="top" wrapText="1"/>
    </xf>
    <xf numFmtId="2" fontId="8" fillId="2" borderId="10" xfId="0" applyNumberFormat="1" applyFont="1" applyFill="1" applyBorder="1" applyAlignment="1">
      <alignment horizontal="center" vertical="top" wrapText="1"/>
    </xf>
    <xf numFmtId="0" fontId="0" fillId="2" borderId="3" xfId="0" applyFont="1" applyFill="1" applyBorder="1"/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 wrapText="1"/>
    </xf>
    <xf numFmtId="2" fontId="8" fillId="0" borderId="7" xfId="0" applyNumberFormat="1" applyFont="1" applyFill="1" applyBorder="1" applyAlignment="1">
      <alignment vertical="center" wrapText="1"/>
    </xf>
    <xf numFmtId="165" fontId="8" fillId="0" borderId="3" xfId="0" applyNumberFormat="1" applyFont="1" applyFill="1" applyBorder="1" applyAlignment="1">
      <alignment vertical="center" wrapText="1"/>
    </xf>
    <xf numFmtId="2" fontId="8" fillId="0" borderId="3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2" fontId="8" fillId="0" borderId="3" xfId="0" applyNumberFormat="1" applyFont="1" applyFill="1" applyBorder="1" applyAlignment="1">
      <alignment vertical="center"/>
    </xf>
    <xf numFmtId="2" fontId="8" fillId="0" borderId="11" xfId="0" applyNumberFormat="1" applyFont="1" applyFill="1" applyBorder="1" applyAlignment="1">
      <alignment vertical="center"/>
    </xf>
    <xf numFmtId="2" fontId="8" fillId="0" borderId="10" xfId="0" applyNumberFormat="1" applyFont="1" applyFill="1" applyBorder="1" applyAlignment="1">
      <alignment vertical="center"/>
    </xf>
    <xf numFmtId="165" fontId="8" fillId="0" borderId="3" xfId="0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/>
    <xf numFmtId="0" fontId="8" fillId="0" borderId="2" xfId="0" applyFont="1" applyBorder="1"/>
    <xf numFmtId="0" fontId="8" fillId="0" borderId="1" xfId="0" applyFont="1" applyBorder="1"/>
    <xf numFmtId="0" fontId="8" fillId="0" borderId="8" xfId="0" applyFont="1" applyBorder="1" applyAlignment="1">
      <alignment horizontal="left"/>
    </xf>
    <xf numFmtId="0" fontId="8" fillId="0" borderId="8" xfId="0" applyFont="1" applyBorder="1" applyAlignment="1"/>
    <xf numFmtId="0" fontId="8" fillId="0" borderId="8" xfId="0" applyFont="1" applyBorder="1"/>
    <xf numFmtId="0" fontId="8" fillId="0" borderId="0" xfId="0" applyFont="1" applyBorder="1"/>
    <xf numFmtId="0" fontId="8" fillId="0" borderId="1" xfId="0" applyFont="1" applyBorder="1" applyAlignment="1"/>
    <xf numFmtId="0" fontId="8" fillId="0" borderId="0" xfId="0" applyFont="1"/>
    <xf numFmtId="0" fontId="8" fillId="0" borderId="3" xfId="0" applyFont="1" applyBorder="1"/>
    <xf numFmtId="0" fontId="8" fillId="0" borderId="0" xfId="0" applyFont="1" applyFill="1"/>
    <xf numFmtId="0" fontId="8" fillId="0" borderId="6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 wrapText="1"/>
    </xf>
    <xf numFmtId="2" fontId="4" fillId="0" borderId="7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4" fillId="0" borderId="4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vertical="top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0" fillId="0" borderId="0" xfId="0" applyFont="1" applyBorder="1" applyAlignment="1">
      <alignment vertical="top"/>
    </xf>
    <xf numFmtId="0" fontId="0" fillId="0" borderId="0" xfId="0" applyFont="1" applyAlignment="1">
      <alignment vertical="top"/>
    </xf>
    <xf numFmtId="0" fontId="4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Fill="1" applyBorder="1" applyAlignment="1">
      <alignment horizontal="left" vertical="top" wrapText="1"/>
    </xf>
    <xf numFmtId="0" fontId="0" fillId="0" borderId="3" xfId="0" applyBorder="1"/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vertical="top"/>
    </xf>
    <xf numFmtId="2" fontId="4" fillId="0" borderId="7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165" fontId="8" fillId="0" borderId="3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0" fontId="14" fillId="0" borderId="3" xfId="0" applyFont="1" applyBorder="1"/>
    <xf numFmtId="0" fontId="0" fillId="0" borderId="3" xfId="0" applyBorder="1" applyAlignment="1">
      <alignment horizontal="right" vertical="center"/>
    </xf>
    <xf numFmtId="0" fontId="8" fillId="0" borderId="6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165" fontId="8" fillId="2" borderId="6" xfId="0" applyNumberFormat="1" applyFont="1" applyFill="1" applyBorder="1" applyAlignment="1" applyProtection="1">
      <alignment horizontal="center" vertical="top"/>
      <protection locked="0"/>
    </xf>
    <xf numFmtId="0" fontId="13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4" fillId="0" borderId="3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 textRotation="90"/>
    </xf>
    <xf numFmtId="0" fontId="9" fillId="0" borderId="7" xfId="0" applyFont="1" applyBorder="1" applyAlignment="1">
      <alignment horizontal="left" vertical="center" textRotation="90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0" fillId="0" borderId="0" xfId="0" applyAlignment="1"/>
    <xf numFmtId="0" fontId="5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 textRotation="90"/>
    </xf>
    <xf numFmtId="0" fontId="9" fillId="0" borderId="7" xfId="0" applyFont="1" applyBorder="1" applyAlignment="1">
      <alignment horizontal="center" vertical="center" textRotation="90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/>
    </xf>
    <xf numFmtId="0" fontId="9" fillId="0" borderId="6" xfId="0" applyFont="1" applyFill="1" applyBorder="1" applyAlignment="1">
      <alignment horizontal="center" vertical="center" textRotation="90"/>
    </xf>
    <xf numFmtId="0" fontId="9" fillId="0" borderId="7" xfId="0" applyFont="1" applyFill="1" applyBorder="1" applyAlignment="1">
      <alignment horizontal="center" vertical="center" textRotation="90"/>
    </xf>
    <xf numFmtId="0" fontId="9" fillId="0" borderId="6" xfId="0" applyFont="1" applyFill="1" applyBorder="1" applyAlignment="1">
      <alignment horizontal="left" vertical="center" textRotation="90"/>
    </xf>
    <xf numFmtId="0" fontId="9" fillId="0" borderId="7" xfId="0" applyFont="1" applyFill="1" applyBorder="1" applyAlignment="1">
      <alignment horizontal="left" vertical="center" textRotation="90"/>
    </xf>
    <xf numFmtId="0" fontId="9" fillId="0" borderId="4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textRotation="90" wrapText="1"/>
    </xf>
    <xf numFmtId="0" fontId="8" fillId="0" borderId="0" xfId="0" applyFont="1" applyAlignment="1"/>
    <xf numFmtId="0" fontId="8" fillId="0" borderId="4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center" textRotation="90"/>
    </xf>
    <xf numFmtId="0" fontId="8" fillId="0" borderId="10" xfId="0" applyFont="1" applyFill="1" applyBorder="1" applyAlignment="1">
      <alignment horizontal="center" vertical="center" textRotation="90"/>
    </xf>
    <xf numFmtId="0" fontId="8" fillId="0" borderId="6" xfId="0" applyFont="1" applyFill="1" applyBorder="1" applyAlignment="1">
      <alignment horizontal="left" vertical="center" textRotation="90"/>
    </xf>
    <xf numFmtId="0" fontId="8" fillId="0" borderId="10" xfId="0" applyFont="1" applyFill="1" applyBorder="1" applyAlignment="1">
      <alignment horizontal="left" vertical="center" textRotation="90"/>
    </xf>
    <xf numFmtId="0" fontId="7" fillId="0" borderId="0" xfId="0" applyFont="1" applyAlignment="1">
      <alignment horizontal="center" vertical="center"/>
    </xf>
    <xf numFmtId="14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0" fontId="8" fillId="0" borderId="6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8" fillId="0" borderId="6" xfId="0" applyFont="1" applyFill="1" applyBorder="1" applyAlignment="1">
      <alignment horizontal="center" vertical="center" textRotation="90" wrapText="1"/>
    </xf>
    <xf numFmtId="0" fontId="8" fillId="0" borderId="10" xfId="0" applyFont="1" applyFill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center" textRotation="90"/>
    </xf>
    <xf numFmtId="0" fontId="11" fillId="0" borderId="7" xfId="0" applyFont="1" applyFill="1" applyBorder="1" applyAlignment="1">
      <alignment horizontal="center" vertical="center" textRotation="90"/>
    </xf>
    <xf numFmtId="0" fontId="11" fillId="0" borderId="6" xfId="0" applyFont="1" applyFill="1" applyBorder="1" applyAlignment="1">
      <alignment horizontal="center" vertical="center" textRotation="90" wrapText="1"/>
    </xf>
    <xf numFmtId="0" fontId="11" fillId="0" borderId="7" xfId="0" applyFont="1" applyFill="1" applyBorder="1" applyAlignment="1">
      <alignment horizontal="center" vertical="center" textRotation="90" wrapText="1"/>
    </xf>
    <xf numFmtId="0" fontId="11" fillId="0" borderId="4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2"/>
  <sheetViews>
    <sheetView topLeftCell="A49" zoomScale="65" zoomScaleNormal="65" workbookViewId="0">
      <selection activeCell="A59" sqref="A59:N75"/>
    </sheetView>
  </sheetViews>
  <sheetFormatPr defaultRowHeight="15" x14ac:dyDescent="0.25"/>
  <cols>
    <col min="1" max="1" width="6.140625" customWidth="1"/>
    <col min="2" max="2" width="15.5703125" customWidth="1"/>
    <col min="3" max="3" width="14.42578125" customWidth="1"/>
    <col min="4" max="4" width="16.5703125" customWidth="1"/>
    <col min="5" max="5" width="9.140625" style="11"/>
    <col min="6" max="6" width="20" customWidth="1"/>
    <col min="7" max="7" width="24.7109375" customWidth="1"/>
    <col min="8" max="8" width="12.28515625" customWidth="1"/>
    <col min="10" max="11" width="11.28515625" customWidth="1"/>
    <col min="12" max="13" width="11.28515625" style="19" customWidth="1"/>
    <col min="14" max="14" width="13.7109375" style="11" customWidth="1"/>
    <col min="15" max="15" width="14.5703125" style="11" customWidth="1"/>
    <col min="16" max="16" width="13.28515625" style="11" customWidth="1"/>
  </cols>
  <sheetData>
    <row r="2" spans="1:17" s="12" customFormat="1" x14ac:dyDescent="0.25">
      <c r="E2" s="11"/>
      <c r="L2" s="19"/>
      <c r="M2" s="19"/>
      <c r="N2" s="11"/>
      <c r="O2" s="11"/>
      <c r="P2" s="11"/>
    </row>
    <row r="3" spans="1:17" s="12" customFormat="1" ht="18.75" x14ac:dyDescent="0.25">
      <c r="A3" s="206" t="s">
        <v>27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</row>
    <row r="4" spans="1:17" s="12" customFormat="1" ht="18.75" x14ac:dyDescent="0.25">
      <c r="A4" s="206" t="s">
        <v>28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</row>
    <row r="5" spans="1:17" s="12" customFormat="1" ht="18.75" x14ac:dyDescent="0.25">
      <c r="A5" s="206" t="s">
        <v>29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</row>
    <row r="6" spans="1:17" ht="15" customHeight="1" x14ac:dyDescent="0.25">
      <c r="A6" s="13"/>
      <c r="B6" s="13"/>
      <c r="C6" s="13"/>
      <c r="D6" s="13"/>
      <c r="F6" s="13"/>
      <c r="G6" s="13"/>
      <c r="H6" s="13"/>
      <c r="I6" s="13"/>
      <c r="J6" s="13"/>
      <c r="K6" s="91"/>
      <c r="L6" s="91"/>
      <c r="M6" s="91"/>
    </row>
    <row r="7" spans="1:17" ht="15.75" customHeight="1" x14ac:dyDescent="0.25">
      <c r="A7" s="14" t="s">
        <v>0</v>
      </c>
      <c r="B7" s="16"/>
      <c r="C7" s="16"/>
      <c r="D7" s="17"/>
      <c r="E7" s="35"/>
      <c r="F7" s="18"/>
      <c r="G7" s="34" t="s">
        <v>39</v>
      </c>
      <c r="H7" s="15"/>
      <c r="I7" s="15"/>
      <c r="J7" s="15"/>
      <c r="K7" s="15"/>
      <c r="L7" s="22"/>
      <c r="M7" s="22"/>
      <c r="N7" s="37"/>
      <c r="O7" s="37"/>
      <c r="P7" s="37"/>
      <c r="Q7" s="1"/>
    </row>
    <row r="8" spans="1:17" ht="15.75" x14ac:dyDescent="0.25">
      <c r="A8" s="3" t="s">
        <v>1</v>
      </c>
      <c r="B8" s="9"/>
      <c r="C8" s="10"/>
      <c r="D8" s="10"/>
      <c r="E8" s="36"/>
      <c r="F8" s="10"/>
      <c r="G8" s="10"/>
      <c r="H8" s="23" t="s">
        <v>38</v>
      </c>
      <c r="I8" s="4"/>
      <c r="J8" s="5"/>
      <c r="K8" s="5"/>
      <c r="L8" s="24"/>
      <c r="M8" s="24"/>
      <c r="N8" s="37"/>
      <c r="O8" s="37"/>
      <c r="P8" s="37"/>
      <c r="Q8" s="1"/>
    </row>
    <row r="9" spans="1:17" ht="15.75" x14ac:dyDescent="0.25">
      <c r="A9" s="3" t="s">
        <v>2</v>
      </c>
      <c r="B9" s="9"/>
      <c r="C9" s="9"/>
      <c r="D9" s="10"/>
      <c r="E9" s="36"/>
      <c r="F9" s="43"/>
      <c r="G9" s="43"/>
      <c r="H9" s="44"/>
      <c r="I9" s="44"/>
      <c r="J9" s="45"/>
      <c r="K9" s="45"/>
      <c r="L9" s="45"/>
      <c r="M9" s="45"/>
      <c r="N9" s="37"/>
      <c r="O9" s="37"/>
      <c r="P9" s="37"/>
    </row>
    <row r="10" spans="1:17" ht="15.75" x14ac:dyDescent="0.25">
      <c r="A10" s="3" t="s">
        <v>3</v>
      </c>
      <c r="B10" s="10"/>
      <c r="C10" s="209">
        <v>44534</v>
      </c>
      <c r="D10" s="210"/>
      <c r="E10" s="214"/>
      <c r="F10" s="214"/>
      <c r="G10" s="214"/>
      <c r="H10" s="214"/>
      <c r="I10" s="214"/>
      <c r="J10" s="27"/>
      <c r="K10" s="27"/>
      <c r="L10" s="27"/>
      <c r="M10" s="27"/>
      <c r="N10" s="37"/>
      <c r="O10" s="37"/>
      <c r="P10" s="37"/>
    </row>
    <row r="11" spans="1:17" ht="15.75" x14ac:dyDescent="0.25">
      <c r="A11" s="3" t="s">
        <v>4</v>
      </c>
      <c r="B11" s="9"/>
      <c r="C11" s="9"/>
      <c r="D11" s="9"/>
      <c r="E11" s="36"/>
      <c r="F11" s="10"/>
      <c r="G11" s="10"/>
      <c r="H11" s="4"/>
      <c r="I11" s="6">
        <v>100</v>
      </c>
      <c r="J11" s="25"/>
      <c r="K11" s="25"/>
      <c r="L11" s="25"/>
      <c r="M11" s="25"/>
      <c r="N11" s="37"/>
      <c r="O11" s="37"/>
      <c r="P11" s="37"/>
    </row>
    <row r="12" spans="1:17" ht="15.75" x14ac:dyDescent="0.25">
      <c r="A12" s="7"/>
      <c r="B12" s="9"/>
      <c r="C12" s="9"/>
      <c r="D12" s="9"/>
      <c r="E12" s="37"/>
      <c r="F12" s="9"/>
      <c r="G12" s="9"/>
      <c r="H12" s="2"/>
      <c r="I12" s="2"/>
      <c r="J12" s="2"/>
      <c r="K12" s="2"/>
      <c r="L12" s="20"/>
      <c r="M12" s="20"/>
      <c r="N12" s="37"/>
      <c r="O12" s="37"/>
      <c r="P12" s="37"/>
    </row>
    <row r="13" spans="1:17" s="19" customFormat="1" x14ac:dyDescent="0.25">
      <c r="A13" s="19" t="s">
        <v>30</v>
      </c>
      <c r="D13" s="11"/>
      <c r="E13" s="205" t="s">
        <v>316</v>
      </c>
      <c r="F13" s="205"/>
      <c r="G13" s="205"/>
      <c r="I13" s="19" t="s">
        <v>33</v>
      </c>
      <c r="K13" s="20"/>
      <c r="L13" s="20"/>
      <c r="M13" s="20"/>
      <c r="N13" s="37"/>
      <c r="O13" s="37"/>
      <c r="P13" s="37"/>
    </row>
    <row r="14" spans="1:17" s="19" customFormat="1" x14ac:dyDescent="0.25">
      <c r="A14" s="19" t="s">
        <v>26</v>
      </c>
      <c r="D14" s="11"/>
      <c r="E14" s="19" t="s">
        <v>31</v>
      </c>
      <c r="G14" s="19" t="s">
        <v>32</v>
      </c>
      <c r="I14" s="19" t="s">
        <v>33</v>
      </c>
      <c r="K14" s="20"/>
      <c r="L14" s="20"/>
      <c r="M14" s="20"/>
      <c r="N14" s="37"/>
      <c r="O14" s="37"/>
      <c r="P14" s="37"/>
    </row>
    <row r="15" spans="1:17" s="19" customFormat="1" x14ac:dyDescent="0.25">
      <c r="D15" s="11"/>
      <c r="E15" s="19" t="s">
        <v>31</v>
      </c>
      <c r="G15" s="19" t="s">
        <v>32</v>
      </c>
      <c r="I15" s="19" t="s">
        <v>33</v>
      </c>
      <c r="K15" s="20"/>
      <c r="L15" s="20"/>
      <c r="M15" s="20"/>
      <c r="N15" s="37"/>
      <c r="O15" s="37"/>
      <c r="P15" s="37"/>
    </row>
    <row r="17" spans="1:17" ht="36" customHeight="1" x14ac:dyDescent="0.25">
      <c r="A17" s="207"/>
      <c r="B17" s="199" t="s">
        <v>6</v>
      </c>
      <c r="C17" s="199" t="s">
        <v>7</v>
      </c>
      <c r="D17" s="199" t="s">
        <v>8</v>
      </c>
      <c r="E17" s="207" t="s">
        <v>9</v>
      </c>
      <c r="F17" s="199" t="s">
        <v>10</v>
      </c>
      <c r="G17" s="199" t="s">
        <v>11</v>
      </c>
      <c r="H17" s="211" t="s">
        <v>12</v>
      </c>
      <c r="I17" s="211" t="s">
        <v>13</v>
      </c>
      <c r="J17" s="203" t="s">
        <v>14</v>
      </c>
      <c r="K17" s="204"/>
      <c r="L17" s="203" t="s">
        <v>15</v>
      </c>
      <c r="M17" s="204"/>
      <c r="N17" s="201" t="s">
        <v>16</v>
      </c>
      <c r="O17" s="201" t="s">
        <v>17</v>
      </c>
      <c r="P17" s="213" t="s">
        <v>18</v>
      </c>
    </row>
    <row r="18" spans="1:17" ht="87.75" customHeight="1" x14ac:dyDescent="0.25">
      <c r="A18" s="208"/>
      <c r="B18" s="200"/>
      <c r="C18" s="200"/>
      <c r="D18" s="200"/>
      <c r="E18" s="208"/>
      <c r="F18" s="200"/>
      <c r="G18" s="200"/>
      <c r="H18" s="212"/>
      <c r="I18" s="212"/>
      <c r="J18" s="72" t="s">
        <v>34</v>
      </c>
      <c r="K18" s="72" t="s">
        <v>19</v>
      </c>
      <c r="L18" s="72" t="s">
        <v>20</v>
      </c>
      <c r="M18" s="72" t="s">
        <v>19</v>
      </c>
      <c r="N18" s="202"/>
      <c r="O18" s="202"/>
      <c r="P18" s="213"/>
      <c r="Q18" s="8"/>
    </row>
    <row r="19" spans="1:17" s="107" customFormat="1" ht="15" customHeight="1" x14ac:dyDescent="0.25">
      <c r="A19" s="58">
        <v>1</v>
      </c>
      <c r="B19" s="73" t="s">
        <v>59</v>
      </c>
      <c r="C19" s="73" t="s">
        <v>60</v>
      </c>
      <c r="D19" s="73" t="s">
        <v>61</v>
      </c>
      <c r="E19" s="74">
        <v>8</v>
      </c>
      <c r="F19" s="75" t="s">
        <v>346</v>
      </c>
      <c r="G19" s="75" t="s">
        <v>119</v>
      </c>
      <c r="H19" s="58">
        <v>26</v>
      </c>
      <c r="I19" s="61">
        <f t="shared" ref="I19:I57" si="0">ABS(20*H19/40)</f>
        <v>13</v>
      </c>
      <c r="J19" s="87">
        <v>29</v>
      </c>
      <c r="K19" s="61">
        <f t="shared" ref="K19:K54" si="1">ABS(40*29/J19)</f>
        <v>40</v>
      </c>
      <c r="L19" s="87">
        <v>8</v>
      </c>
      <c r="M19" s="62">
        <f t="shared" ref="M19:M57" si="2">ABS(40*L19/8)</f>
        <v>40</v>
      </c>
      <c r="N19" s="61">
        <f t="shared" ref="N19:N57" si="3">SUM(K19+M19)</f>
        <v>80</v>
      </c>
      <c r="O19" s="61">
        <f t="shared" ref="O19:O57" si="4">SUM(I19+N19)</f>
        <v>93</v>
      </c>
      <c r="P19" s="59" t="s">
        <v>308</v>
      </c>
    </row>
    <row r="20" spans="1:17" s="81" customFormat="1" ht="15" customHeight="1" x14ac:dyDescent="0.25">
      <c r="A20" s="98">
        <v>2</v>
      </c>
      <c r="B20" s="99" t="s">
        <v>46</v>
      </c>
      <c r="C20" s="99" t="s">
        <v>47</v>
      </c>
      <c r="D20" s="99" t="s">
        <v>48</v>
      </c>
      <c r="E20" s="100">
        <v>8</v>
      </c>
      <c r="F20" s="75" t="s">
        <v>346</v>
      </c>
      <c r="G20" s="101" t="s">
        <v>119</v>
      </c>
      <c r="H20" s="102">
        <v>26</v>
      </c>
      <c r="I20" s="103">
        <f t="shared" si="0"/>
        <v>13</v>
      </c>
      <c r="J20" s="104">
        <v>34</v>
      </c>
      <c r="K20" s="94">
        <f t="shared" si="1"/>
        <v>34.117647058823529</v>
      </c>
      <c r="L20" s="105">
        <v>7</v>
      </c>
      <c r="M20" s="106">
        <f t="shared" si="2"/>
        <v>35</v>
      </c>
      <c r="N20" s="103">
        <f t="shared" si="3"/>
        <v>69.117647058823536</v>
      </c>
      <c r="O20" s="103">
        <f t="shared" si="4"/>
        <v>82.117647058823536</v>
      </c>
      <c r="P20" s="59" t="s">
        <v>309</v>
      </c>
    </row>
    <row r="21" spans="1:17" s="81" customFormat="1" ht="15" customHeight="1" x14ac:dyDescent="0.25">
      <c r="A21" s="77">
        <v>3</v>
      </c>
      <c r="B21" s="78" t="s">
        <v>95</v>
      </c>
      <c r="C21" s="78" t="s">
        <v>70</v>
      </c>
      <c r="D21" s="78" t="s">
        <v>92</v>
      </c>
      <c r="E21" s="75">
        <v>8</v>
      </c>
      <c r="F21" s="75" t="s">
        <v>347</v>
      </c>
      <c r="G21" s="75" t="s">
        <v>119</v>
      </c>
      <c r="H21" s="58">
        <v>23</v>
      </c>
      <c r="I21" s="61">
        <f t="shared" si="0"/>
        <v>11.5</v>
      </c>
      <c r="J21" s="88">
        <v>38.5</v>
      </c>
      <c r="K21" s="93">
        <f t="shared" si="1"/>
        <v>30.129870129870131</v>
      </c>
      <c r="L21" s="84">
        <v>8</v>
      </c>
      <c r="M21" s="92">
        <f t="shared" si="2"/>
        <v>40</v>
      </c>
      <c r="N21" s="61">
        <f t="shared" si="3"/>
        <v>70.129870129870127</v>
      </c>
      <c r="O21" s="61">
        <f t="shared" si="4"/>
        <v>81.629870129870127</v>
      </c>
      <c r="P21" s="59" t="s">
        <v>309</v>
      </c>
    </row>
    <row r="22" spans="1:17" s="81" customFormat="1" ht="15" customHeight="1" x14ac:dyDescent="0.25">
      <c r="A22" s="77">
        <v>4</v>
      </c>
      <c r="B22" s="73" t="s">
        <v>49</v>
      </c>
      <c r="C22" s="73" t="s">
        <v>35</v>
      </c>
      <c r="D22" s="73" t="s">
        <v>50</v>
      </c>
      <c r="E22" s="74">
        <v>7</v>
      </c>
      <c r="F22" s="75" t="s">
        <v>346</v>
      </c>
      <c r="G22" s="75" t="s">
        <v>119</v>
      </c>
      <c r="H22" s="58">
        <v>24.5</v>
      </c>
      <c r="I22" s="61">
        <f t="shared" si="0"/>
        <v>12.25</v>
      </c>
      <c r="J22" s="87">
        <v>32.299999999999997</v>
      </c>
      <c r="K22" s="93">
        <f t="shared" si="1"/>
        <v>35.913312693498455</v>
      </c>
      <c r="L22" s="83">
        <v>6.5</v>
      </c>
      <c r="M22" s="92">
        <f t="shared" si="2"/>
        <v>32.5</v>
      </c>
      <c r="N22" s="61">
        <f t="shared" si="3"/>
        <v>68.413312693498455</v>
      </c>
      <c r="O22" s="61">
        <f t="shared" si="4"/>
        <v>80.663312693498455</v>
      </c>
      <c r="P22" s="59" t="s">
        <v>309</v>
      </c>
    </row>
    <row r="23" spans="1:17" s="81" customFormat="1" ht="15" customHeight="1" x14ac:dyDescent="0.25">
      <c r="A23" s="77">
        <v>5</v>
      </c>
      <c r="B23" s="78" t="s">
        <v>266</v>
      </c>
      <c r="C23" s="78" t="s">
        <v>116</v>
      </c>
      <c r="D23" s="78" t="s">
        <v>61</v>
      </c>
      <c r="E23" s="75">
        <v>8</v>
      </c>
      <c r="F23" s="75" t="s">
        <v>349</v>
      </c>
      <c r="G23" s="75" t="s">
        <v>119</v>
      </c>
      <c r="H23" s="58">
        <v>23.5</v>
      </c>
      <c r="I23" s="61">
        <f t="shared" si="0"/>
        <v>11.75</v>
      </c>
      <c r="J23" s="88">
        <v>41.5</v>
      </c>
      <c r="K23" s="93">
        <f t="shared" si="1"/>
        <v>27.951807228915662</v>
      </c>
      <c r="L23" s="84">
        <v>7.8</v>
      </c>
      <c r="M23" s="92">
        <f t="shared" si="2"/>
        <v>39</v>
      </c>
      <c r="N23" s="61">
        <f t="shared" si="3"/>
        <v>66.951807228915669</v>
      </c>
      <c r="O23" s="61">
        <f t="shared" si="4"/>
        <v>78.701807228915669</v>
      </c>
      <c r="P23" s="75" t="s">
        <v>309</v>
      </c>
    </row>
    <row r="24" spans="1:17" s="81" customFormat="1" ht="15" customHeight="1" x14ac:dyDescent="0.25">
      <c r="A24" s="77">
        <v>6</v>
      </c>
      <c r="B24" s="79" t="s">
        <v>87</v>
      </c>
      <c r="C24" s="79" t="s">
        <v>88</v>
      </c>
      <c r="D24" s="79" t="s">
        <v>89</v>
      </c>
      <c r="E24" s="74">
        <v>8</v>
      </c>
      <c r="F24" s="75" t="s">
        <v>347</v>
      </c>
      <c r="G24" s="75" t="s">
        <v>119</v>
      </c>
      <c r="H24" s="58">
        <v>23.5</v>
      </c>
      <c r="I24" s="61">
        <f t="shared" si="0"/>
        <v>11.75</v>
      </c>
      <c r="J24" s="88">
        <v>35.200000000000003</v>
      </c>
      <c r="K24" s="93">
        <f t="shared" si="1"/>
        <v>32.954545454545453</v>
      </c>
      <c r="L24" s="84">
        <v>6.7</v>
      </c>
      <c r="M24" s="92">
        <f t="shared" si="2"/>
        <v>33.5</v>
      </c>
      <c r="N24" s="61">
        <f t="shared" si="3"/>
        <v>66.454545454545453</v>
      </c>
      <c r="O24" s="61">
        <f t="shared" si="4"/>
        <v>78.204545454545453</v>
      </c>
      <c r="P24" s="75" t="s">
        <v>309</v>
      </c>
    </row>
    <row r="25" spans="1:17" s="81" customFormat="1" ht="15" customHeight="1" x14ac:dyDescent="0.25">
      <c r="A25" s="77">
        <v>7</v>
      </c>
      <c r="B25" s="73" t="s">
        <v>43</v>
      </c>
      <c r="C25" s="73" t="s">
        <v>44</v>
      </c>
      <c r="D25" s="73" t="s">
        <v>45</v>
      </c>
      <c r="E25" s="76">
        <v>7</v>
      </c>
      <c r="F25" s="75" t="s">
        <v>346</v>
      </c>
      <c r="G25" s="75" t="s">
        <v>119</v>
      </c>
      <c r="H25" s="59">
        <v>14.5</v>
      </c>
      <c r="I25" s="61">
        <f t="shared" si="0"/>
        <v>7.25</v>
      </c>
      <c r="J25" s="87">
        <v>35</v>
      </c>
      <c r="K25" s="93">
        <f t="shared" si="1"/>
        <v>33.142857142857146</v>
      </c>
      <c r="L25" s="85">
        <v>7</v>
      </c>
      <c r="M25" s="92">
        <f t="shared" si="2"/>
        <v>35</v>
      </c>
      <c r="N25" s="61">
        <f t="shared" si="3"/>
        <v>68.142857142857139</v>
      </c>
      <c r="O25" s="61">
        <f t="shared" si="4"/>
        <v>75.392857142857139</v>
      </c>
      <c r="P25" s="75" t="s">
        <v>309</v>
      </c>
    </row>
    <row r="26" spans="1:17" s="81" customFormat="1" ht="15" customHeight="1" x14ac:dyDescent="0.25">
      <c r="A26" s="77">
        <v>8</v>
      </c>
      <c r="B26" s="73" t="s">
        <v>53</v>
      </c>
      <c r="C26" s="73" t="s">
        <v>54</v>
      </c>
      <c r="D26" s="73" t="s">
        <v>55</v>
      </c>
      <c r="E26" s="74">
        <v>8</v>
      </c>
      <c r="F26" s="75" t="s">
        <v>346</v>
      </c>
      <c r="G26" s="75" t="s">
        <v>119</v>
      </c>
      <c r="H26" s="58">
        <v>26</v>
      </c>
      <c r="I26" s="61">
        <f t="shared" si="0"/>
        <v>13</v>
      </c>
      <c r="J26" s="87">
        <v>38.299999999999997</v>
      </c>
      <c r="K26" s="93">
        <f t="shared" si="1"/>
        <v>30.287206266318542</v>
      </c>
      <c r="L26" s="83">
        <v>6</v>
      </c>
      <c r="M26" s="92">
        <f t="shared" si="2"/>
        <v>30</v>
      </c>
      <c r="N26" s="61">
        <f t="shared" si="3"/>
        <v>60.287206266318542</v>
      </c>
      <c r="O26" s="61">
        <f t="shared" si="4"/>
        <v>73.287206266318549</v>
      </c>
      <c r="P26" s="75" t="s">
        <v>309</v>
      </c>
    </row>
    <row r="27" spans="1:17" s="81" customFormat="1" ht="15" customHeight="1" x14ac:dyDescent="0.25">
      <c r="A27" s="77">
        <v>9</v>
      </c>
      <c r="B27" s="73" t="s">
        <v>75</v>
      </c>
      <c r="C27" s="73" t="s">
        <v>76</v>
      </c>
      <c r="D27" s="73" t="s">
        <v>50</v>
      </c>
      <c r="E27" s="74">
        <v>7</v>
      </c>
      <c r="F27" s="75" t="s">
        <v>348</v>
      </c>
      <c r="G27" s="75" t="s">
        <v>119</v>
      </c>
      <c r="H27" s="58">
        <v>20</v>
      </c>
      <c r="I27" s="61">
        <f t="shared" si="0"/>
        <v>10</v>
      </c>
      <c r="J27" s="87">
        <v>35.659999999999997</v>
      </c>
      <c r="K27" s="93">
        <f t="shared" si="1"/>
        <v>32.529444756029164</v>
      </c>
      <c r="L27" s="83">
        <v>6</v>
      </c>
      <c r="M27" s="92">
        <f t="shared" si="2"/>
        <v>30</v>
      </c>
      <c r="N27" s="61">
        <f t="shared" si="3"/>
        <v>62.529444756029164</v>
      </c>
      <c r="O27" s="61">
        <f t="shared" si="4"/>
        <v>72.529444756029164</v>
      </c>
      <c r="P27" s="75" t="s">
        <v>309</v>
      </c>
    </row>
    <row r="28" spans="1:17" s="81" customFormat="1" ht="15" customHeight="1" x14ac:dyDescent="0.25">
      <c r="A28" s="77">
        <v>10</v>
      </c>
      <c r="B28" s="73" t="s">
        <v>62</v>
      </c>
      <c r="C28" s="73" t="s">
        <v>54</v>
      </c>
      <c r="D28" s="73" t="s">
        <v>63</v>
      </c>
      <c r="E28" s="74">
        <v>8</v>
      </c>
      <c r="F28" s="75" t="s">
        <v>348</v>
      </c>
      <c r="G28" s="75" t="s">
        <v>119</v>
      </c>
      <c r="H28" s="58">
        <v>20.5</v>
      </c>
      <c r="I28" s="61">
        <f t="shared" si="0"/>
        <v>10.25</v>
      </c>
      <c r="J28" s="87">
        <v>39.700000000000003</v>
      </c>
      <c r="K28" s="93">
        <f t="shared" si="1"/>
        <v>29.219143576826195</v>
      </c>
      <c r="L28" s="83">
        <v>6.5</v>
      </c>
      <c r="M28" s="92">
        <f t="shared" si="2"/>
        <v>32.5</v>
      </c>
      <c r="N28" s="61">
        <f t="shared" si="3"/>
        <v>61.719143576826198</v>
      </c>
      <c r="O28" s="61">
        <f t="shared" si="4"/>
        <v>71.969143576826198</v>
      </c>
      <c r="P28" s="75" t="s">
        <v>309</v>
      </c>
    </row>
    <row r="29" spans="1:17" s="81" customFormat="1" ht="15" customHeight="1" x14ac:dyDescent="0.25">
      <c r="A29" s="77">
        <v>11</v>
      </c>
      <c r="B29" s="79" t="s">
        <v>96</v>
      </c>
      <c r="C29" s="79" t="s">
        <v>97</v>
      </c>
      <c r="D29" s="78" t="s">
        <v>92</v>
      </c>
      <c r="E29" s="74">
        <v>8</v>
      </c>
      <c r="F29" s="75" t="s">
        <v>347</v>
      </c>
      <c r="G29" s="75" t="s">
        <v>119</v>
      </c>
      <c r="H29" s="58">
        <v>17.5</v>
      </c>
      <c r="I29" s="61">
        <f t="shared" si="0"/>
        <v>8.75</v>
      </c>
      <c r="J29" s="88">
        <v>39.4</v>
      </c>
      <c r="K29" s="93">
        <f t="shared" si="1"/>
        <v>29.441624365482234</v>
      </c>
      <c r="L29" s="84">
        <v>6.7</v>
      </c>
      <c r="M29" s="92">
        <f t="shared" si="2"/>
        <v>33.5</v>
      </c>
      <c r="N29" s="61">
        <f t="shared" si="3"/>
        <v>62.941624365482234</v>
      </c>
      <c r="O29" s="61">
        <f t="shared" si="4"/>
        <v>71.691624365482227</v>
      </c>
      <c r="P29" s="75" t="s">
        <v>309</v>
      </c>
    </row>
    <row r="30" spans="1:17" s="81" customFormat="1" ht="15" customHeight="1" x14ac:dyDescent="0.25">
      <c r="A30" s="77">
        <v>12</v>
      </c>
      <c r="B30" s="73" t="s">
        <v>64</v>
      </c>
      <c r="C30" s="73" t="s">
        <v>65</v>
      </c>
      <c r="D30" s="73" t="s">
        <v>66</v>
      </c>
      <c r="E30" s="74">
        <v>8</v>
      </c>
      <c r="F30" s="75" t="s">
        <v>348</v>
      </c>
      <c r="G30" s="75" t="s">
        <v>119</v>
      </c>
      <c r="H30" s="58">
        <v>11.5</v>
      </c>
      <c r="I30" s="61">
        <f t="shared" si="0"/>
        <v>5.75</v>
      </c>
      <c r="J30" s="87">
        <v>34.03</v>
      </c>
      <c r="K30" s="93">
        <f t="shared" si="1"/>
        <v>34.087569791360565</v>
      </c>
      <c r="L30" s="83">
        <v>6</v>
      </c>
      <c r="M30" s="92">
        <f t="shared" si="2"/>
        <v>30</v>
      </c>
      <c r="N30" s="61">
        <f t="shared" si="3"/>
        <v>64.087569791360565</v>
      </c>
      <c r="O30" s="61">
        <f t="shared" si="4"/>
        <v>69.837569791360565</v>
      </c>
      <c r="P30" s="75" t="s">
        <v>309</v>
      </c>
    </row>
    <row r="31" spans="1:17" s="81" customFormat="1" ht="15" customHeight="1" x14ac:dyDescent="0.25">
      <c r="A31" s="77">
        <v>13</v>
      </c>
      <c r="B31" s="78" t="s">
        <v>93</v>
      </c>
      <c r="C31" s="78" t="s">
        <v>60</v>
      </c>
      <c r="D31" s="78" t="s">
        <v>94</v>
      </c>
      <c r="E31" s="75">
        <v>8</v>
      </c>
      <c r="F31" s="75" t="s">
        <v>347</v>
      </c>
      <c r="G31" s="75" t="s">
        <v>119</v>
      </c>
      <c r="H31" s="58">
        <v>15</v>
      </c>
      <c r="I31" s="61">
        <f t="shared" si="0"/>
        <v>7.5</v>
      </c>
      <c r="J31" s="88">
        <v>43</v>
      </c>
      <c r="K31" s="93">
        <f t="shared" si="1"/>
        <v>26.976744186046513</v>
      </c>
      <c r="L31" s="84">
        <v>6.9</v>
      </c>
      <c r="M31" s="92">
        <f t="shared" si="2"/>
        <v>34.5</v>
      </c>
      <c r="N31" s="61">
        <f t="shared" si="3"/>
        <v>61.476744186046517</v>
      </c>
      <c r="O31" s="61">
        <f t="shared" si="4"/>
        <v>68.976744186046517</v>
      </c>
      <c r="P31" s="75" t="s">
        <v>309</v>
      </c>
    </row>
    <row r="32" spans="1:17" s="82" customFormat="1" ht="15" customHeight="1" x14ac:dyDescent="0.25">
      <c r="A32" s="67">
        <v>14</v>
      </c>
      <c r="B32" s="69" t="s">
        <v>51</v>
      </c>
      <c r="C32" s="69" t="s">
        <v>52</v>
      </c>
      <c r="D32" s="69" t="s">
        <v>36</v>
      </c>
      <c r="E32" s="48">
        <v>7</v>
      </c>
      <c r="F32" s="75" t="s">
        <v>346</v>
      </c>
      <c r="G32" s="49" t="s">
        <v>119</v>
      </c>
      <c r="H32" s="57">
        <v>16.5</v>
      </c>
      <c r="I32" s="61">
        <f t="shared" si="0"/>
        <v>8.25</v>
      </c>
      <c r="J32" s="87">
        <v>40.9</v>
      </c>
      <c r="K32" s="93">
        <f t="shared" si="1"/>
        <v>28.361858190709047</v>
      </c>
      <c r="L32" s="83">
        <v>6</v>
      </c>
      <c r="M32" s="92">
        <f t="shared" si="2"/>
        <v>30</v>
      </c>
      <c r="N32" s="61">
        <f t="shared" si="3"/>
        <v>58.361858190709043</v>
      </c>
      <c r="O32" s="61">
        <f t="shared" si="4"/>
        <v>66.611858190709043</v>
      </c>
      <c r="P32" s="75" t="s">
        <v>309</v>
      </c>
    </row>
    <row r="33" spans="1:16" s="82" customFormat="1" ht="15" customHeight="1" x14ac:dyDescent="0.25">
      <c r="A33" s="67">
        <v>15</v>
      </c>
      <c r="B33" s="69" t="s">
        <v>56</v>
      </c>
      <c r="C33" s="69" t="s">
        <v>57</v>
      </c>
      <c r="D33" s="69" t="s">
        <v>58</v>
      </c>
      <c r="E33" s="48">
        <v>7</v>
      </c>
      <c r="F33" s="75" t="s">
        <v>346</v>
      </c>
      <c r="G33" s="49" t="s">
        <v>119</v>
      </c>
      <c r="H33" s="57">
        <v>19</v>
      </c>
      <c r="I33" s="61">
        <f t="shared" si="0"/>
        <v>9.5</v>
      </c>
      <c r="J33" s="87">
        <v>40</v>
      </c>
      <c r="K33" s="93">
        <f t="shared" si="1"/>
        <v>29</v>
      </c>
      <c r="L33" s="83">
        <v>5.5</v>
      </c>
      <c r="M33" s="92">
        <f t="shared" si="2"/>
        <v>27.5</v>
      </c>
      <c r="N33" s="61">
        <f t="shared" si="3"/>
        <v>56.5</v>
      </c>
      <c r="O33" s="61">
        <f t="shared" si="4"/>
        <v>66</v>
      </c>
      <c r="P33" s="75" t="s">
        <v>309</v>
      </c>
    </row>
    <row r="34" spans="1:16" s="82" customFormat="1" ht="15" customHeight="1" x14ac:dyDescent="0.25">
      <c r="A34" s="67">
        <v>16</v>
      </c>
      <c r="B34" s="51" t="s">
        <v>90</v>
      </c>
      <c r="C34" s="51" t="s">
        <v>91</v>
      </c>
      <c r="D34" s="64" t="s">
        <v>92</v>
      </c>
      <c r="E34" s="48">
        <v>8</v>
      </c>
      <c r="F34" s="75" t="s">
        <v>347</v>
      </c>
      <c r="G34" s="49" t="s">
        <v>119</v>
      </c>
      <c r="H34" s="60">
        <v>14</v>
      </c>
      <c r="I34" s="61">
        <f t="shared" si="0"/>
        <v>7</v>
      </c>
      <c r="J34" s="89">
        <v>43.3</v>
      </c>
      <c r="K34" s="93">
        <f t="shared" si="1"/>
        <v>26.789838337182449</v>
      </c>
      <c r="L34" s="84">
        <v>6.1</v>
      </c>
      <c r="M34" s="92">
        <f t="shared" si="2"/>
        <v>30.5</v>
      </c>
      <c r="N34" s="61">
        <f t="shared" si="3"/>
        <v>57.289838337182445</v>
      </c>
      <c r="O34" s="61">
        <f t="shared" si="4"/>
        <v>64.289838337182445</v>
      </c>
      <c r="P34" s="53" t="s">
        <v>310</v>
      </c>
    </row>
    <row r="35" spans="1:16" s="82" customFormat="1" ht="15" customHeight="1" x14ac:dyDescent="0.25">
      <c r="A35" s="57">
        <v>17</v>
      </c>
      <c r="B35" s="51" t="s">
        <v>98</v>
      </c>
      <c r="C35" s="51" t="s">
        <v>99</v>
      </c>
      <c r="D35" s="64" t="s">
        <v>100</v>
      </c>
      <c r="E35" s="48">
        <v>7</v>
      </c>
      <c r="F35" s="75" t="s">
        <v>347</v>
      </c>
      <c r="G35" s="49" t="s">
        <v>119</v>
      </c>
      <c r="H35" s="60">
        <v>12.5</v>
      </c>
      <c r="I35" s="61">
        <f t="shared" si="0"/>
        <v>6.25</v>
      </c>
      <c r="J35" s="89">
        <v>40.200000000000003</v>
      </c>
      <c r="K35" s="93">
        <f t="shared" si="1"/>
        <v>28.855721393034823</v>
      </c>
      <c r="L35" s="86">
        <v>5.5</v>
      </c>
      <c r="M35" s="92">
        <f t="shared" si="2"/>
        <v>27.5</v>
      </c>
      <c r="N35" s="61">
        <f t="shared" si="3"/>
        <v>56.355721393034827</v>
      </c>
      <c r="O35" s="61">
        <f t="shared" si="4"/>
        <v>62.605721393034827</v>
      </c>
      <c r="P35" s="53" t="s">
        <v>310</v>
      </c>
    </row>
    <row r="36" spans="1:16" s="82" customFormat="1" ht="15" customHeight="1" x14ac:dyDescent="0.25">
      <c r="A36" s="57">
        <v>18</v>
      </c>
      <c r="B36" s="50" t="s">
        <v>80</v>
      </c>
      <c r="C36" s="50" t="s">
        <v>76</v>
      </c>
      <c r="D36" s="50" t="s">
        <v>81</v>
      </c>
      <c r="E36" s="48">
        <v>7</v>
      </c>
      <c r="F36" s="75" t="s">
        <v>348</v>
      </c>
      <c r="G36" s="49" t="s">
        <v>119</v>
      </c>
      <c r="H36" s="57">
        <v>8.5</v>
      </c>
      <c r="I36" s="61">
        <f t="shared" si="0"/>
        <v>4.25</v>
      </c>
      <c r="J36" s="87">
        <v>38.909999999999997</v>
      </c>
      <c r="K36" s="93">
        <f t="shared" si="1"/>
        <v>29.812387561038296</v>
      </c>
      <c r="L36" s="83">
        <v>5.5</v>
      </c>
      <c r="M36" s="92">
        <f t="shared" si="2"/>
        <v>27.5</v>
      </c>
      <c r="N36" s="61">
        <f t="shared" si="3"/>
        <v>57.312387561038292</v>
      </c>
      <c r="O36" s="61">
        <f t="shared" si="4"/>
        <v>61.562387561038292</v>
      </c>
      <c r="P36" s="53" t="s">
        <v>310</v>
      </c>
    </row>
    <row r="37" spans="1:16" s="82" customFormat="1" ht="15" customHeight="1" x14ac:dyDescent="0.25">
      <c r="A37" s="68">
        <v>19</v>
      </c>
      <c r="B37" s="64" t="s">
        <v>101</v>
      </c>
      <c r="C37" s="64" t="s">
        <v>102</v>
      </c>
      <c r="D37" s="64" t="s">
        <v>92</v>
      </c>
      <c r="E37" s="53">
        <v>7</v>
      </c>
      <c r="F37" s="75" t="s">
        <v>347</v>
      </c>
      <c r="G37" s="49" t="s">
        <v>119</v>
      </c>
      <c r="H37" s="57">
        <v>11</v>
      </c>
      <c r="I37" s="61">
        <f t="shared" si="0"/>
        <v>5.5</v>
      </c>
      <c r="J37" s="88">
        <v>40.4</v>
      </c>
      <c r="K37" s="93">
        <f t="shared" si="1"/>
        <v>28.712871287128714</v>
      </c>
      <c r="L37" s="84">
        <v>5.0999999999999996</v>
      </c>
      <c r="M37" s="92">
        <f t="shared" si="2"/>
        <v>25.5</v>
      </c>
      <c r="N37" s="61">
        <f t="shared" si="3"/>
        <v>54.212871287128714</v>
      </c>
      <c r="O37" s="61">
        <f t="shared" si="4"/>
        <v>59.712871287128714</v>
      </c>
      <c r="P37" s="53" t="s">
        <v>310</v>
      </c>
    </row>
    <row r="38" spans="1:16" s="82" customFormat="1" ht="15" customHeight="1" x14ac:dyDescent="0.25">
      <c r="A38" s="68">
        <v>20</v>
      </c>
      <c r="B38" s="64" t="s">
        <v>103</v>
      </c>
      <c r="C38" s="64" t="s">
        <v>167</v>
      </c>
      <c r="D38" s="64" t="s">
        <v>94</v>
      </c>
      <c r="E38" s="53">
        <v>7</v>
      </c>
      <c r="F38" s="53" t="s">
        <v>350</v>
      </c>
      <c r="G38" s="49" t="s">
        <v>119</v>
      </c>
      <c r="H38" s="57">
        <v>10</v>
      </c>
      <c r="I38" s="61">
        <f t="shared" si="0"/>
        <v>5</v>
      </c>
      <c r="J38" s="88">
        <v>33</v>
      </c>
      <c r="K38" s="93">
        <f t="shared" si="1"/>
        <v>35.151515151515149</v>
      </c>
      <c r="L38" s="84">
        <v>3.5</v>
      </c>
      <c r="M38" s="92">
        <f t="shared" si="2"/>
        <v>17.5</v>
      </c>
      <c r="N38" s="61">
        <f t="shared" si="3"/>
        <v>52.651515151515149</v>
      </c>
      <c r="O38" s="61">
        <f t="shared" si="4"/>
        <v>57.651515151515149</v>
      </c>
      <c r="P38" s="53" t="s">
        <v>310</v>
      </c>
    </row>
    <row r="39" spans="1:16" s="82" customFormat="1" ht="15" customHeight="1" x14ac:dyDescent="0.25">
      <c r="A39" s="57">
        <v>21</v>
      </c>
      <c r="B39" s="50" t="s">
        <v>77</v>
      </c>
      <c r="C39" s="50" t="s">
        <v>78</v>
      </c>
      <c r="D39" s="50" t="s">
        <v>79</v>
      </c>
      <c r="E39" s="48">
        <v>7</v>
      </c>
      <c r="F39" s="75" t="s">
        <v>348</v>
      </c>
      <c r="G39" s="49" t="s">
        <v>119</v>
      </c>
      <c r="H39" s="57">
        <v>9.5</v>
      </c>
      <c r="I39" s="61">
        <f t="shared" si="0"/>
        <v>4.75</v>
      </c>
      <c r="J39" s="87">
        <v>37.78</v>
      </c>
      <c r="K39" s="93">
        <f t="shared" si="1"/>
        <v>30.704076230809953</v>
      </c>
      <c r="L39" s="83">
        <v>3.5</v>
      </c>
      <c r="M39" s="92">
        <f t="shared" si="2"/>
        <v>17.5</v>
      </c>
      <c r="N39" s="61">
        <f t="shared" si="3"/>
        <v>48.204076230809953</v>
      </c>
      <c r="O39" s="61">
        <f t="shared" si="4"/>
        <v>52.954076230809953</v>
      </c>
      <c r="P39" s="53" t="s">
        <v>310</v>
      </c>
    </row>
    <row r="40" spans="1:16" s="82" customFormat="1" ht="15" customHeight="1" x14ac:dyDescent="0.25">
      <c r="A40" s="57">
        <v>22</v>
      </c>
      <c r="B40" s="50" t="s">
        <v>85</v>
      </c>
      <c r="C40" s="50" t="s">
        <v>86</v>
      </c>
      <c r="D40" s="50" t="s">
        <v>50</v>
      </c>
      <c r="E40" s="48">
        <v>8</v>
      </c>
      <c r="F40" s="75" t="s">
        <v>348</v>
      </c>
      <c r="G40" s="49" t="s">
        <v>119</v>
      </c>
      <c r="H40" s="57">
        <v>22</v>
      </c>
      <c r="I40" s="61">
        <f t="shared" si="0"/>
        <v>11</v>
      </c>
      <c r="J40" s="87">
        <v>42.18</v>
      </c>
      <c r="K40" s="93">
        <f t="shared" si="1"/>
        <v>27.501185395922239</v>
      </c>
      <c r="L40" s="83">
        <v>2</v>
      </c>
      <c r="M40" s="92">
        <f t="shared" si="2"/>
        <v>10</v>
      </c>
      <c r="N40" s="61">
        <f t="shared" si="3"/>
        <v>37.501185395922235</v>
      </c>
      <c r="O40" s="61">
        <f t="shared" si="4"/>
        <v>48.501185395922235</v>
      </c>
      <c r="P40" s="53" t="s">
        <v>310</v>
      </c>
    </row>
    <row r="41" spans="1:16" s="82" customFormat="1" ht="15" customHeight="1" x14ac:dyDescent="0.25">
      <c r="A41" s="57">
        <v>23</v>
      </c>
      <c r="B41" s="69" t="s">
        <v>72</v>
      </c>
      <c r="C41" s="69" t="s">
        <v>73</v>
      </c>
      <c r="D41" s="69" t="s">
        <v>74</v>
      </c>
      <c r="E41" s="48">
        <v>8</v>
      </c>
      <c r="F41" s="75" t="s">
        <v>348</v>
      </c>
      <c r="G41" s="49" t="s">
        <v>119</v>
      </c>
      <c r="H41" s="57">
        <v>10</v>
      </c>
      <c r="I41" s="61">
        <f t="shared" si="0"/>
        <v>5</v>
      </c>
      <c r="J41" s="87">
        <v>37.78</v>
      </c>
      <c r="K41" s="93">
        <f t="shared" si="1"/>
        <v>30.704076230809953</v>
      </c>
      <c r="L41" s="83">
        <v>2</v>
      </c>
      <c r="M41" s="92">
        <f t="shared" si="2"/>
        <v>10</v>
      </c>
      <c r="N41" s="61">
        <f t="shared" si="3"/>
        <v>40.704076230809953</v>
      </c>
      <c r="O41" s="61">
        <f t="shared" si="4"/>
        <v>45.704076230809953</v>
      </c>
      <c r="P41" s="53" t="s">
        <v>310</v>
      </c>
    </row>
    <row r="42" spans="1:16" s="82" customFormat="1" ht="15" customHeight="1" x14ac:dyDescent="0.25">
      <c r="A42" s="68">
        <v>24</v>
      </c>
      <c r="B42" s="64" t="s">
        <v>104</v>
      </c>
      <c r="C42" s="64" t="s">
        <v>54</v>
      </c>
      <c r="D42" s="64" t="s">
        <v>105</v>
      </c>
      <c r="E42" s="53">
        <v>8</v>
      </c>
      <c r="F42" s="53" t="s">
        <v>350</v>
      </c>
      <c r="G42" s="49" t="s">
        <v>119</v>
      </c>
      <c r="H42" s="57">
        <v>9</v>
      </c>
      <c r="I42" s="61">
        <f t="shared" si="0"/>
        <v>4.5</v>
      </c>
      <c r="J42" s="88">
        <v>38</v>
      </c>
      <c r="K42" s="93">
        <f t="shared" si="1"/>
        <v>30.526315789473685</v>
      </c>
      <c r="L42" s="84">
        <v>2</v>
      </c>
      <c r="M42" s="92">
        <f t="shared" si="2"/>
        <v>10</v>
      </c>
      <c r="N42" s="61">
        <f t="shared" si="3"/>
        <v>40.526315789473685</v>
      </c>
      <c r="O42" s="61">
        <f t="shared" si="4"/>
        <v>45.026315789473685</v>
      </c>
      <c r="P42" s="53" t="s">
        <v>310</v>
      </c>
    </row>
    <row r="43" spans="1:16" s="82" customFormat="1" ht="15" customHeight="1" x14ac:dyDescent="0.25">
      <c r="A43" s="57">
        <v>25</v>
      </c>
      <c r="B43" s="50" t="s">
        <v>82</v>
      </c>
      <c r="C43" s="50" t="s">
        <v>83</v>
      </c>
      <c r="D43" s="50" t="s">
        <v>84</v>
      </c>
      <c r="E43" s="48">
        <v>7</v>
      </c>
      <c r="F43" s="75" t="s">
        <v>348</v>
      </c>
      <c r="G43" s="49" t="s">
        <v>119</v>
      </c>
      <c r="H43" s="57">
        <v>7</v>
      </c>
      <c r="I43" s="61">
        <f t="shared" si="0"/>
        <v>3.5</v>
      </c>
      <c r="J43" s="87">
        <v>39.19</v>
      </c>
      <c r="K43" s="93">
        <f t="shared" si="1"/>
        <v>29.599387598877268</v>
      </c>
      <c r="L43" s="83">
        <v>2</v>
      </c>
      <c r="M43" s="92">
        <f t="shared" si="2"/>
        <v>10</v>
      </c>
      <c r="N43" s="61">
        <f t="shared" si="3"/>
        <v>39.599387598877271</v>
      </c>
      <c r="O43" s="61">
        <f t="shared" si="4"/>
        <v>43.099387598877271</v>
      </c>
      <c r="P43" s="53" t="s">
        <v>310</v>
      </c>
    </row>
    <row r="44" spans="1:16" s="82" customFormat="1" ht="15" customHeight="1" x14ac:dyDescent="0.25">
      <c r="A44" s="57">
        <v>26</v>
      </c>
      <c r="B44" s="66" t="s">
        <v>196</v>
      </c>
      <c r="C44" s="64" t="s">
        <v>116</v>
      </c>
      <c r="D44" s="66" t="s">
        <v>58</v>
      </c>
      <c r="E44" s="187">
        <v>8</v>
      </c>
      <c r="F44" s="53" t="s">
        <v>354</v>
      </c>
      <c r="G44" s="49" t="s">
        <v>119</v>
      </c>
      <c r="H44" s="57">
        <v>14.5</v>
      </c>
      <c r="I44" s="61">
        <f t="shared" si="0"/>
        <v>7.25</v>
      </c>
      <c r="J44" s="88">
        <v>35</v>
      </c>
      <c r="K44" s="93">
        <f t="shared" si="1"/>
        <v>33.142857142857146</v>
      </c>
      <c r="L44" s="84">
        <v>0</v>
      </c>
      <c r="M44" s="92">
        <f t="shared" si="2"/>
        <v>0</v>
      </c>
      <c r="N44" s="61">
        <f t="shared" si="3"/>
        <v>33.142857142857146</v>
      </c>
      <c r="O44" s="61">
        <f t="shared" si="4"/>
        <v>40.392857142857146</v>
      </c>
      <c r="P44" s="53" t="s">
        <v>310</v>
      </c>
    </row>
    <row r="45" spans="1:16" s="82" customFormat="1" ht="15" customHeight="1" x14ac:dyDescent="0.25">
      <c r="A45" s="57">
        <v>27</v>
      </c>
      <c r="B45" s="185" t="s">
        <v>111</v>
      </c>
      <c r="C45" s="185" t="s">
        <v>102</v>
      </c>
      <c r="D45" s="185" t="s">
        <v>112</v>
      </c>
      <c r="E45" s="186">
        <v>8</v>
      </c>
      <c r="F45" s="53" t="s">
        <v>351</v>
      </c>
      <c r="G45" s="49" t="s">
        <v>119</v>
      </c>
      <c r="H45" s="60">
        <v>10.5</v>
      </c>
      <c r="I45" s="61">
        <f t="shared" si="0"/>
        <v>5.25</v>
      </c>
      <c r="J45" s="188">
        <v>33.200000000000003</v>
      </c>
      <c r="K45" s="93">
        <f t="shared" si="1"/>
        <v>34.939759036144572</v>
      </c>
      <c r="L45" s="86">
        <v>0</v>
      </c>
      <c r="M45" s="92">
        <f t="shared" si="2"/>
        <v>0</v>
      </c>
      <c r="N45" s="61">
        <f t="shared" si="3"/>
        <v>34.939759036144572</v>
      </c>
      <c r="O45" s="61">
        <f t="shared" si="4"/>
        <v>40.189759036144572</v>
      </c>
      <c r="P45" s="53" t="s">
        <v>310</v>
      </c>
    </row>
    <row r="46" spans="1:16" s="82" customFormat="1" ht="15" customHeight="1" x14ac:dyDescent="0.25">
      <c r="A46" s="57">
        <v>28</v>
      </c>
      <c r="B46" s="50" t="s">
        <v>69</v>
      </c>
      <c r="C46" s="50" t="s">
        <v>70</v>
      </c>
      <c r="D46" s="50" t="s">
        <v>71</v>
      </c>
      <c r="E46" s="48">
        <v>8</v>
      </c>
      <c r="F46" s="75" t="s">
        <v>348</v>
      </c>
      <c r="G46" s="49" t="s">
        <v>119</v>
      </c>
      <c r="H46" s="57">
        <v>13</v>
      </c>
      <c r="I46" s="61">
        <f t="shared" si="0"/>
        <v>6.5</v>
      </c>
      <c r="J46" s="87">
        <v>41.17</v>
      </c>
      <c r="K46" s="93">
        <f t="shared" si="1"/>
        <v>28.175856205975222</v>
      </c>
      <c r="L46" s="83">
        <v>1</v>
      </c>
      <c r="M46" s="92">
        <f t="shared" si="2"/>
        <v>5</v>
      </c>
      <c r="N46" s="61">
        <f t="shared" si="3"/>
        <v>33.175856205975222</v>
      </c>
      <c r="O46" s="61">
        <f t="shared" si="4"/>
        <v>39.675856205975222</v>
      </c>
      <c r="P46" s="53" t="s">
        <v>310</v>
      </c>
    </row>
    <row r="47" spans="1:16" s="82" customFormat="1" ht="15" customHeight="1" x14ac:dyDescent="0.25">
      <c r="A47" s="57">
        <v>29</v>
      </c>
      <c r="B47" s="64" t="s">
        <v>117</v>
      </c>
      <c r="C47" s="64" t="s">
        <v>86</v>
      </c>
      <c r="D47" s="64" t="s">
        <v>118</v>
      </c>
      <c r="E47" s="53">
        <v>7</v>
      </c>
      <c r="F47" s="53" t="s">
        <v>352</v>
      </c>
      <c r="G47" s="49" t="s">
        <v>119</v>
      </c>
      <c r="H47" s="57">
        <v>17</v>
      </c>
      <c r="I47" s="61">
        <f t="shared" si="0"/>
        <v>8.5</v>
      </c>
      <c r="J47" s="88">
        <v>38.5</v>
      </c>
      <c r="K47" s="93">
        <f t="shared" si="1"/>
        <v>30.129870129870131</v>
      </c>
      <c r="L47" s="84">
        <v>0</v>
      </c>
      <c r="M47" s="92">
        <f t="shared" si="2"/>
        <v>0</v>
      </c>
      <c r="N47" s="61">
        <f t="shared" si="3"/>
        <v>30.129870129870131</v>
      </c>
      <c r="O47" s="61">
        <f t="shared" si="4"/>
        <v>38.629870129870127</v>
      </c>
      <c r="P47" s="53" t="s">
        <v>310</v>
      </c>
    </row>
    <row r="48" spans="1:16" s="82" customFormat="1" ht="15" customHeight="1" x14ac:dyDescent="0.25">
      <c r="A48" s="54">
        <v>30</v>
      </c>
      <c r="B48" s="66" t="s">
        <v>197</v>
      </c>
      <c r="C48" s="64" t="s">
        <v>88</v>
      </c>
      <c r="D48" s="64" t="s">
        <v>151</v>
      </c>
      <c r="E48" s="53">
        <v>8</v>
      </c>
      <c r="F48" s="53" t="s">
        <v>354</v>
      </c>
      <c r="G48" s="49" t="s">
        <v>119</v>
      </c>
      <c r="H48" s="57">
        <v>14</v>
      </c>
      <c r="I48" s="61">
        <f t="shared" si="0"/>
        <v>7</v>
      </c>
      <c r="J48" s="88">
        <v>41</v>
      </c>
      <c r="K48" s="93">
        <f t="shared" si="1"/>
        <v>28.292682926829269</v>
      </c>
      <c r="L48" s="84">
        <v>0</v>
      </c>
      <c r="M48" s="92">
        <f t="shared" si="2"/>
        <v>0</v>
      </c>
      <c r="N48" s="61">
        <f t="shared" si="3"/>
        <v>28.292682926829269</v>
      </c>
      <c r="O48" s="61">
        <f t="shared" si="4"/>
        <v>35.292682926829272</v>
      </c>
      <c r="P48" s="53" t="s">
        <v>310</v>
      </c>
    </row>
    <row r="49" spans="1:16" s="82" customFormat="1" ht="15" customHeight="1" x14ac:dyDescent="0.25">
      <c r="A49" s="68">
        <v>31</v>
      </c>
      <c r="B49" s="64" t="s">
        <v>106</v>
      </c>
      <c r="C49" s="63" t="s">
        <v>107</v>
      </c>
      <c r="D49" s="70" t="s">
        <v>100</v>
      </c>
      <c r="E49" s="53">
        <v>7</v>
      </c>
      <c r="F49" s="53" t="s">
        <v>350</v>
      </c>
      <c r="G49" s="49" t="s">
        <v>119</v>
      </c>
      <c r="H49" s="57">
        <v>16</v>
      </c>
      <c r="I49" s="61">
        <f t="shared" si="0"/>
        <v>8</v>
      </c>
      <c r="J49" s="88">
        <v>59.9</v>
      </c>
      <c r="K49" s="93">
        <f t="shared" si="1"/>
        <v>19.365609348914859</v>
      </c>
      <c r="L49" s="84">
        <v>1.5</v>
      </c>
      <c r="M49" s="92">
        <f t="shared" si="2"/>
        <v>7.5</v>
      </c>
      <c r="N49" s="61">
        <f t="shared" si="3"/>
        <v>26.865609348914859</v>
      </c>
      <c r="O49" s="61">
        <f t="shared" si="4"/>
        <v>34.865609348914859</v>
      </c>
      <c r="P49" s="53" t="s">
        <v>310</v>
      </c>
    </row>
    <row r="50" spans="1:16" s="82" customFormat="1" ht="15" customHeight="1" x14ac:dyDescent="0.25">
      <c r="A50" s="57">
        <v>32</v>
      </c>
      <c r="B50" s="65" t="s">
        <v>113</v>
      </c>
      <c r="C50" s="65" t="s">
        <v>70</v>
      </c>
      <c r="D50" s="65" t="s">
        <v>100</v>
      </c>
      <c r="E50" s="49">
        <v>8</v>
      </c>
      <c r="F50" s="53" t="s">
        <v>351</v>
      </c>
      <c r="G50" s="49" t="s">
        <v>119</v>
      </c>
      <c r="H50" s="57">
        <v>5.5</v>
      </c>
      <c r="I50" s="61">
        <f t="shared" si="0"/>
        <v>2.75</v>
      </c>
      <c r="J50" s="88">
        <v>37</v>
      </c>
      <c r="K50" s="93">
        <f t="shared" si="1"/>
        <v>31.351351351351351</v>
      </c>
      <c r="L50" s="84">
        <v>0</v>
      </c>
      <c r="M50" s="92">
        <f t="shared" si="2"/>
        <v>0</v>
      </c>
      <c r="N50" s="61">
        <f t="shared" si="3"/>
        <v>31.351351351351351</v>
      </c>
      <c r="O50" s="61">
        <f t="shared" si="4"/>
        <v>34.101351351351354</v>
      </c>
      <c r="P50" s="53" t="s">
        <v>310</v>
      </c>
    </row>
    <row r="51" spans="1:16" s="82" customFormat="1" ht="15" customHeight="1" x14ac:dyDescent="0.25">
      <c r="A51" s="57">
        <v>33</v>
      </c>
      <c r="B51" s="69" t="s">
        <v>67</v>
      </c>
      <c r="C51" s="69" t="s">
        <v>68</v>
      </c>
      <c r="D51" s="69" t="s">
        <v>50</v>
      </c>
      <c r="E51" s="48">
        <v>8</v>
      </c>
      <c r="F51" s="75" t="s">
        <v>348</v>
      </c>
      <c r="G51" s="49" t="s">
        <v>119</v>
      </c>
      <c r="H51" s="57">
        <v>8.5</v>
      </c>
      <c r="I51" s="61">
        <f t="shared" si="0"/>
        <v>4.25</v>
      </c>
      <c r="J51" s="87">
        <v>41.17</v>
      </c>
      <c r="K51" s="93">
        <f t="shared" si="1"/>
        <v>28.175856205975222</v>
      </c>
      <c r="L51" s="83">
        <v>0</v>
      </c>
      <c r="M51" s="92">
        <f t="shared" si="2"/>
        <v>0</v>
      </c>
      <c r="N51" s="61">
        <f t="shared" si="3"/>
        <v>28.175856205975222</v>
      </c>
      <c r="O51" s="61">
        <f t="shared" si="4"/>
        <v>32.425856205975222</v>
      </c>
      <c r="P51" s="53" t="s">
        <v>310</v>
      </c>
    </row>
    <row r="52" spans="1:16" s="82" customFormat="1" ht="15" customHeight="1" x14ac:dyDescent="0.25">
      <c r="A52" s="57">
        <v>34</v>
      </c>
      <c r="B52" s="64" t="s">
        <v>115</v>
      </c>
      <c r="C52" s="64" t="s">
        <v>116</v>
      </c>
      <c r="D52" s="64" t="s">
        <v>50</v>
      </c>
      <c r="E52" s="53">
        <v>7</v>
      </c>
      <c r="F52" s="53" t="s">
        <v>351</v>
      </c>
      <c r="G52" s="49" t="s">
        <v>119</v>
      </c>
      <c r="H52" s="57">
        <v>8</v>
      </c>
      <c r="I52" s="61">
        <f t="shared" si="0"/>
        <v>4</v>
      </c>
      <c r="J52" s="90">
        <v>48.2</v>
      </c>
      <c r="K52" s="93">
        <f t="shared" si="1"/>
        <v>24.066390041493776</v>
      </c>
      <c r="L52" s="84">
        <v>0</v>
      </c>
      <c r="M52" s="92">
        <f t="shared" si="2"/>
        <v>0</v>
      </c>
      <c r="N52" s="61">
        <f t="shared" si="3"/>
        <v>24.066390041493776</v>
      </c>
      <c r="O52" s="61">
        <f t="shared" si="4"/>
        <v>28.066390041493776</v>
      </c>
      <c r="P52" s="53" t="s">
        <v>310</v>
      </c>
    </row>
    <row r="53" spans="1:16" s="82" customFormat="1" ht="15" customHeight="1" x14ac:dyDescent="0.25">
      <c r="A53" s="68">
        <v>35</v>
      </c>
      <c r="B53" s="64" t="s">
        <v>108</v>
      </c>
      <c r="C53" s="64" t="s">
        <v>109</v>
      </c>
      <c r="D53" s="64" t="s">
        <v>110</v>
      </c>
      <c r="E53" s="53">
        <v>8</v>
      </c>
      <c r="F53" s="53" t="s">
        <v>351</v>
      </c>
      <c r="G53" s="49" t="s">
        <v>119</v>
      </c>
      <c r="H53" s="57">
        <v>3.5</v>
      </c>
      <c r="I53" s="61">
        <f t="shared" si="0"/>
        <v>1.75</v>
      </c>
      <c r="J53" s="88">
        <v>44.2</v>
      </c>
      <c r="K53" s="93">
        <f t="shared" si="1"/>
        <v>26.244343891402714</v>
      </c>
      <c r="L53" s="84">
        <v>0</v>
      </c>
      <c r="M53" s="92">
        <f t="shared" si="2"/>
        <v>0</v>
      </c>
      <c r="N53" s="61">
        <f t="shared" si="3"/>
        <v>26.244343891402714</v>
      </c>
      <c r="O53" s="61">
        <f t="shared" si="4"/>
        <v>27.994343891402714</v>
      </c>
      <c r="P53" s="53" t="s">
        <v>310</v>
      </c>
    </row>
    <row r="54" spans="1:16" s="82" customFormat="1" ht="15" customHeight="1" x14ac:dyDescent="0.25">
      <c r="A54" s="57">
        <v>36</v>
      </c>
      <c r="B54" s="64" t="s">
        <v>114</v>
      </c>
      <c r="C54" s="64" t="s">
        <v>47</v>
      </c>
      <c r="D54" s="64" t="s">
        <v>100</v>
      </c>
      <c r="E54" s="53">
        <v>7</v>
      </c>
      <c r="F54" s="53" t="s">
        <v>351</v>
      </c>
      <c r="G54" s="49" t="s">
        <v>119</v>
      </c>
      <c r="H54" s="57">
        <v>8.5</v>
      </c>
      <c r="I54" s="61">
        <f t="shared" si="0"/>
        <v>4.25</v>
      </c>
      <c r="J54" s="88">
        <v>56.2</v>
      </c>
      <c r="K54" s="61">
        <f t="shared" si="1"/>
        <v>20.640569395017792</v>
      </c>
      <c r="L54" s="84">
        <v>0</v>
      </c>
      <c r="M54" s="62">
        <f t="shared" si="2"/>
        <v>0</v>
      </c>
      <c r="N54" s="61">
        <f t="shared" si="3"/>
        <v>20.640569395017792</v>
      </c>
      <c r="O54" s="61">
        <f t="shared" si="4"/>
        <v>24.890569395017792</v>
      </c>
      <c r="P54" s="53" t="s">
        <v>310</v>
      </c>
    </row>
    <row r="55" spans="1:16" s="20" customFormat="1" ht="15.75" x14ac:dyDescent="0.25">
      <c r="A55" s="68">
        <v>37</v>
      </c>
      <c r="B55" s="190" t="s">
        <v>327</v>
      </c>
      <c r="C55" s="190" t="s">
        <v>328</v>
      </c>
      <c r="D55" s="190" t="s">
        <v>36</v>
      </c>
      <c r="E55" s="191">
        <v>8</v>
      </c>
      <c r="F55" s="53" t="s">
        <v>350</v>
      </c>
      <c r="G55" s="49" t="s">
        <v>119</v>
      </c>
      <c r="H55" s="68">
        <v>14</v>
      </c>
      <c r="I55" s="61">
        <f t="shared" si="0"/>
        <v>7</v>
      </c>
      <c r="J55" s="191">
        <v>0</v>
      </c>
      <c r="K55" s="191">
        <v>0</v>
      </c>
      <c r="L55" s="191">
        <v>0</v>
      </c>
      <c r="M55" s="191">
        <f t="shared" si="2"/>
        <v>0</v>
      </c>
      <c r="N55" s="61">
        <f t="shared" si="3"/>
        <v>0</v>
      </c>
      <c r="O55" s="61">
        <f t="shared" si="4"/>
        <v>7</v>
      </c>
      <c r="P55" s="53" t="s">
        <v>310</v>
      </c>
    </row>
    <row r="56" spans="1:16" ht="15.75" x14ac:dyDescent="0.25">
      <c r="A56" s="68">
        <v>38</v>
      </c>
      <c r="B56" s="65" t="s">
        <v>329</v>
      </c>
      <c r="C56" s="65" t="s">
        <v>47</v>
      </c>
      <c r="D56" s="65" t="s">
        <v>71</v>
      </c>
      <c r="E56" s="161">
        <v>7</v>
      </c>
      <c r="F56" s="53" t="s">
        <v>351</v>
      </c>
      <c r="G56" s="49" t="s">
        <v>119</v>
      </c>
      <c r="H56" s="68">
        <v>9.5</v>
      </c>
      <c r="I56" s="61">
        <f t="shared" si="0"/>
        <v>4.75</v>
      </c>
      <c r="J56" s="161">
        <v>0</v>
      </c>
      <c r="K56" s="161">
        <v>0</v>
      </c>
      <c r="L56" s="161">
        <v>0</v>
      </c>
      <c r="M56" s="161">
        <f t="shared" si="2"/>
        <v>0</v>
      </c>
      <c r="N56" s="61">
        <f t="shared" si="3"/>
        <v>0</v>
      </c>
      <c r="O56" s="61">
        <f t="shared" si="4"/>
        <v>4.75</v>
      </c>
      <c r="P56" s="53" t="s">
        <v>310</v>
      </c>
    </row>
    <row r="57" spans="1:16" ht="15.75" x14ac:dyDescent="0.25">
      <c r="A57" s="68">
        <v>39</v>
      </c>
      <c r="B57" s="65" t="s">
        <v>330</v>
      </c>
      <c r="C57" s="65" t="s">
        <v>97</v>
      </c>
      <c r="D57" s="65" t="s">
        <v>66</v>
      </c>
      <c r="E57" s="161">
        <v>7</v>
      </c>
      <c r="F57" s="53" t="s">
        <v>351</v>
      </c>
      <c r="G57" s="49" t="s">
        <v>119</v>
      </c>
      <c r="H57" s="68">
        <v>4.5</v>
      </c>
      <c r="I57" s="61">
        <f t="shared" si="0"/>
        <v>2.25</v>
      </c>
      <c r="J57" s="161">
        <v>0</v>
      </c>
      <c r="K57" s="161">
        <v>0</v>
      </c>
      <c r="L57" s="161">
        <v>0</v>
      </c>
      <c r="M57" s="161">
        <f t="shared" si="2"/>
        <v>0</v>
      </c>
      <c r="N57" s="61">
        <f t="shared" si="3"/>
        <v>0</v>
      </c>
      <c r="O57" s="61">
        <f t="shared" si="4"/>
        <v>2.25</v>
      </c>
      <c r="P57" s="53" t="s">
        <v>310</v>
      </c>
    </row>
    <row r="60" spans="1:16" ht="15.75" x14ac:dyDescent="0.25">
      <c r="A60" s="38"/>
      <c r="B60" s="42" t="s">
        <v>37</v>
      </c>
      <c r="C60" s="38"/>
      <c r="D60" s="41"/>
      <c r="E60" s="38"/>
      <c r="F60" s="38"/>
      <c r="G60" s="38"/>
      <c r="H60" s="38"/>
      <c r="I60" s="38"/>
      <c r="J60" s="20"/>
      <c r="K60" s="20"/>
      <c r="L60" s="20"/>
      <c r="M60" s="37"/>
      <c r="N60" s="37"/>
    </row>
    <row r="61" spans="1:16" ht="15.75" x14ac:dyDescent="0.25">
      <c r="A61" s="38"/>
      <c r="B61" s="38" t="s">
        <v>22</v>
      </c>
      <c r="C61" s="38"/>
      <c r="D61" s="41"/>
      <c r="E61" s="38"/>
      <c r="F61" s="38"/>
      <c r="G61" s="38"/>
      <c r="H61" s="38"/>
      <c r="I61" s="38"/>
      <c r="J61" s="20"/>
      <c r="K61" s="20"/>
      <c r="L61" s="20"/>
      <c r="M61" s="37"/>
      <c r="N61" s="37"/>
    </row>
    <row r="62" spans="1:16" ht="15.75" x14ac:dyDescent="0.25">
      <c r="A62" s="38"/>
      <c r="B62" s="42" t="s">
        <v>23</v>
      </c>
      <c r="C62" s="38"/>
      <c r="D62" s="41"/>
      <c r="E62" s="20"/>
      <c r="F62" s="38"/>
      <c r="G62" s="38"/>
      <c r="H62" s="38"/>
      <c r="I62" s="38"/>
      <c r="J62" s="20"/>
      <c r="K62" s="20"/>
      <c r="L62" s="20"/>
      <c r="M62" s="37"/>
      <c r="N62" s="37"/>
    </row>
    <row r="63" spans="1:16" ht="15.75" x14ac:dyDescent="0.25">
      <c r="A63" s="38"/>
      <c r="B63" s="42" t="s">
        <v>24</v>
      </c>
      <c r="C63" s="38"/>
      <c r="D63" s="41"/>
      <c r="E63" s="20"/>
      <c r="F63" s="38"/>
      <c r="G63" s="38"/>
      <c r="H63" s="38"/>
      <c r="I63" s="38"/>
      <c r="J63" s="20"/>
      <c r="K63" s="20"/>
      <c r="L63" s="20"/>
      <c r="M63" s="37"/>
      <c r="N63" s="37"/>
    </row>
    <row r="64" spans="1:16" ht="15.75" x14ac:dyDescent="0.25">
      <c r="A64" s="38"/>
      <c r="B64" s="42" t="s">
        <v>25</v>
      </c>
      <c r="C64" s="38"/>
      <c r="D64" s="41"/>
      <c r="E64" s="20"/>
      <c r="F64" s="38"/>
      <c r="G64" s="38"/>
      <c r="H64" s="38"/>
      <c r="I64" s="38"/>
      <c r="J64" s="20"/>
      <c r="K64" s="20"/>
      <c r="L64" s="20"/>
      <c r="M64" s="37"/>
      <c r="N64" s="37"/>
    </row>
    <row r="65" spans="1:13" x14ac:dyDescent="0.25">
      <c r="A65" s="19"/>
      <c r="B65" s="19"/>
      <c r="C65" s="19"/>
      <c r="D65" s="11"/>
      <c r="E65" s="19"/>
      <c r="F65" s="19"/>
      <c r="G65" s="19"/>
      <c r="H65" s="19"/>
      <c r="I65" s="19"/>
      <c r="J65" s="19"/>
      <c r="K65" s="19"/>
      <c r="M65" s="11"/>
    </row>
    <row r="66" spans="1:13" x14ac:dyDescent="0.25">
      <c r="A66" s="19" t="s">
        <v>30</v>
      </c>
      <c r="B66" s="19"/>
      <c r="C66" s="19"/>
      <c r="D66" s="11"/>
      <c r="E66" s="19" t="s">
        <v>31</v>
      </c>
      <c r="F66" s="19"/>
      <c r="G66" s="19" t="s">
        <v>32</v>
      </c>
      <c r="H66" s="19"/>
      <c r="I66" s="19" t="s">
        <v>33</v>
      </c>
      <c r="J66" s="19"/>
      <c r="K66" s="19"/>
      <c r="M66" s="11"/>
    </row>
    <row r="67" spans="1:13" x14ac:dyDescent="0.25">
      <c r="A67" s="19" t="s">
        <v>26</v>
      </c>
      <c r="B67" s="19"/>
      <c r="C67" s="19"/>
      <c r="D67" s="11"/>
      <c r="E67" s="19" t="s">
        <v>31</v>
      </c>
      <c r="F67" s="19"/>
      <c r="G67" s="19" t="s">
        <v>32</v>
      </c>
      <c r="H67" s="19"/>
      <c r="I67" s="19" t="s">
        <v>33</v>
      </c>
      <c r="J67" s="19"/>
      <c r="K67" s="19"/>
      <c r="M67" s="11"/>
    </row>
    <row r="68" spans="1:13" x14ac:dyDescent="0.25">
      <c r="A68" s="19"/>
      <c r="B68" s="19"/>
      <c r="C68" s="19"/>
      <c r="D68" s="11"/>
      <c r="E68" s="19" t="s">
        <v>31</v>
      </c>
      <c r="F68" s="19"/>
      <c r="G68" s="19" t="s">
        <v>32</v>
      </c>
      <c r="H68" s="19"/>
      <c r="I68" s="19" t="s">
        <v>33</v>
      </c>
      <c r="J68" s="19"/>
      <c r="K68" s="19"/>
      <c r="M68" s="11"/>
    </row>
    <row r="69" spans="1:13" x14ac:dyDescent="0.25">
      <c r="A69" s="19"/>
      <c r="B69" s="19"/>
      <c r="C69" s="19"/>
      <c r="D69" s="11"/>
      <c r="E69" s="19"/>
      <c r="F69" s="19"/>
      <c r="G69" s="19"/>
      <c r="H69" s="19"/>
      <c r="I69" s="19"/>
      <c r="J69" s="19"/>
      <c r="K69" s="19"/>
      <c r="M69" s="11"/>
    </row>
    <row r="70" spans="1:13" x14ac:dyDescent="0.25">
      <c r="D70" s="11"/>
      <c r="E70"/>
      <c r="K70" s="19"/>
      <c r="M70" s="11"/>
    </row>
    <row r="71" spans="1:13" x14ac:dyDescent="0.25">
      <c r="D71" s="11"/>
      <c r="E71"/>
      <c r="K71" s="19"/>
      <c r="M71" s="11"/>
    </row>
    <row r="72" spans="1:13" x14ac:dyDescent="0.25">
      <c r="D72" s="11"/>
      <c r="E72"/>
      <c r="K72" s="19"/>
      <c r="M72" s="11"/>
    </row>
  </sheetData>
  <autoFilter ref="A18:Q18"/>
  <sortState ref="A19:Q57">
    <sortCondition descending="1" ref="O19:O57"/>
  </sortState>
  <mergeCells count="20">
    <mergeCell ref="O17:O18"/>
    <mergeCell ref="E10:I10"/>
    <mergeCell ref="F17:F18"/>
    <mergeCell ref="H17:H18"/>
    <mergeCell ref="G17:G18"/>
    <mergeCell ref="N17:N18"/>
    <mergeCell ref="L17:M17"/>
    <mergeCell ref="E13:G13"/>
    <mergeCell ref="A3:P3"/>
    <mergeCell ref="A4:P4"/>
    <mergeCell ref="A5:P5"/>
    <mergeCell ref="A17:A18"/>
    <mergeCell ref="B17:B18"/>
    <mergeCell ref="C17:C18"/>
    <mergeCell ref="D17:D18"/>
    <mergeCell ref="E17:E18"/>
    <mergeCell ref="C10:D10"/>
    <mergeCell ref="I17:I18"/>
    <mergeCell ref="J17:K17"/>
    <mergeCell ref="P17:P18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70"/>
  <sheetViews>
    <sheetView topLeftCell="A13" zoomScale="60" zoomScaleNormal="60" workbookViewId="0">
      <selection activeCell="C15" sqref="C15"/>
    </sheetView>
  </sheetViews>
  <sheetFormatPr defaultColWidth="9.140625" defaultRowHeight="15" x14ac:dyDescent="0.25"/>
  <cols>
    <col min="1" max="1" width="7.42578125" style="19" customWidth="1"/>
    <col min="2" max="2" width="18.5703125" style="19" customWidth="1"/>
    <col min="3" max="3" width="18.28515625" style="19" customWidth="1"/>
    <col min="4" max="4" width="21" style="19" customWidth="1"/>
    <col min="5" max="5" width="7" style="19" customWidth="1"/>
    <col min="6" max="6" width="29.7109375" style="19" customWidth="1"/>
    <col min="7" max="7" width="23.7109375" style="19" customWidth="1"/>
    <col min="8" max="9" width="9.140625" style="19"/>
    <col min="10" max="11" width="11.28515625" style="19" customWidth="1"/>
    <col min="12" max="12" width="11.5703125" style="19" customWidth="1"/>
    <col min="13" max="13" width="11.7109375" style="19" customWidth="1"/>
    <col min="14" max="14" width="16.140625" style="11" customWidth="1"/>
    <col min="15" max="15" width="15.28515625" style="11" customWidth="1"/>
    <col min="16" max="16" width="19.28515625" style="11" customWidth="1"/>
    <col min="17" max="16384" width="9.140625" style="19"/>
  </cols>
  <sheetData>
    <row r="3" spans="1:17" ht="18.75" x14ac:dyDescent="0.25">
      <c r="A3" s="206" t="s">
        <v>27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</row>
    <row r="4" spans="1:17" ht="18.75" x14ac:dyDescent="0.25">
      <c r="A4" s="206" t="s">
        <v>28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</row>
    <row r="5" spans="1:17" ht="18.75" x14ac:dyDescent="0.25">
      <c r="A5" s="206" t="s">
        <v>29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</row>
    <row r="6" spans="1:17" ht="15" customHeight="1" x14ac:dyDescent="0.25">
      <c r="E6" s="11"/>
    </row>
    <row r="7" spans="1:17" ht="15.75" customHeight="1" x14ac:dyDescent="0.25">
      <c r="A7" s="21" t="s">
        <v>0</v>
      </c>
      <c r="B7" s="30"/>
      <c r="C7" s="30"/>
      <c r="D7" s="33"/>
      <c r="E7" s="35"/>
      <c r="F7" s="34"/>
      <c r="G7" s="34" t="s">
        <v>39</v>
      </c>
      <c r="H7" s="22"/>
      <c r="I7" s="22"/>
      <c r="J7" s="22"/>
      <c r="K7" s="22"/>
      <c r="L7" s="22"/>
      <c r="M7" s="22"/>
      <c r="N7" s="37"/>
      <c r="O7" s="37"/>
      <c r="P7" s="37"/>
    </row>
    <row r="8" spans="1:17" ht="15.75" x14ac:dyDescent="0.25">
      <c r="A8" s="21" t="s">
        <v>1</v>
      </c>
      <c r="B8" s="31"/>
      <c r="C8" s="32"/>
      <c r="D8" s="32"/>
      <c r="E8" s="36"/>
      <c r="F8" s="32"/>
      <c r="G8" s="32"/>
      <c r="H8" s="23" t="s">
        <v>42</v>
      </c>
      <c r="I8" s="23"/>
      <c r="J8" s="24"/>
      <c r="K8" s="24"/>
      <c r="L8" s="24"/>
      <c r="M8" s="25"/>
      <c r="N8" s="37"/>
      <c r="O8" s="37"/>
      <c r="P8" s="37"/>
    </row>
    <row r="9" spans="1:17" ht="15.75" x14ac:dyDescent="0.25">
      <c r="A9" s="21" t="s">
        <v>2</v>
      </c>
      <c r="B9" s="31"/>
      <c r="C9" s="31"/>
      <c r="D9" s="32"/>
      <c r="E9" s="36"/>
      <c r="F9" s="43"/>
      <c r="G9" s="43"/>
      <c r="H9" s="44"/>
      <c r="I9" s="44"/>
      <c r="J9" s="45"/>
      <c r="K9" s="45"/>
      <c r="L9" s="45"/>
      <c r="M9" s="45"/>
      <c r="N9" s="37"/>
      <c r="O9" s="37"/>
      <c r="P9" s="37"/>
    </row>
    <row r="10" spans="1:17" ht="15.75" x14ac:dyDescent="0.25">
      <c r="A10" s="21" t="s">
        <v>3</v>
      </c>
      <c r="B10" s="32"/>
      <c r="C10" s="209">
        <v>44534</v>
      </c>
      <c r="D10" s="210"/>
      <c r="E10" s="214"/>
      <c r="F10" s="214"/>
      <c r="G10" s="214"/>
      <c r="H10" s="214"/>
      <c r="I10" s="214"/>
      <c r="J10" s="27"/>
      <c r="K10" s="27"/>
      <c r="L10" s="27"/>
      <c r="M10" s="27"/>
      <c r="N10" s="37"/>
      <c r="O10" s="37"/>
      <c r="P10" s="37"/>
    </row>
    <row r="11" spans="1:17" ht="15.75" x14ac:dyDescent="0.25">
      <c r="A11" s="21" t="s">
        <v>4</v>
      </c>
      <c r="B11" s="31"/>
      <c r="C11" s="31"/>
      <c r="D11" s="31"/>
      <c r="E11" s="36"/>
      <c r="F11" s="32"/>
      <c r="G11" s="32"/>
      <c r="H11" s="23"/>
      <c r="I11" s="26">
        <v>100</v>
      </c>
      <c r="J11" s="25"/>
      <c r="K11" s="25"/>
      <c r="L11" s="25"/>
      <c r="M11" s="25"/>
      <c r="N11" s="37"/>
      <c r="O11" s="37"/>
      <c r="P11" s="37"/>
    </row>
    <row r="12" spans="1:17" ht="15.75" x14ac:dyDescent="0.25">
      <c r="A12" s="28"/>
      <c r="B12" s="31"/>
      <c r="C12" s="31"/>
      <c r="D12" s="31"/>
      <c r="E12" s="37"/>
      <c r="F12" s="31"/>
      <c r="G12" s="31"/>
      <c r="H12" s="20"/>
      <c r="I12" s="20"/>
      <c r="J12" s="20"/>
      <c r="K12" s="20"/>
      <c r="L12" s="20"/>
      <c r="M12" s="20"/>
      <c r="N12" s="37"/>
      <c r="O12" s="37"/>
      <c r="P12" s="37"/>
    </row>
    <row r="13" spans="1:17" x14ac:dyDescent="0.25">
      <c r="A13" s="19" t="s">
        <v>30</v>
      </c>
      <c r="D13" s="11"/>
      <c r="E13" s="205" t="s">
        <v>316</v>
      </c>
      <c r="F13" s="205"/>
      <c r="G13" s="205"/>
      <c r="I13" s="19" t="s">
        <v>33</v>
      </c>
      <c r="K13" s="20"/>
      <c r="L13" s="20"/>
      <c r="M13" s="20"/>
      <c r="N13" s="37"/>
      <c r="O13" s="37"/>
      <c r="P13" s="37"/>
    </row>
    <row r="14" spans="1:17" ht="36" customHeight="1" x14ac:dyDescent="0.25">
      <c r="A14" s="19" t="s">
        <v>26</v>
      </c>
      <c r="D14" s="11"/>
      <c r="E14" s="19" t="s">
        <v>31</v>
      </c>
      <c r="G14" s="19" t="s">
        <v>32</v>
      </c>
      <c r="I14" s="19" t="s">
        <v>33</v>
      </c>
      <c r="K14" s="20"/>
      <c r="L14" s="20"/>
      <c r="M14" s="20"/>
      <c r="N14" s="37"/>
      <c r="O14" s="37"/>
      <c r="P14" s="37"/>
    </row>
    <row r="15" spans="1:17" ht="33" customHeight="1" x14ac:dyDescent="0.25">
      <c r="D15" s="11"/>
      <c r="E15" s="19" t="s">
        <v>31</v>
      </c>
      <c r="G15" s="19" t="s">
        <v>32</v>
      </c>
      <c r="I15" s="19" t="s">
        <v>33</v>
      </c>
      <c r="K15" s="20"/>
      <c r="L15" s="20"/>
      <c r="M15" s="20"/>
      <c r="N15" s="37"/>
      <c r="O15" s="37"/>
      <c r="P15" s="37"/>
      <c r="Q15" s="29"/>
    </row>
    <row r="16" spans="1:17" x14ac:dyDescent="0.25">
      <c r="E16" s="11"/>
    </row>
    <row r="17" spans="1:18" s="56" customFormat="1" ht="37.15" customHeight="1" x14ac:dyDescent="0.25">
      <c r="A17" s="215" t="s">
        <v>5</v>
      </c>
      <c r="B17" s="217" t="s">
        <v>6</v>
      </c>
      <c r="C17" s="217" t="s">
        <v>7</v>
      </c>
      <c r="D17" s="217" t="s">
        <v>8</v>
      </c>
      <c r="E17" s="215" t="s">
        <v>9</v>
      </c>
      <c r="F17" s="217" t="s">
        <v>10</v>
      </c>
      <c r="G17" s="217" t="s">
        <v>11</v>
      </c>
      <c r="H17" s="225" t="s">
        <v>12</v>
      </c>
      <c r="I17" s="225" t="s">
        <v>13</v>
      </c>
      <c r="J17" s="219" t="s">
        <v>14</v>
      </c>
      <c r="K17" s="220"/>
      <c r="L17" s="219" t="s">
        <v>15</v>
      </c>
      <c r="M17" s="220"/>
      <c r="N17" s="221" t="s">
        <v>16</v>
      </c>
      <c r="O17" s="221" t="s">
        <v>17</v>
      </c>
      <c r="P17" s="223" t="s">
        <v>18</v>
      </c>
    </row>
    <row r="18" spans="1:18" s="56" customFormat="1" ht="57" customHeight="1" x14ac:dyDescent="0.25">
      <c r="A18" s="216"/>
      <c r="B18" s="218"/>
      <c r="C18" s="218"/>
      <c r="D18" s="218"/>
      <c r="E18" s="216"/>
      <c r="F18" s="218"/>
      <c r="G18" s="218"/>
      <c r="H18" s="226"/>
      <c r="I18" s="226"/>
      <c r="J18" s="95" t="s">
        <v>34</v>
      </c>
      <c r="K18" s="95" t="s">
        <v>19</v>
      </c>
      <c r="L18" s="95" t="s">
        <v>20</v>
      </c>
      <c r="M18" s="95" t="s">
        <v>21</v>
      </c>
      <c r="N18" s="222"/>
      <c r="O18" s="222"/>
      <c r="P18" s="224"/>
    </row>
    <row r="19" spans="1:18" s="109" customFormat="1" ht="19.899999999999999" customHeight="1" x14ac:dyDescent="0.25">
      <c r="A19" s="112">
        <v>1</v>
      </c>
      <c r="B19" s="113" t="s">
        <v>270</v>
      </c>
      <c r="C19" s="113" t="s">
        <v>220</v>
      </c>
      <c r="D19" s="113" t="s">
        <v>206</v>
      </c>
      <c r="E19" s="113">
        <v>8</v>
      </c>
      <c r="F19" s="75" t="s">
        <v>347</v>
      </c>
      <c r="G19" s="115" t="s">
        <v>119</v>
      </c>
      <c r="H19" s="116">
        <v>23</v>
      </c>
      <c r="I19" s="117">
        <f t="shared" ref="I19:I51" si="0">ABS(20*H19/40)</f>
        <v>11.5</v>
      </c>
      <c r="J19" s="118">
        <v>27.5</v>
      </c>
      <c r="K19" s="119">
        <f t="shared" ref="K19:K46" si="1">ABS(40*27.5/J19)</f>
        <v>40</v>
      </c>
      <c r="L19" s="120">
        <v>8.8000000000000007</v>
      </c>
      <c r="M19" s="121">
        <f t="shared" ref="M19:M51" si="2">ABS(40*L19/10)</f>
        <v>35.200000000000003</v>
      </c>
      <c r="N19" s="122">
        <f t="shared" ref="N19:N51" si="3">SUM(K19+M19)</f>
        <v>75.2</v>
      </c>
      <c r="O19" s="123">
        <f t="shared" ref="O19:O51" si="4">SUM(I19+N19)</f>
        <v>86.7</v>
      </c>
      <c r="P19" s="193" t="s">
        <v>308</v>
      </c>
      <c r="Q19" s="108"/>
      <c r="R19" s="108"/>
    </row>
    <row r="20" spans="1:18" s="109" customFormat="1" ht="19.899999999999999" customHeight="1" x14ac:dyDescent="0.25">
      <c r="A20" s="112">
        <v>2</v>
      </c>
      <c r="B20" s="113" t="s">
        <v>279</v>
      </c>
      <c r="C20" s="113" t="s">
        <v>237</v>
      </c>
      <c r="D20" s="113" t="s">
        <v>280</v>
      </c>
      <c r="E20" s="113">
        <v>8</v>
      </c>
      <c r="F20" s="75" t="s">
        <v>346</v>
      </c>
      <c r="G20" s="115" t="s">
        <v>119</v>
      </c>
      <c r="H20" s="116">
        <v>24</v>
      </c>
      <c r="I20" s="117">
        <f t="shared" si="0"/>
        <v>12</v>
      </c>
      <c r="J20" s="118">
        <v>29</v>
      </c>
      <c r="K20" s="119">
        <f t="shared" si="1"/>
        <v>37.931034482758619</v>
      </c>
      <c r="L20" s="120">
        <v>9</v>
      </c>
      <c r="M20" s="121">
        <f t="shared" si="2"/>
        <v>36</v>
      </c>
      <c r="N20" s="121">
        <f t="shared" si="3"/>
        <v>73.931034482758619</v>
      </c>
      <c r="O20" s="121">
        <f t="shared" si="4"/>
        <v>85.931034482758619</v>
      </c>
      <c r="P20" s="193" t="s">
        <v>309</v>
      </c>
      <c r="Q20" s="97"/>
      <c r="R20" s="108"/>
    </row>
    <row r="21" spans="1:18" s="109" customFormat="1" ht="19.899999999999999" customHeight="1" x14ac:dyDescent="0.25">
      <c r="A21" s="112">
        <v>3</v>
      </c>
      <c r="B21" s="113" t="s">
        <v>278</v>
      </c>
      <c r="C21" s="113" t="s">
        <v>231</v>
      </c>
      <c r="D21" s="113" t="s">
        <v>218</v>
      </c>
      <c r="E21" s="113">
        <v>7</v>
      </c>
      <c r="F21" s="75" t="s">
        <v>346</v>
      </c>
      <c r="G21" s="115" t="s">
        <v>119</v>
      </c>
      <c r="H21" s="116">
        <v>23.5</v>
      </c>
      <c r="I21" s="117">
        <f t="shared" si="0"/>
        <v>11.75</v>
      </c>
      <c r="J21" s="118">
        <v>34</v>
      </c>
      <c r="K21" s="119">
        <f t="shared" si="1"/>
        <v>32.352941176470587</v>
      </c>
      <c r="L21" s="120">
        <v>9.5</v>
      </c>
      <c r="M21" s="121">
        <f t="shared" si="2"/>
        <v>38</v>
      </c>
      <c r="N21" s="121">
        <f t="shared" si="3"/>
        <v>70.35294117647058</v>
      </c>
      <c r="O21" s="121">
        <f t="shared" si="4"/>
        <v>82.10294117647058</v>
      </c>
      <c r="P21" s="192" t="s">
        <v>309</v>
      </c>
      <c r="Q21" s="97"/>
      <c r="R21" s="108"/>
    </row>
    <row r="22" spans="1:18" s="109" customFormat="1" ht="19.899999999999999" customHeight="1" x14ac:dyDescent="0.25">
      <c r="A22" s="112">
        <v>4</v>
      </c>
      <c r="B22" s="113" t="s">
        <v>230</v>
      </c>
      <c r="C22" s="113" t="s">
        <v>199</v>
      </c>
      <c r="D22" s="113" t="s">
        <v>225</v>
      </c>
      <c r="E22" s="113">
        <v>7</v>
      </c>
      <c r="F22" s="75" t="s">
        <v>346</v>
      </c>
      <c r="G22" s="115" t="s">
        <v>119</v>
      </c>
      <c r="H22" s="116">
        <v>27</v>
      </c>
      <c r="I22" s="117">
        <f t="shared" si="0"/>
        <v>13.5</v>
      </c>
      <c r="J22" s="118">
        <v>41</v>
      </c>
      <c r="K22" s="119">
        <f t="shared" si="1"/>
        <v>26.829268292682926</v>
      </c>
      <c r="L22" s="120">
        <v>10</v>
      </c>
      <c r="M22" s="121">
        <f t="shared" si="2"/>
        <v>40</v>
      </c>
      <c r="N22" s="121">
        <f t="shared" si="3"/>
        <v>66.829268292682926</v>
      </c>
      <c r="O22" s="121">
        <f t="shared" si="4"/>
        <v>80.329268292682926</v>
      </c>
      <c r="P22" s="192" t="s">
        <v>309</v>
      </c>
      <c r="Q22" s="97"/>
      <c r="R22" s="108"/>
    </row>
    <row r="23" spans="1:18" s="109" customFormat="1" ht="19.899999999999999" customHeight="1" x14ac:dyDescent="0.25">
      <c r="A23" s="112">
        <v>5</v>
      </c>
      <c r="B23" s="113" t="s">
        <v>248</v>
      </c>
      <c r="C23" s="113" t="s">
        <v>281</v>
      </c>
      <c r="D23" s="113" t="s">
        <v>282</v>
      </c>
      <c r="E23" s="113">
        <v>7</v>
      </c>
      <c r="F23" s="75" t="s">
        <v>346</v>
      </c>
      <c r="G23" s="115" t="s">
        <v>119</v>
      </c>
      <c r="H23" s="116">
        <v>27</v>
      </c>
      <c r="I23" s="117">
        <f t="shared" si="0"/>
        <v>13.5</v>
      </c>
      <c r="J23" s="118">
        <v>32</v>
      </c>
      <c r="K23" s="119">
        <f t="shared" si="1"/>
        <v>34.375</v>
      </c>
      <c r="L23" s="120">
        <v>7</v>
      </c>
      <c r="M23" s="121">
        <f t="shared" si="2"/>
        <v>28</v>
      </c>
      <c r="N23" s="121">
        <f t="shared" si="3"/>
        <v>62.375</v>
      </c>
      <c r="O23" s="121">
        <f t="shared" si="4"/>
        <v>75.875</v>
      </c>
      <c r="P23" s="115" t="s">
        <v>309</v>
      </c>
      <c r="Q23" s="97"/>
      <c r="R23" s="108"/>
    </row>
    <row r="24" spans="1:18" s="109" customFormat="1" ht="19.899999999999999" customHeight="1" x14ac:dyDescent="0.25">
      <c r="A24" s="112">
        <v>6</v>
      </c>
      <c r="B24" s="113" t="s">
        <v>273</v>
      </c>
      <c r="C24" s="113" t="s">
        <v>205</v>
      </c>
      <c r="D24" s="113" t="s">
        <v>218</v>
      </c>
      <c r="E24" s="113">
        <v>8</v>
      </c>
      <c r="F24" s="75" t="s">
        <v>347</v>
      </c>
      <c r="G24" s="115" t="s">
        <v>119</v>
      </c>
      <c r="H24" s="116">
        <v>21.5</v>
      </c>
      <c r="I24" s="117">
        <f t="shared" si="0"/>
        <v>10.75</v>
      </c>
      <c r="J24" s="118">
        <v>36.1</v>
      </c>
      <c r="K24" s="119">
        <f t="shared" si="1"/>
        <v>30.470914127423821</v>
      </c>
      <c r="L24" s="120">
        <v>8.3000000000000007</v>
      </c>
      <c r="M24" s="121">
        <f t="shared" si="2"/>
        <v>33.200000000000003</v>
      </c>
      <c r="N24" s="121">
        <f t="shared" si="3"/>
        <v>63.670914127423828</v>
      </c>
      <c r="O24" s="121">
        <f t="shared" si="4"/>
        <v>74.420914127423828</v>
      </c>
      <c r="P24" s="115" t="s">
        <v>309</v>
      </c>
      <c r="Q24" s="97"/>
      <c r="R24" s="108"/>
    </row>
    <row r="25" spans="1:18" s="109" customFormat="1" ht="19.899999999999999" customHeight="1" x14ac:dyDescent="0.25">
      <c r="A25" s="112">
        <v>7</v>
      </c>
      <c r="B25" s="113" t="s">
        <v>286</v>
      </c>
      <c r="C25" s="113" t="s">
        <v>287</v>
      </c>
      <c r="D25" s="113" t="s">
        <v>244</v>
      </c>
      <c r="E25" s="113">
        <v>8</v>
      </c>
      <c r="F25" s="75" t="s">
        <v>346</v>
      </c>
      <c r="G25" s="115" t="s">
        <v>119</v>
      </c>
      <c r="H25" s="116">
        <v>19.5</v>
      </c>
      <c r="I25" s="117">
        <f t="shared" si="0"/>
        <v>9.75</v>
      </c>
      <c r="J25" s="118">
        <v>34</v>
      </c>
      <c r="K25" s="119">
        <f t="shared" si="1"/>
        <v>32.352941176470587</v>
      </c>
      <c r="L25" s="120">
        <v>7.5</v>
      </c>
      <c r="M25" s="121">
        <f t="shared" si="2"/>
        <v>30</v>
      </c>
      <c r="N25" s="121">
        <f t="shared" si="3"/>
        <v>62.352941176470587</v>
      </c>
      <c r="O25" s="121">
        <f t="shared" si="4"/>
        <v>72.10294117647058</v>
      </c>
      <c r="P25" s="115" t="s">
        <v>309</v>
      </c>
      <c r="Q25" s="97"/>
      <c r="R25" s="108"/>
    </row>
    <row r="26" spans="1:18" s="109" customFormat="1" ht="19.899999999999999" customHeight="1" x14ac:dyDescent="0.25">
      <c r="A26" s="112">
        <v>8</v>
      </c>
      <c r="B26" s="113" t="s">
        <v>285</v>
      </c>
      <c r="C26" s="113" t="s">
        <v>224</v>
      </c>
      <c r="D26" s="113" t="s">
        <v>203</v>
      </c>
      <c r="E26" s="113">
        <v>8</v>
      </c>
      <c r="F26" s="75" t="s">
        <v>346</v>
      </c>
      <c r="G26" s="115" t="s">
        <v>119</v>
      </c>
      <c r="H26" s="116">
        <v>19</v>
      </c>
      <c r="I26" s="117">
        <f t="shared" si="0"/>
        <v>9.5</v>
      </c>
      <c r="J26" s="118">
        <v>36</v>
      </c>
      <c r="K26" s="119">
        <f t="shared" si="1"/>
        <v>30.555555555555557</v>
      </c>
      <c r="L26" s="120">
        <v>8</v>
      </c>
      <c r="M26" s="121">
        <f t="shared" si="2"/>
        <v>32</v>
      </c>
      <c r="N26" s="121">
        <f t="shared" si="3"/>
        <v>62.555555555555557</v>
      </c>
      <c r="O26" s="121">
        <f t="shared" si="4"/>
        <v>72.055555555555557</v>
      </c>
      <c r="P26" s="115" t="s">
        <v>309</v>
      </c>
      <c r="Q26" s="97"/>
      <c r="R26" s="108"/>
    </row>
    <row r="27" spans="1:18" s="109" customFormat="1" ht="19.899999999999999" customHeight="1" x14ac:dyDescent="0.25">
      <c r="A27" s="112">
        <v>9</v>
      </c>
      <c r="B27" s="113" t="s">
        <v>121</v>
      </c>
      <c r="C27" s="113" t="s">
        <v>283</v>
      </c>
      <c r="D27" s="113" t="s">
        <v>284</v>
      </c>
      <c r="E27" s="113">
        <v>7</v>
      </c>
      <c r="F27" s="75" t="s">
        <v>346</v>
      </c>
      <c r="G27" s="115" t="s">
        <v>119</v>
      </c>
      <c r="H27" s="116">
        <v>24.5</v>
      </c>
      <c r="I27" s="117">
        <f t="shared" si="0"/>
        <v>12.25</v>
      </c>
      <c r="J27" s="118">
        <v>35</v>
      </c>
      <c r="K27" s="119">
        <f t="shared" si="1"/>
        <v>31.428571428571427</v>
      </c>
      <c r="L27" s="120">
        <v>7</v>
      </c>
      <c r="M27" s="121">
        <f t="shared" si="2"/>
        <v>28</v>
      </c>
      <c r="N27" s="121">
        <f t="shared" si="3"/>
        <v>59.428571428571431</v>
      </c>
      <c r="O27" s="121">
        <f t="shared" si="4"/>
        <v>71.678571428571431</v>
      </c>
      <c r="P27" s="115" t="s">
        <v>309</v>
      </c>
      <c r="Q27" s="97"/>
      <c r="R27" s="108"/>
    </row>
    <row r="28" spans="1:18" s="109" customFormat="1" ht="19.899999999999999" customHeight="1" x14ac:dyDescent="0.25">
      <c r="A28" s="112">
        <v>10</v>
      </c>
      <c r="B28" s="113" t="s">
        <v>269</v>
      </c>
      <c r="C28" s="113" t="s">
        <v>235</v>
      </c>
      <c r="D28" s="113" t="s">
        <v>209</v>
      </c>
      <c r="E28" s="113">
        <v>8</v>
      </c>
      <c r="F28" s="75" t="s">
        <v>347</v>
      </c>
      <c r="G28" s="115" t="s">
        <v>119</v>
      </c>
      <c r="H28" s="116">
        <v>23</v>
      </c>
      <c r="I28" s="117">
        <f t="shared" si="0"/>
        <v>11.5</v>
      </c>
      <c r="J28" s="118">
        <v>42.3</v>
      </c>
      <c r="K28" s="119">
        <f t="shared" si="1"/>
        <v>26.004728132387708</v>
      </c>
      <c r="L28" s="120">
        <v>8.4</v>
      </c>
      <c r="M28" s="121">
        <f t="shared" si="2"/>
        <v>33.6</v>
      </c>
      <c r="N28" s="121">
        <f t="shared" si="3"/>
        <v>59.604728132387706</v>
      </c>
      <c r="O28" s="121">
        <f t="shared" si="4"/>
        <v>71.104728132387706</v>
      </c>
      <c r="P28" s="120" t="s">
        <v>309</v>
      </c>
      <c r="Q28" s="97"/>
      <c r="R28" s="108"/>
    </row>
    <row r="29" spans="1:18" s="109" customFormat="1" ht="19.899999999999999" customHeight="1" x14ac:dyDescent="0.25">
      <c r="A29" s="112">
        <v>11</v>
      </c>
      <c r="B29" s="113" t="s">
        <v>274</v>
      </c>
      <c r="C29" s="113" t="s">
        <v>224</v>
      </c>
      <c r="D29" s="113" t="s">
        <v>206</v>
      </c>
      <c r="E29" s="113">
        <v>7</v>
      </c>
      <c r="F29" s="75" t="s">
        <v>347</v>
      </c>
      <c r="G29" s="115" t="s">
        <v>119</v>
      </c>
      <c r="H29" s="116">
        <v>15.5</v>
      </c>
      <c r="I29" s="117">
        <f t="shared" si="0"/>
        <v>7.75</v>
      </c>
      <c r="J29" s="118">
        <v>40.299999999999997</v>
      </c>
      <c r="K29" s="119">
        <f t="shared" si="1"/>
        <v>27.29528535980149</v>
      </c>
      <c r="L29" s="120">
        <v>8.1</v>
      </c>
      <c r="M29" s="121">
        <f t="shared" si="2"/>
        <v>32.4</v>
      </c>
      <c r="N29" s="121">
        <f t="shared" si="3"/>
        <v>59.695285359801488</v>
      </c>
      <c r="O29" s="121">
        <f t="shared" si="4"/>
        <v>67.445285359801488</v>
      </c>
      <c r="P29" s="192" t="s">
        <v>309</v>
      </c>
      <c r="Q29" s="97"/>
      <c r="R29" s="108"/>
    </row>
    <row r="30" spans="1:18" s="109" customFormat="1" ht="19.899999999999999" customHeight="1" x14ac:dyDescent="0.25">
      <c r="A30" s="112">
        <v>12</v>
      </c>
      <c r="B30" s="113" t="s">
        <v>288</v>
      </c>
      <c r="C30" s="113" t="s">
        <v>289</v>
      </c>
      <c r="D30" s="113" t="s">
        <v>228</v>
      </c>
      <c r="E30" s="113">
        <v>8</v>
      </c>
      <c r="F30" s="74" t="s">
        <v>346</v>
      </c>
      <c r="G30" s="115" t="s">
        <v>119</v>
      </c>
      <c r="H30" s="116">
        <v>19</v>
      </c>
      <c r="I30" s="117">
        <f t="shared" si="0"/>
        <v>9.5</v>
      </c>
      <c r="J30" s="118">
        <v>39</v>
      </c>
      <c r="K30" s="119">
        <f t="shared" si="1"/>
        <v>28.205128205128204</v>
      </c>
      <c r="L30" s="120">
        <v>7</v>
      </c>
      <c r="M30" s="121">
        <f t="shared" si="2"/>
        <v>28</v>
      </c>
      <c r="N30" s="121">
        <f t="shared" si="3"/>
        <v>56.205128205128204</v>
      </c>
      <c r="O30" s="121">
        <f t="shared" si="4"/>
        <v>65.705128205128204</v>
      </c>
      <c r="P30" s="192" t="s">
        <v>309</v>
      </c>
      <c r="Q30" s="97"/>
      <c r="R30" s="108"/>
    </row>
    <row r="31" spans="1:18" s="109" customFormat="1" ht="19.899999999999999" customHeight="1" x14ac:dyDescent="0.25">
      <c r="A31" s="112">
        <v>13</v>
      </c>
      <c r="B31" s="113" t="s">
        <v>290</v>
      </c>
      <c r="C31" s="113" t="s">
        <v>253</v>
      </c>
      <c r="D31" s="113" t="s">
        <v>209</v>
      </c>
      <c r="E31" s="113">
        <v>7</v>
      </c>
      <c r="F31" s="74" t="s">
        <v>346</v>
      </c>
      <c r="G31" s="115" t="s">
        <v>119</v>
      </c>
      <c r="H31" s="116">
        <v>23.5</v>
      </c>
      <c r="I31" s="117">
        <f t="shared" si="0"/>
        <v>11.75</v>
      </c>
      <c r="J31" s="118">
        <v>40</v>
      </c>
      <c r="K31" s="119">
        <f t="shared" si="1"/>
        <v>27.5</v>
      </c>
      <c r="L31" s="120">
        <v>6</v>
      </c>
      <c r="M31" s="121">
        <f t="shared" si="2"/>
        <v>24</v>
      </c>
      <c r="N31" s="121">
        <f t="shared" si="3"/>
        <v>51.5</v>
      </c>
      <c r="O31" s="121">
        <f t="shared" si="4"/>
        <v>63.25</v>
      </c>
      <c r="P31" s="115" t="s">
        <v>310</v>
      </c>
      <c r="Q31" s="97"/>
      <c r="R31" s="108"/>
    </row>
    <row r="32" spans="1:18" s="109" customFormat="1" ht="19.899999999999999" customHeight="1" x14ac:dyDescent="0.25">
      <c r="A32" s="112">
        <v>14</v>
      </c>
      <c r="B32" s="113" t="s">
        <v>306</v>
      </c>
      <c r="C32" s="113" t="s">
        <v>202</v>
      </c>
      <c r="D32" s="113" t="s">
        <v>263</v>
      </c>
      <c r="E32" s="113">
        <v>8</v>
      </c>
      <c r="F32" s="194" t="s">
        <v>349</v>
      </c>
      <c r="G32" s="115" t="s">
        <v>119</v>
      </c>
      <c r="H32" s="114">
        <v>24</v>
      </c>
      <c r="I32" s="117">
        <f t="shared" si="0"/>
        <v>12</v>
      </c>
      <c r="J32" s="124">
        <v>56.07</v>
      </c>
      <c r="K32" s="119">
        <f t="shared" si="1"/>
        <v>19.618334225075799</v>
      </c>
      <c r="L32" s="120">
        <v>7.9</v>
      </c>
      <c r="M32" s="121">
        <f t="shared" si="2"/>
        <v>31.6</v>
      </c>
      <c r="N32" s="121">
        <f t="shared" si="3"/>
        <v>51.2183342250758</v>
      </c>
      <c r="O32" s="121">
        <f t="shared" si="4"/>
        <v>63.2183342250758</v>
      </c>
      <c r="P32" s="115" t="s">
        <v>310</v>
      </c>
      <c r="Q32" s="108"/>
      <c r="R32" s="108"/>
    </row>
    <row r="33" spans="1:18" s="109" customFormat="1" ht="19.899999999999999" customHeight="1" x14ac:dyDescent="0.25">
      <c r="A33" s="112">
        <v>15</v>
      </c>
      <c r="B33" s="113" t="s">
        <v>307</v>
      </c>
      <c r="C33" s="113" t="s">
        <v>292</v>
      </c>
      <c r="D33" s="112" t="s">
        <v>305</v>
      </c>
      <c r="E33" s="113">
        <v>8</v>
      </c>
      <c r="F33" s="194" t="s">
        <v>349</v>
      </c>
      <c r="G33" s="115" t="s">
        <v>119</v>
      </c>
      <c r="H33" s="114">
        <v>23.5</v>
      </c>
      <c r="I33" s="117">
        <f t="shared" si="0"/>
        <v>11.75</v>
      </c>
      <c r="J33" s="124">
        <v>55.07</v>
      </c>
      <c r="K33" s="119">
        <f t="shared" si="1"/>
        <v>19.974577810059923</v>
      </c>
      <c r="L33" s="120">
        <v>7.8</v>
      </c>
      <c r="M33" s="121">
        <f t="shared" si="2"/>
        <v>31.2</v>
      </c>
      <c r="N33" s="121">
        <f t="shared" si="3"/>
        <v>51.174577810059922</v>
      </c>
      <c r="O33" s="121">
        <f t="shared" si="4"/>
        <v>62.924577810059922</v>
      </c>
      <c r="P33" s="115" t="s">
        <v>310</v>
      </c>
      <c r="Q33" s="108"/>
      <c r="R33" s="108"/>
    </row>
    <row r="34" spans="1:18" s="109" customFormat="1" ht="19.899999999999999" customHeight="1" x14ac:dyDescent="0.25">
      <c r="A34" s="112">
        <v>16</v>
      </c>
      <c r="B34" s="113" t="s">
        <v>277</v>
      </c>
      <c r="C34" s="113" t="s">
        <v>237</v>
      </c>
      <c r="D34" s="113" t="s">
        <v>225</v>
      </c>
      <c r="E34" s="113">
        <v>7</v>
      </c>
      <c r="F34" s="74" t="s">
        <v>346</v>
      </c>
      <c r="G34" s="115" t="s">
        <v>119</v>
      </c>
      <c r="H34" s="116">
        <v>25</v>
      </c>
      <c r="I34" s="117">
        <f t="shared" si="0"/>
        <v>12.5</v>
      </c>
      <c r="J34" s="118">
        <v>45</v>
      </c>
      <c r="K34" s="119">
        <f t="shared" si="1"/>
        <v>24.444444444444443</v>
      </c>
      <c r="L34" s="120">
        <v>6</v>
      </c>
      <c r="M34" s="121">
        <f t="shared" si="2"/>
        <v>24</v>
      </c>
      <c r="N34" s="121">
        <f t="shared" si="3"/>
        <v>48.444444444444443</v>
      </c>
      <c r="O34" s="121">
        <f t="shared" si="4"/>
        <v>60.944444444444443</v>
      </c>
      <c r="P34" s="115" t="s">
        <v>310</v>
      </c>
      <c r="Q34" s="108"/>
      <c r="R34" s="108"/>
    </row>
    <row r="35" spans="1:18" s="111" customFormat="1" ht="19.899999999999999" customHeight="1" x14ac:dyDescent="0.25">
      <c r="A35" s="125">
        <v>17</v>
      </c>
      <c r="B35" s="46" t="s">
        <v>271</v>
      </c>
      <c r="C35" s="46" t="s">
        <v>202</v>
      </c>
      <c r="D35" s="46" t="s">
        <v>272</v>
      </c>
      <c r="E35" s="46">
        <v>8</v>
      </c>
      <c r="F35" s="75" t="s">
        <v>347</v>
      </c>
      <c r="G35" s="115" t="s">
        <v>119</v>
      </c>
      <c r="H35" s="116">
        <v>22</v>
      </c>
      <c r="I35" s="117">
        <f t="shared" si="0"/>
        <v>11</v>
      </c>
      <c r="J35" s="118">
        <v>47</v>
      </c>
      <c r="K35" s="119">
        <f t="shared" si="1"/>
        <v>23.404255319148938</v>
      </c>
      <c r="L35" s="120">
        <v>6.6</v>
      </c>
      <c r="M35" s="121">
        <f t="shared" si="2"/>
        <v>26.4</v>
      </c>
      <c r="N35" s="121">
        <f t="shared" si="3"/>
        <v>49.804255319148936</v>
      </c>
      <c r="O35" s="121">
        <f t="shared" si="4"/>
        <v>60.804255319148936</v>
      </c>
      <c r="P35" s="80" t="s">
        <v>310</v>
      </c>
      <c r="Q35" s="110"/>
      <c r="R35" s="110"/>
    </row>
    <row r="36" spans="1:18" s="111" customFormat="1" ht="19.899999999999999" customHeight="1" x14ac:dyDescent="0.25">
      <c r="A36" s="125">
        <v>18</v>
      </c>
      <c r="B36" s="46" t="s">
        <v>303</v>
      </c>
      <c r="C36" s="46" t="s">
        <v>304</v>
      </c>
      <c r="D36" s="46" t="s">
        <v>228</v>
      </c>
      <c r="E36" s="46">
        <v>8</v>
      </c>
      <c r="F36" s="53" t="s">
        <v>355</v>
      </c>
      <c r="G36" s="115" t="s">
        <v>119</v>
      </c>
      <c r="H36" s="116">
        <v>15</v>
      </c>
      <c r="I36" s="117">
        <f t="shared" si="0"/>
        <v>7.5</v>
      </c>
      <c r="J36" s="118">
        <v>42</v>
      </c>
      <c r="K36" s="119">
        <f t="shared" si="1"/>
        <v>26.19047619047619</v>
      </c>
      <c r="L36" s="120">
        <v>6</v>
      </c>
      <c r="M36" s="121">
        <f t="shared" si="2"/>
        <v>24</v>
      </c>
      <c r="N36" s="121">
        <f t="shared" si="3"/>
        <v>50.19047619047619</v>
      </c>
      <c r="O36" s="121">
        <f t="shared" si="4"/>
        <v>57.69047619047619</v>
      </c>
      <c r="P36" s="80" t="s">
        <v>310</v>
      </c>
      <c r="Q36" s="110"/>
      <c r="R36" s="110"/>
    </row>
    <row r="37" spans="1:18" s="111" customFormat="1" ht="19.899999999999999" customHeight="1" x14ac:dyDescent="0.25">
      <c r="A37" s="125">
        <v>19</v>
      </c>
      <c r="B37" s="46" t="s">
        <v>267</v>
      </c>
      <c r="C37" s="46" t="s">
        <v>268</v>
      </c>
      <c r="D37" s="46" t="s">
        <v>218</v>
      </c>
      <c r="E37" s="46">
        <v>8</v>
      </c>
      <c r="F37" s="75" t="s">
        <v>348</v>
      </c>
      <c r="G37" s="115" t="s">
        <v>119</v>
      </c>
      <c r="H37" s="116">
        <v>13.5</v>
      </c>
      <c r="I37" s="117">
        <f t="shared" si="0"/>
        <v>6.75</v>
      </c>
      <c r="J37" s="118">
        <v>44.65</v>
      </c>
      <c r="K37" s="119">
        <f t="shared" si="1"/>
        <v>24.636058230683091</v>
      </c>
      <c r="L37" s="120">
        <v>6</v>
      </c>
      <c r="M37" s="121">
        <f t="shared" si="2"/>
        <v>24</v>
      </c>
      <c r="N37" s="121">
        <f t="shared" si="3"/>
        <v>48.636058230683091</v>
      </c>
      <c r="O37" s="121">
        <f t="shared" si="4"/>
        <v>55.386058230683091</v>
      </c>
      <c r="P37" s="39" t="s">
        <v>310</v>
      </c>
      <c r="Q37" s="110"/>
      <c r="R37" s="110"/>
    </row>
    <row r="38" spans="1:18" s="111" customFormat="1" ht="19.899999999999999" customHeight="1" x14ac:dyDescent="0.25">
      <c r="A38" s="125">
        <v>20</v>
      </c>
      <c r="B38" s="46" t="s">
        <v>275</v>
      </c>
      <c r="C38" s="46" t="s">
        <v>251</v>
      </c>
      <c r="D38" s="46" t="s">
        <v>276</v>
      </c>
      <c r="E38" s="46">
        <v>7</v>
      </c>
      <c r="F38" s="75" t="s">
        <v>347</v>
      </c>
      <c r="G38" s="115" t="s">
        <v>119</v>
      </c>
      <c r="H38" s="116">
        <v>18</v>
      </c>
      <c r="I38" s="117">
        <f t="shared" si="0"/>
        <v>9</v>
      </c>
      <c r="J38" s="118">
        <v>49.4</v>
      </c>
      <c r="K38" s="119">
        <f t="shared" si="1"/>
        <v>22.267206477732795</v>
      </c>
      <c r="L38" s="120">
        <v>5.9</v>
      </c>
      <c r="M38" s="121">
        <f t="shared" si="2"/>
        <v>23.6</v>
      </c>
      <c r="N38" s="121">
        <f t="shared" si="3"/>
        <v>45.867206477732793</v>
      </c>
      <c r="O38" s="121">
        <f t="shared" si="4"/>
        <v>54.867206477732793</v>
      </c>
      <c r="P38" s="80" t="s">
        <v>310</v>
      </c>
      <c r="Q38" s="110"/>
      <c r="R38" s="110"/>
    </row>
    <row r="39" spans="1:18" s="111" customFormat="1" ht="19.899999999999999" customHeight="1" x14ac:dyDescent="0.25">
      <c r="A39" s="125">
        <v>21</v>
      </c>
      <c r="B39" s="46" t="s">
        <v>298</v>
      </c>
      <c r="C39" s="46" t="s">
        <v>299</v>
      </c>
      <c r="D39" s="46" t="s">
        <v>209</v>
      </c>
      <c r="E39" s="46">
        <v>8</v>
      </c>
      <c r="F39" s="196" t="s">
        <v>353</v>
      </c>
      <c r="G39" s="115" t="s">
        <v>119</v>
      </c>
      <c r="H39" s="116">
        <v>17.5</v>
      </c>
      <c r="I39" s="117">
        <f t="shared" si="0"/>
        <v>8.75</v>
      </c>
      <c r="J39" s="118">
        <v>55.07</v>
      </c>
      <c r="K39" s="119">
        <f t="shared" si="1"/>
        <v>19.974577810059923</v>
      </c>
      <c r="L39" s="120">
        <v>6.5</v>
      </c>
      <c r="M39" s="121">
        <f t="shared" si="2"/>
        <v>26</v>
      </c>
      <c r="N39" s="121">
        <f t="shared" si="3"/>
        <v>45.974577810059927</v>
      </c>
      <c r="O39" s="121">
        <f t="shared" si="4"/>
        <v>54.724577810059927</v>
      </c>
      <c r="P39" s="80" t="s">
        <v>310</v>
      </c>
      <c r="Q39" s="110"/>
      <c r="R39" s="110"/>
    </row>
    <row r="40" spans="1:18" s="111" customFormat="1" ht="19.899999999999999" customHeight="1" x14ac:dyDescent="0.25">
      <c r="A40" s="125">
        <v>22</v>
      </c>
      <c r="B40" s="46" t="s">
        <v>295</v>
      </c>
      <c r="C40" s="46" t="s">
        <v>205</v>
      </c>
      <c r="D40" s="46" t="s">
        <v>228</v>
      </c>
      <c r="E40" s="46">
        <v>7</v>
      </c>
      <c r="F40" s="53" t="s">
        <v>350</v>
      </c>
      <c r="G40" s="115" t="s">
        <v>119</v>
      </c>
      <c r="H40" s="116">
        <v>20</v>
      </c>
      <c r="I40" s="117">
        <f t="shared" si="0"/>
        <v>10</v>
      </c>
      <c r="J40" s="118">
        <v>40.9</v>
      </c>
      <c r="K40" s="119">
        <f t="shared" si="1"/>
        <v>26.894865525672373</v>
      </c>
      <c r="L40" s="120">
        <v>3.5</v>
      </c>
      <c r="M40" s="121">
        <f t="shared" si="2"/>
        <v>14</v>
      </c>
      <c r="N40" s="121">
        <f t="shared" si="3"/>
        <v>40.894865525672373</v>
      </c>
      <c r="O40" s="121">
        <f t="shared" si="4"/>
        <v>50.894865525672373</v>
      </c>
      <c r="P40" s="80" t="s">
        <v>310</v>
      </c>
      <c r="Q40" s="110"/>
      <c r="R40" s="110"/>
    </row>
    <row r="41" spans="1:18" s="111" customFormat="1" ht="19.899999999999999" customHeight="1" x14ac:dyDescent="0.25">
      <c r="A41" s="125">
        <v>23</v>
      </c>
      <c r="B41" s="46" t="s">
        <v>300</v>
      </c>
      <c r="C41" s="39" t="s">
        <v>220</v>
      </c>
      <c r="D41" s="39" t="s">
        <v>301</v>
      </c>
      <c r="E41" s="39">
        <v>8</v>
      </c>
      <c r="F41" s="196" t="s">
        <v>353</v>
      </c>
      <c r="G41" s="115" t="s">
        <v>119</v>
      </c>
      <c r="H41" s="120">
        <v>16.5</v>
      </c>
      <c r="I41" s="119">
        <f t="shared" si="0"/>
        <v>8.25</v>
      </c>
      <c r="J41" s="118">
        <v>50.1</v>
      </c>
      <c r="K41" s="119">
        <f t="shared" si="1"/>
        <v>21.956087824351297</v>
      </c>
      <c r="L41" s="120">
        <v>5</v>
      </c>
      <c r="M41" s="121">
        <f t="shared" si="2"/>
        <v>20</v>
      </c>
      <c r="N41" s="121">
        <f t="shared" si="3"/>
        <v>41.9560878243513</v>
      </c>
      <c r="O41" s="121">
        <f t="shared" si="4"/>
        <v>50.2060878243513</v>
      </c>
      <c r="P41" s="80" t="s">
        <v>310</v>
      </c>
      <c r="Q41" s="110"/>
      <c r="R41" s="110"/>
    </row>
    <row r="42" spans="1:18" s="111" customFormat="1" ht="19.899999999999999" customHeight="1" x14ac:dyDescent="0.25">
      <c r="A42" s="125">
        <v>24</v>
      </c>
      <c r="B42" s="46" t="s">
        <v>297</v>
      </c>
      <c r="C42" s="39" t="s">
        <v>237</v>
      </c>
      <c r="D42" s="39" t="s">
        <v>292</v>
      </c>
      <c r="E42" s="39">
        <v>8</v>
      </c>
      <c r="F42" s="53" t="s">
        <v>350</v>
      </c>
      <c r="G42" s="115" t="s">
        <v>119</v>
      </c>
      <c r="H42" s="120">
        <v>5.5</v>
      </c>
      <c r="I42" s="119">
        <f t="shared" si="0"/>
        <v>2.75</v>
      </c>
      <c r="J42" s="118">
        <v>43.9</v>
      </c>
      <c r="K42" s="119">
        <f t="shared" si="1"/>
        <v>25.056947608200456</v>
      </c>
      <c r="L42" s="120">
        <v>4</v>
      </c>
      <c r="M42" s="121">
        <f t="shared" si="2"/>
        <v>16</v>
      </c>
      <c r="N42" s="121">
        <f t="shared" si="3"/>
        <v>41.05694760820046</v>
      </c>
      <c r="O42" s="121">
        <f t="shared" si="4"/>
        <v>43.80694760820046</v>
      </c>
      <c r="P42" s="80" t="s">
        <v>310</v>
      </c>
      <c r="Q42" s="110"/>
      <c r="R42" s="110"/>
    </row>
    <row r="43" spans="1:18" s="111" customFormat="1" ht="19.899999999999999" customHeight="1" x14ac:dyDescent="0.25">
      <c r="A43" s="125">
        <v>25</v>
      </c>
      <c r="B43" s="46" t="s">
        <v>296</v>
      </c>
      <c r="C43" s="39" t="s">
        <v>227</v>
      </c>
      <c r="D43" s="39" t="s">
        <v>228</v>
      </c>
      <c r="E43" s="39">
        <v>7</v>
      </c>
      <c r="F43" s="53" t="s">
        <v>350</v>
      </c>
      <c r="G43" s="115" t="s">
        <v>119</v>
      </c>
      <c r="H43" s="120">
        <v>20.5</v>
      </c>
      <c r="I43" s="119">
        <f t="shared" si="0"/>
        <v>10.25</v>
      </c>
      <c r="J43" s="118">
        <v>49.9</v>
      </c>
      <c r="K43" s="119">
        <f t="shared" si="1"/>
        <v>22.044088176352705</v>
      </c>
      <c r="L43" s="120">
        <v>2.5</v>
      </c>
      <c r="M43" s="121">
        <f t="shared" si="2"/>
        <v>10</v>
      </c>
      <c r="N43" s="121">
        <f t="shared" si="3"/>
        <v>32.044088176352702</v>
      </c>
      <c r="O43" s="121">
        <f t="shared" si="4"/>
        <v>42.294088176352702</v>
      </c>
      <c r="P43" s="80" t="s">
        <v>310</v>
      </c>
      <c r="Q43" s="110"/>
      <c r="R43" s="110"/>
    </row>
    <row r="44" spans="1:18" s="111" customFormat="1" ht="19.899999999999999" customHeight="1" x14ac:dyDescent="0.25">
      <c r="A44" s="126">
        <v>26</v>
      </c>
      <c r="B44" s="127" t="s">
        <v>291</v>
      </c>
      <c r="C44" s="39" t="s">
        <v>224</v>
      </c>
      <c r="D44" s="39" t="s">
        <v>292</v>
      </c>
      <c r="E44" s="39">
        <v>7</v>
      </c>
      <c r="F44" s="53" t="s">
        <v>351</v>
      </c>
      <c r="G44" s="115" t="s">
        <v>119</v>
      </c>
      <c r="H44" s="120">
        <v>14</v>
      </c>
      <c r="I44" s="119">
        <f t="shared" si="0"/>
        <v>7</v>
      </c>
      <c r="J44" s="118">
        <v>49.18</v>
      </c>
      <c r="K44" s="119">
        <f t="shared" si="1"/>
        <v>22.366815778771858</v>
      </c>
      <c r="L44" s="120">
        <v>0</v>
      </c>
      <c r="M44" s="121">
        <f t="shared" si="2"/>
        <v>0</v>
      </c>
      <c r="N44" s="121">
        <f t="shared" si="3"/>
        <v>22.366815778771858</v>
      </c>
      <c r="O44" s="121">
        <f t="shared" si="4"/>
        <v>29.366815778771858</v>
      </c>
      <c r="P44" s="80" t="s">
        <v>310</v>
      </c>
      <c r="Q44" s="110"/>
      <c r="R44" s="110"/>
    </row>
    <row r="45" spans="1:18" s="111" customFormat="1" ht="19.899999999999999" customHeight="1" x14ac:dyDescent="0.25">
      <c r="A45" s="80">
        <v>27</v>
      </c>
      <c r="B45" s="39" t="s">
        <v>302</v>
      </c>
      <c r="C45" s="39" t="s">
        <v>220</v>
      </c>
      <c r="D45" s="39" t="s">
        <v>228</v>
      </c>
      <c r="E45" s="39">
        <v>8</v>
      </c>
      <c r="F45" s="53" t="s">
        <v>354</v>
      </c>
      <c r="G45" s="115" t="s">
        <v>119</v>
      </c>
      <c r="H45" s="120">
        <v>11</v>
      </c>
      <c r="I45" s="119">
        <f t="shared" si="0"/>
        <v>5.5</v>
      </c>
      <c r="J45" s="118">
        <v>50</v>
      </c>
      <c r="K45" s="119">
        <f t="shared" si="1"/>
        <v>22</v>
      </c>
      <c r="L45" s="120">
        <v>0</v>
      </c>
      <c r="M45" s="121">
        <f t="shared" si="2"/>
        <v>0</v>
      </c>
      <c r="N45" s="121">
        <f t="shared" si="3"/>
        <v>22</v>
      </c>
      <c r="O45" s="121">
        <f t="shared" si="4"/>
        <v>27.5</v>
      </c>
      <c r="P45" s="80" t="s">
        <v>310</v>
      </c>
      <c r="Q45" s="110"/>
      <c r="R45" s="110"/>
    </row>
    <row r="46" spans="1:18" s="111" customFormat="1" ht="19.899999999999999" customHeight="1" x14ac:dyDescent="0.25">
      <c r="A46" s="80">
        <v>28</v>
      </c>
      <c r="B46" s="39" t="s">
        <v>293</v>
      </c>
      <c r="C46" s="39" t="s">
        <v>294</v>
      </c>
      <c r="D46" s="39" t="s">
        <v>218</v>
      </c>
      <c r="E46" s="39">
        <v>7</v>
      </c>
      <c r="F46" s="53" t="s">
        <v>351</v>
      </c>
      <c r="G46" s="115" t="s">
        <v>119</v>
      </c>
      <c r="H46" s="120">
        <v>10.5</v>
      </c>
      <c r="I46" s="119">
        <f t="shared" si="0"/>
        <v>5.25</v>
      </c>
      <c r="J46" s="118">
        <v>55.5</v>
      </c>
      <c r="K46" s="119">
        <f t="shared" si="1"/>
        <v>19.81981981981982</v>
      </c>
      <c r="L46" s="120">
        <v>0</v>
      </c>
      <c r="M46" s="121">
        <f t="shared" si="2"/>
        <v>0</v>
      </c>
      <c r="N46" s="121">
        <f t="shared" si="3"/>
        <v>19.81981981981982</v>
      </c>
      <c r="O46" s="121">
        <f t="shared" si="4"/>
        <v>25.06981981981982</v>
      </c>
      <c r="P46" s="80" t="s">
        <v>310</v>
      </c>
      <c r="Q46" s="110"/>
      <c r="R46" s="110"/>
    </row>
    <row r="47" spans="1:18" ht="15.75" x14ac:dyDescent="0.25">
      <c r="A47" s="115">
        <v>29</v>
      </c>
      <c r="B47" s="183" t="s">
        <v>321</v>
      </c>
      <c r="C47" s="120" t="s">
        <v>220</v>
      </c>
      <c r="D47" s="120" t="s">
        <v>215</v>
      </c>
      <c r="E47" s="120">
        <v>7</v>
      </c>
      <c r="F47" s="75" t="s">
        <v>348</v>
      </c>
      <c r="G47" s="115" t="s">
        <v>119</v>
      </c>
      <c r="H47" s="120">
        <v>15.5</v>
      </c>
      <c r="I47" s="119">
        <f t="shared" si="0"/>
        <v>7.75</v>
      </c>
      <c r="J47" s="164">
        <v>0</v>
      </c>
      <c r="K47" s="164">
        <v>0</v>
      </c>
      <c r="L47" s="164">
        <v>0</v>
      </c>
      <c r="M47" s="164">
        <f t="shared" si="2"/>
        <v>0</v>
      </c>
      <c r="N47" s="121">
        <f t="shared" si="3"/>
        <v>0</v>
      </c>
      <c r="O47" s="121">
        <f t="shared" si="4"/>
        <v>7.75</v>
      </c>
      <c r="P47" s="80" t="s">
        <v>310</v>
      </c>
    </row>
    <row r="48" spans="1:18" ht="15.75" x14ac:dyDescent="0.25">
      <c r="A48" s="115">
        <v>30</v>
      </c>
      <c r="B48" s="120" t="s">
        <v>322</v>
      </c>
      <c r="C48" s="120" t="s">
        <v>323</v>
      </c>
      <c r="D48" s="120" t="s">
        <v>228</v>
      </c>
      <c r="E48" s="120">
        <v>7</v>
      </c>
      <c r="F48" s="53" t="s">
        <v>351</v>
      </c>
      <c r="G48" s="115" t="s">
        <v>119</v>
      </c>
      <c r="H48" s="120">
        <v>14</v>
      </c>
      <c r="I48" s="119">
        <f t="shared" si="0"/>
        <v>7</v>
      </c>
      <c r="J48" s="164">
        <v>0</v>
      </c>
      <c r="K48" s="164">
        <v>0</v>
      </c>
      <c r="L48" s="164">
        <v>0</v>
      </c>
      <c r="M48" s="164">
        <f t="shared" si="2"/>
        <v>0</v>
      </c>
      <c r="N48" s="121">
        <f t="shared" si="3"/>
        <v>0</v>
      </c>
      <c r="O48" s="121">
        <f t="shared" si="4"/>
        <v>7</v>
      </c>
      <c r="P48" s="80" t="s">
        <v>310</v>
      </c>
    </row>
    <row r="49" spans="1:16" ht="15.75" x14ac:dyDescent="0.25">
      <c r="A49" s="115">
        <v>31</v>
      </c>
      <c r="B49" s="120" t="s">
        <v>317</v>
      </c>
      <c r="C49" s="120" t="s">
        <v>318</v>
      </c>
      <c r="D49" s="120" t="s">
        <v>319</v>
      </c>
      <c r="E49" s="120">
        <v>7</v>
      </c>
      <c r="F49" s="53" t="s">
        <v>355</v>
      </c>
      <c r="G49" s="115" t="s">
        <v>119</v>
      </c>
      <c r="H49" s="120">
        <v>11.5</v>
      </c>
      <c r="I49" s="119">
        <f t="shared" si="0"/>
        <v>5.75</v>
      </c>
      <c r="J49" s="118">
        <v>0</v>
      </c>
      <c r="K49" s="119">
        <v>0</v>
      </c>
      <c r="L49" s="120">
        <v>0</v>
      </c>
      <c r="M49" s="121">
        <f t="shared" si="2"/>
        <v>0</v>
      </c>
      <c r="N49" s="121">
        <f t="shared" si="3"/>
        <v>0</v>
      </c>
      <c r="O49" s="189">
        <f t="shared" si="4"/>
        <v>5.75</v>
      </c>
      <c r="P49" s="80" t="s">
        <v>310</v>
      </c>
    </row>
    <row r="50" spans="1:16" ht="15.75" x14ac:dyDescent="0.25">
      <c r="A50" s="115">
        <v>32</v>
      </c>
      <c r="B50" s="120" t="s">
        <v>320</v>
      </c>
      <c r="C50" s="120" t="s">
        <v>237</v>
      </c>
      <c r="D50" s="120" t="s">
        <v>249</v>
      </c>
      <c r="E50" s="120">
        <v>7</v>
      </c>
      <c r="F50" s="75" t="s">
        <v>348</v>
      </c>
      <c r="G50" s="115" t="s">
        <v>119</v>
      </c>
      <c r="H50" s="120">
        <v>9.5</v>
      </c>
      <c r="I50" s="119">
        <f t="shared" si="0"/>
        <v>4.75</v>
      </c>
      <c r="J50" s="118">
        <v>0</v>
      </c>
      <c r="K50" s="119">
        <v>0</v>
      </c>
      <c r="L50" s="120">
        <v>0</v>
      </c>
      <c r="M50" s="121">
        <f t="shared" si="2"/>
        <v>0</v>
      </c>
      <c r="N50" s="121">
        <f t="shared" si="3"/>
        <v>0</v>
      </c>
      <c r="O50" s="184">
        <f t="shared" si="4"/>
        <v>4.75</v>
      </c>
      <c r="P50" s="80" t="s">
        <v>310</v>
      </c>
    </row>
    <row r="51" spans="1:16" ht="15.75" x14ac:dyDescent="0.25">
      <c r="A51" s="115">
        <v>33</v>
      </c>
      <c r="B51" s="120" t="s">
        <v>324</v>
      </c>
      <c r="C51" s="120" t="s">
        <v>325</v>
      </c>
      <c r="D51" s="120" t="s">
        <v>326</v>
      </c>
      <c r="E51" s="120">
        <v>8</v>
      </c>
      <c r="F51" s="53" t="s">
        <v>351</v>
      </c>
      <c r="G51" s="115" t="s">
        <v>119</v>
      </c>
      <c r="H51" s="120">
        <v>6</v>
      </c>
      <c r="I51" s="119">
        <f t="shared" si="0"/>
        <v>3</v>
      </c>
      <c r="J51" s="164">
        <v>0</v>
      </c>
      <c r="K51" s="164">
        <v>0</v>
      </c>
      <c r="L51" s="164">
        <v>0</v>
      </c>
      <c r="M51" s="164">
        <f t="shared" si="2"/>
        <v>0</v>
      </c>
      <c r="N51" s="121">
        <f t="shared" si="3"/>
        <v>0</v>
      </c>
      <c r="O51" s="121">
        <f t="shared" si="4"/>
        <v>3</v>
      </c>
      <c r="P51" s="80" t="s">
        <v>310</v>
      </c>
    </row>
    <row r="54" spans="1:16" x14ac:dyDescent="0.25">
      <c r="E54" s="11"/>
    </row>
    <row r="55" spans="1:16" ht="15.75" x14ac:dyDescent="0.25">
      <c r="A55" s="38"/>
      <c r="B55" s="198" t="s">
        <v>37</v>
      </c>
      <c r="C55" s="38"/>
      <c r="D55" s="197"/>
      <c r="E55" s="38"/>
      <c r="F55" s="38"/>
      <c r="G55" s="38"/>
      <c r="H55" s="38"/>
      <c r="I55" s="38"/>
      <c r="J55" s="20"/>
      <c r="K55" s="20"/>
      <c r="L55" s="20"/>
      <c r="M55" s="37"/>
      <c r="N55" s="37"/>
    </row>
    <row r="56" spans="1:16" ht="15.75" x14ac:dyDescent="0.25">
      <c r="A56" s="38"/>
      <c r="B56" s="38" t="s">
        <v>22</v>
      </c>
      <c r="C56" s="38"/>
      <c r="D56" s="197"/>
      <c r="E56" s="38"/>
      <c r="F56" s="38"/>
      <c r="G56" s="38"/>
      <c r="H56" s="38"/>
      <c r="I56" s="38"/>
      <c r="J56" s="20"/>
      <c r="K56" s="20"/>
      <c r="L56" s="20"/>
      <c r="M56" s="37"/>
      <c r="N56" s="37"/>
    </row>
    <row r="57" spans="1:16" ht="15.75" x14ac:dyDescent="0.25">
      <c r="A57" s="38"/>
      <c r="B57" s="198" t="s">
        <v>23</v>
      </c>
      <c r="C57" s="38"/>
      <c r="D57" s="197"/>
      <c r="E57" s="20"/>
      <c r="F57" s="38"/>
      <c r="G57" s="38"/>
      <c r="H57" s="38"/>
      <c r="I57" s="38"/>
      <c r="J57" s="20"/>
      <c r="K57" s="20"/>
      <c r="L57" s="20"/>
      <c r="M57" s="37"/>
      <c r="N57" s="37"/>
    </row>
    <row r="58" spans="1:16" ht="15.75" x14ac:dyDescent="0.25">
      <c r="A58" s="38"/>
      <c r="B58" s="198" t="s">
        <v>24</v>
      </c>
      <c r="C58" s="38"/>
      <c r="D58" s="197"/>
      <c r="E58" s="20"/>
      <c r="F58" s="38"/>
      <c r="G58" s="38"/>
      <c r="H58" s="38"/>
      <c r="I58" s="38"/>
      <c r="J58" s="20"/>
      <c r="K58" s="20"/>
      <c r="L58" s="20"/>
      <c r="M58" s="37"/>
      <c r="N58" s="37"/>
    </row>
    <row r="59" spans="1:16" ht="15.75" x14ac:dyDescent="0.25">
      <c r="A59" s="38"/>
      <c r="B59" s="198" t="s">
        <v>25</v>
      </c>
      <c r="C59" s="38"/>
      <c r="D59" s="197"/>
      <c r="E59" s="20"/>
      <c r="F59" s="38"/>
      <c r="G59" s="38"/>
      <c r="H59" s="38"/>
      <c r="I59" s="38"/>
      <c r="J59" s="20"/>
      <c r="K59" s="20"/>
      <c r="L59" s="20"/>
      <c r="M59" s="37"/>
      <c r="N59" s="37"/>
    </row>
    <row r="60" spans="1:16" x14ac:dyDescent="0.25">
      <c r="D60" s="11"/>
      <c r="M60" s="11"/>
    </row>
    <row r="61" spans="1:16" x14ac:dyDescent="0.25">
      <c r="A61" s="19" t="s">
        <v>30</v>
      </c>
      <c r="D61" s="11"/>
      <c r="E61" s="19" t="s">
        <v>31</v>
      </c>
      <c r="G61" s="19" t="s">
        <v>32</v>
      </c>
      <c r="I61" s="19" t="s">
        <v>33</v>
      </c>
      <c r="M61" s="11"/>
    </row>
    <row r="62" spans="1:16" x14ac:dyDescent="0.25">
      <c r="A62" s="19" t="s">
        <v>26</v>
      </c>
      <c r="D62" s="11"/>
      <c r="E62" s="19" t="s">
        <v>31</v>
      </c>
      <c r="G62" s="19" t="s">
        <v>32</v>
      </c>
      <c r="I62" s="19" t="s">
        <v>33</v>
      </c>
      <c r="M62" s="11"/>
    </row>
    <row r="63" spans="1:16" x14ac:dyDescent="0.25">
      <c r="D63" s="11"/>
      <c r="E63" s="19" t="s">
        <v>31</v>
      </c>
      <c r="G63" s="19" t="s">
        <v>32</v>
      </c>
      <c r="I63" s="19" t="s">
        <v>33</v>
      </c>
      <c r="M63" s="11"/>
    </row>
    <row r="64" spans="1:16" x14ac:dyDescent="0.25">
      <c r="D64" s="11"/>
      <c r="M64" s="11"/>
    </row>
    <row r="65" spans="4:13" x14ac:dyDescent="0.25">
      <c r="D65" s="11"/>
      <c r="M65" s="11"/>
    </row>
    <row r="66" spans="4:13" x14ac:dyDescent="0.25">
      <c r="D66" s="11"/>
      <c r="M66" s="11"/>
    </row>
    <row r="67" spans="4:13" x14ac:dyDescent="0.25">
      <c r="D67" s="11"/>
      <c r="M67" s="11"/>
    </row>
    <row r="68" spans="4:13" x14ac:dyDescent="0.25">
      <c r="E68" s="11"/>
    </row>
    <row r="69" spans="4:13" x14ac:dyDescent="0.25">
      <c r="E69" s="11"/>
    </row>
    <row r="70" spans="4:13" x14ac:dyDescent="0.25">
      <c r="E70" s="11"/>
    </row>
  </sheetData>
  <autoFilter ref="A18:R18"/>
  <sortState ref="A19:R51">
    <sortCondition descending="1" ref="O19:O51"/>
  </sortState>
  <mergeCells count="20">
    <mergeCell ref="L17:M17"/>
    <mergeCell ref="N17:N18"/>
    <mergeCell ref="O17:O18"/>
    <mergeCell ref="P17:P18"/>
    <mergeCell ref="F17:F18"/>
    <mergeCell ref="G17:G18"/>
    <mergeCell ref="H17:H18"/>
    <mergeCell ref="I17:I18"/>
    <mergeCell ref="J17:K17"/>
    <mergeCell ref="A3:P3"/>
    <mergeCell ref="A4:P4"/>
    <mergeCell ref="A5:P5"/>
    <mergeCell ref="C10:D10"/>
    <mergeCell ref="E10:I10"/>
    <mergeCell ref="E13:G13"/>
    <mergeCell ref="A17:A18"/>
    <mergeCell ref="B17:B18"/>
    <mergeCell ref="C17:C18"/>
    <mergeCell ref="D17:D18"/>
    <mergeCell ref="E17:E18"/>
  </mergeCells>
  <pageMargins left="0.70866141732283472" right="0.70866141732283472" top="0.74803149606299213" bottom="0.74803149606299213" header="0.31496062992125984" footer="0.31496062992125984"/>
  <pageSetup paperSize="9" scale="5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7"/>
  <sheetViews>
    <sheetView topLeftCell="A4" zoomScale="75" zoomScaleNormal="75" workbookViewId="0">
      <selection activeCell="H66" sqref="H66"/>
    </sheetView>
  </sheetViews>
  <sheetFormatPr defaultColWidth="9.140625" defaultRowHeight="43.9" customHeight="1" x14ac:dyDescent="0.25"/>
  <cols>
    <col min="1" max="1" width="6.85546875" style="139" customWidth="1"/>
    <col min="2" max="2" width="14.7109375" style="139" customWidth="1"/>
    <col min="3" max="3" width="13" style="139" customWidth="1"/>
    <col min="4" max="4" width="14.5703125" style="139" customWidth="1"/>
    <col min="5" max="5" width="7.140625" style="139" customWidth="1"/>
    <col min="6" max="6" width="20.5703125" style="139" customWidth="1"/>
    <col min="7" max="7" width="26.42578125" style="139" customWidth="1"/>
    <col min="8" max="9" width="9.140625" style="139"/>
    <col min="10" max="13" width="11.28515625" style="139" customWidth="1"/>
    <col min="14" max="14" width="13.7109375" style="128" customWidth="1"/>
    <col min="15" max="15" width="14.5703125" style="128" customWidth="1"/>
    <col min="16" max="16" width="18.28515625" style="128" customWidth="1"/>
    <col min="17" max="16384" width="9.140625" style="139"/>
  </cols>
  <sheetData>
    <row r="2" spans="1:16" ht="19.899999999999999" customHeight="1" x14ac:dyDescent="0.25"/>
    <row r="3" spans="1:16" ht="19.899999999999999" customHeight="1" x14ac:dyDescent="0.25">
      <c r="A3" s="234" t="s">
        <v>27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</row>
    <row r="4" spans="1:16" ht="19.899999999999999" customHeight="1" x14ac:dyDescent="0.25">
      <c r="A4" s="234" t="s">
        <v>28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</row>
    <row r="5" spans="1:16" ht="19.899999999999999" customHeight="1" x14ac:dyDescent="0.25">
      <c r="A5" s="234" t="s">
        <v>29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</row>
    <row r="6" spans="1:16" ht="19.899999999999999" customHeight="1" x14ac:dyDescent="0.25">
      <c r="E6" s="128"/>
    </row>
    <row r="7" spans="1:16" ht="19.899999999999999" customHeight="1" x14ac:dyDescent="0.25">
      <c r="A7" s="21" t="s">
        <v>0</v>
      </c>
      <c r="B7" s="30"/>
      <c r="C7" s="30"/>
      <c r="D7" s="33"/>
      <c r="E7" s="35"/>
      <c r="F7" s="34"/>
      <c r="G7" s="34" t="s">
        <v>39</v>
      </c>
      <c r="H7" s="22"/>
      <c r="I7" s="22"/>
      <c r="J7" s="22"/>
      <c r="K7" s="22"/>
      <c r="L7" s="22"/>
      <c r="M7" s="22"/>
    </row>
    <row r="8" spans="1:16" ht="19.899999999999999" customHeight="1" x14ac:dyDescent="0.25">
      <c r="A8" s="21" t="s">
        <v>1</v>
      </c>
      <c r="B8" s="129"/>
      <c r="C8" s="130"/>
      <c r="D8" s="130"/>
      <c r="E8" s="40"/>
      <c r="F8" s="130"/>
      <c r="G8" s="130"/>
      <c r="H8" s="131" t="s">
        <v>41</v>
      </c>
      <c r="I8" s="131"/>
      <c r="J8" s="132"/>
      <c r="K8" s="132"/>
      <c r="L8" s="132"/>
      <c r="M8" s="132"/>
    </row>
    <row r="9" spans="1:16" ht="19.899999999999999" customHeight="1" x14ac:dyDescent="0.25">
      <c r="A9" s="21" t="s">
        <v>2</v>
      </c>
      <c r="B9" s="129"/>
      <c r="C9" s="129"/>
      <c r="D9" s="130"/>
      <c r="E9" s="40"/>
      <c r="F9" s="134"/>
      <c r="G9" s="134"/>
      <c r="H9" s="135"/>
      <c r="I9" s="135"/>
      <c r="J9" s="136"/>
      <c r="K9" s="136"/>
      <c r="L9" s="136"/>
      <c r="M9" s="136"/>
    </row>
    <row r="10" spans="1:16" ht="19.899999999999999" customHeight="1" x14ac:dyDescent="0.25">
      <c r="A10" s="21" t="s">
        <v>3</v>
      </c>
      <c r="B10" s="130"/>
      <c r="C10" s="235">
        <v>44534</v>
      </c>
      <c r="D10" s="236"/>
      <c r="E10" s="237"/>
      <c r="F10" s="237"/>
      <c r="G10" s="237"/>
      <c r="H10" s="237"/>
      <c r="I10" s="237"/>
      <c r="J10" s="137"/>
      <c r="K10" s="137"/>
      <c r="L10" s="137"/>
      <c r="M10" s="137"/>
    </row>
    <row r="11" spans="1:16" ht="19.899999999999999" customHeight="1" x14ac:dyDescent="0.25">
      <c r="A11" s="21" t="s">
        <v>4</v>
      </c>
      <c r="B11" s="129"/>
      <c r="C11" s="129"/>
      <c r="D11" s="129"/>
      <c r="E11" s="40"/>
      <c r="F11" s="130"/>
      <c r="G11" s="130"/>
      <c r="H11" s="131"/>
      <c r="I11" s="138">
        <v>100</v>
      </c>
      <c r="J11" s="133"/>
      <c r="K11" s="133"/>
      <c r="L11" s="133"/>
      <c r="M11" s="133"/>
    </row>
    <row r="12" spans="1:16" ht="19.899999999999999" customHeight="1" x14ac:dyDescent="0.25">
      <c r="A12" s="28"/>
      <c r="B12" s="129"/>
      <c r="C12" s="129"/>
      <c r="D12" s="129"/>
      <c r="E12" s="128"/>
      <c r="F12" s="129"/>
      <c r="G12" s="129"/>
    </row>
    <row r="13" spans="1:16" ht="19.899999999999999" customHeight="1" x14ac:dyDescent="0.25">
      <c r="A13" s="139" t="s">
        <v>30</v>
      </c>
      <c r="D13" s="128"/>
      <c r="E13" s="227" t="s">
        <v>316</v>
      </c>
      <c r="F13" s="227"/>
      <c r="G13" s="227"/>
      <c r="I13" s="139" t="s">
        <v>33</v>
      </c>
    </row>
    <row r="14" spans="1:16" ht="19.899999999999999" customHeight="1" x14ac:dyDescent="0.25">
      <c r="A14" s="139" t="s">
        <v>26</v>
      </c>
      <c r="D14" s="128"/>
      <c r="E14" s="139" t="s">
        <v>31</v>
      </c>
      <c r="G14" s="139" t="s">
        <v>32</v>
      </c>
      <c r="I14" s="139" t="s">
        <v>33</v>
      </c>
    </row>
    <row r="15" spans="1:16" ht="19.899999999999999" customHeight="1" x14ac:dyDescent="0.25">
      <c r="D15" s="128"/>
      <c r="E15" s="139" t="s">
        <v>31</v>
      </c>
      <c r="G15" s="139" t="s">
        <v>32</v>
      </c>
      <c r="I15" s="139" t="s">
        <v>33</v>
      </c>
    </row>
    <row r="16" spans="1:16" ht="19.899999999999999" customHeight="1" x14ac:dyDescent="0.25">
      <c r="E16" s="128"/>
    </row>
    <row r="17" spans="1:16" s="141" customFormat="1" ht="57" customHeight="1" x14ac:dyDescent="0.25">
      <c r="A17" s="230" t="s">
        <v>5</v>
      </c>
      <c r="B17" s="232" t="s">
        <v>6</v>
      </c>
      <c r="C17" s="232" t="s">
        <v>7</v>
      </c>
      <c r="D17" s="232" t="s">
        <v>8</v>
      </c>
      <c r="E17" s="230" t="s">
        <v>9</v>
      </c>
      <c r="F17" s="232" t="s">
        <v>10</v>
      </c>
      <c r="G17" s="232" t="s">
        <v>11</v>
      </c>
      <c r="H17" s="241" t="s">
        <v>12</v>
      </c>
      <c r="I17" s="241" t="s">
        <v>13</v>
      </c>
      <c r="J17" s="228" t="s">
        <v>14</v>
      </c>
      <c r="K17" s="229"/>
      <c r="L17" s="228" t="s">
        <v>15</v>
      </c>
      <c r="M17" s="229"/>
      <c r="N17" s="238" t="s">
        <v>16</v>
      </c>
      <c r="O17" s="238" t="s">
        <v>17</v>
      </c>
      <c r="P17" s="238" t="s">
        <v>18</v>
      </c>
    </row>
    <row r="18" spans="1:16" s="141" customFormat="1" ht="31.5" x14ac:dyDescent="0.25">
      <c r="A18" s="231"/>
      <c r="B18" s="233"/>
      <c r="C18" s="233"/>
      <c r="D18" s="233"/>
      <c r="E18" s="231"/>
      <c r="F18" s="233"/>
      <c r="G18" s="233"/>
      <c r="H18" s="242"/>
      <c r="I18" s="242"/>
      <c r="J18" s="142" t="s">
        <v>34</v>
      </c>
      <c r="K18" s="142" t="s">
        <v>19</v>
      </c>
      <c r="L18" s="142" t="s">
        <v>20</v>
      </c>
      <c r="M18" s="142" t="s">
        <v>21</v>
      </c>
      <c r="N18" s="239"/>
      <c r="O18" s="239"/>
      <c r="P18" s="239"/>
    </row>
    <row r="19" spans="1:16" s="141" customFormat="1" ht="20.45" customHeight="1" x14ac:dyDescent="0.25">
      <c r="A19" s="49">
        <v>1</v>
      </c>
      <c r="B19" s="65" t="s">
        <v>120</v>
      </c>
      <c r="C19" s="65" t="s">
        <v>78</v>
      </c>
      <c r="D19" s="65" t="s">
        <v>50</v>
      </c>
      <c r="E19" s="179">
        <v>11</v>
      </c>
      <c r="F19" s="75" t="s">
        <v>346</v>
      </c>
      <c r="G19" s="179" t="s">
        <v>119</v>
      </c>
      <c r="H19" s="179">
        <v>34.5</v>
      </c>
      <c r="I19" s="180">
        <f t="shared" ref="I19:I60" si="0">ABS(20*H19/40)</f>
        <v>17.25</v>
      </c>
      <c r="J19" s="181">
        <v>32</v>
      </c>
      <c r="K19" s="180">
        <f t="shared" ref="K19:K54" si="1">ABS(40*29.5/J19)</f>
        <v>36.875</v>
      </c>
      <c r="L19" s="179">
        <v>9.5</v>
      </c>
      <c r="M19" s="180">
        <f t="shared" ref="M19:M60" si="2">ABS(40*L19/10)</f>
        <v>38</v>
      </c>
      <c r="N19" s="180">
        <f t="shared" ref="N19:N54" si="3">SUM(K19+M19)</f>
        <v>74.875</v>
      </c>
      <c r="O19" s="180">
        <f t="shared" ref="O19:O60" si="4">SUM(I19+N19)</f>
        <v>92.125</v>
      </c>
      <c r="P19" s="145" t="s">
        <v>308</v>
      </c>
    </row>
    <row r="20" spans="1:16" s="141" customFormat="1" ht="19.899999999999999" customHeight="1" x14ac:dyDescent="0.25">
      <c r="A20" s="49">
        <v>2</v>
      </c>
      <c r="B20" s="65" t="s">
        <v>121</v>
      </c>
      <c r="C20" s="65" t="s">
        <v>122</v>
      </c>
      <c r="D20" s="65" t="s">
        <v>123</v>
      </c>
      <c r="E20" s="179">
        <v>11</v>
      </c>
      <c r="F20" s="75" t="s">
        <v>346</v>
      </c>
      <c r="G20" s="179" t="s">
        <v>119</v>
      </c>
      <c r="H20" s="179">
        <v>34</v>
      </c>
      <c r="I20" s="180">
        <f t="shared" si="0"/>
        <v>17</v>
      </c>
      <c r="J20" s="181">
        <v>33</v>
      </c>
      <c r="K20" s="180">
        <f t="shared" si="1"/>
        <v>35.757575757575758</v>
      </c>
      <c r="L20" s="179">
        <v>9.5</v>
      </c>
      <c r="M20" s="180">
        <f t="shared" si="2"/>
        <v>38</v>
      </c>
      <c r="N20" s="180">
        <f t="shared" si="3"/>
        <v>73.757575757575751</v>
      </c>
      <c r="O20" s="180">
        <f t="shared" si="4"/>
        <v>90.757575757575751</v>
      </c>
      <c r="P20" s="145" t="s">
        <v>309</v>
      </c>
    </row>
    <row r="21" spans="1:16" s="141" customFormat="1" ht="19.899999999999999" customHeight="1" x14ac:dyDescent="0.25">
      <c r="A21" s="49">
        <v>3</v>
      </c>
      <c r="B21" s="65" t="s">
        <v>132</v>
      </c>
      <c r="C21" s="65" t="s">
        <v>35</v>
      </c>
      <c r="D21" s="65" t="s">
        <v>133</v>
      </c>
      <c r="E21" s="179">
        <v>9</v>
      </c>
      <c r="F21" s="75" t="s">
        <v>346</v>
      </c>
      <c r="G21" s="179" t="s">
        <v>119</v>
      </c>
      <c r="H21" s="179">
        <v>27.5</v>
      </c>
      <c r="I21" s="180">
        <f t="shared" si="0"/>
        <v>13.75</v>
      </c>
      <c r="J21" s="181">
        <v>30</v>
      </c>
      <c r="K21" s="180">
        <f t="shared" si="1"/>
        <v>39.333333333333336</v>
      </c>
      <c r="L21" s="179">
        <v>7</v>
      </c>
      <c r="M21" s="180">
        <f t="shared" si="2"/>
        <v>28</v>
      </c>
      <c r="N21" s="180">
        <f t="shared" si="3"/>
        <v>67.333333333333343</v>
      </c>
      <c r="O21" s="180">
        <f t="shared" si="4"/>
        <v>81.083333333333343</v>
      </c>
      <c r="P21" s="146" t="s">
        <v>309</v>
      </c>
    </row>
    <row r="22" spans="1:16" s="141" customFormat="1" ht="19.899999999999999" customHeight="1" x14ac:dyDescent="0.25">
      <c r="A22" s="49">
        <v>4</v>
      </c>
      <c r="B22" s="65" t="s">
        <v>311</v>
      </c>
      <c r="C22" s="65" t="s">
        <v>187</v>
      </c>
      <c r="D22" s="65" t="s">
        <v>92</v>
      </c>
      <c r="E22" s="179">
        <v>9</v>
      </c>
      <c r="F22" s="196" t="s">
        <v>353</v>
      </c>
      <c r="G22" s="179" t="s">
        <v>119</v>
      </c>
      <c r="H22" s="179">
        <v>20.25</v>
      </c>
      <c r="I22" s="180">
        <f t="shared" si="0"/>
        <v>10.125</v>
      </c>
      <c r="J22" s="181">
        <v>33.299999999999997</v>
      </c>
      <c r="K22" s="180">
        <f t="shared" si="1"/>
        <v>35.435435435435437</v>
      </c>
      <c r="L22" s="179">
        <v>8.5</v>
      </c>
      <c r="M22" s="180">
        <f t="shared" si="2"/>
        <v>34</v>
      </c>
      <c r="N22" s="180">
        <f t="shared" si="3"/>
        <v>69.435435435435437</v>
      </c>
      <c r="O22" s="180">
        <f t="shared" si="4"/>
        <v>79.560435435435437</v>
      </c>
      <c r="P22" s="146" t="s">
        <v>309</v>
      </c>
    </row>
    <row r="23" spans="1:16" s="141" customFormat="1" ht="19.899999999999999" customHeight="1" x14ac:dyDescent="0.25">
      <c r="A23" s="49">
        <v>5</v>
      </c>
      <c r="B23" s="65" t="s">
        <v>148</v>
      </c>
      <c r="C23" s="65" t="s">
        <v>54</v>
      </c>
      <c r="D23" s="65" t="s">
        <v>149</v>
      </c>
      <c r="E23" s="179">
        <v>9</v>
      </c>
      <c r="F23" s="75" t="s">
        <v>348</v>
      </c>
      <c r="G23" s="179" t="s">
        <v>119</v>
      </c>
      <c r="H23" s="179">
        <v>14.5</v>
      </c>
      <c r="I23" s="180">
        <f t="shared" si="0"/>
        <v>7.25</v>
      </c>
      <c r="J23" s="181">
        <v>37</v>
      </c>
      <c r="K23" s="180">
        <f t="shared" si="1"/>
        <v>31.891891891891891</v>
      </c>
      <c r="L23" s="179">
        <v>10</v>
      </c>
      <c r="M23" s="180">
        <f t="shared" si="2"/>
        <v>40</v>
      </c>
      <c r="N23" s="180">
        <f t="shared" si="3"/>
        <v>71.891891891891888</v>
      </c>
      <c r="O23" s="180">
        <f t="shared" si="4"/>
        <v>79.141891891891888</v>
      </c>
      <c r="P23" s="146" t="s">
        <v>309</v>
      </c>
    </row>
    <row r="24" spans="1:16" s="141" customFormat="1" ht="19.899999999999999" customHeight="1" x14ac:dyDescent="0.25">
      <c r="A24" s="49">
        <v>6</v>
      </c>
      <c r="B24" s="65" t="s">
        <v>124</v>
      </c>
      <c r="C24" s="65" t="s">
        <v>44</v>
      </c>
      <c r="D24" s="65" t="s">
        <v>45</v>
      </c>
      <c r="E24" s="179">
        <v>11</v>
      </c>
      <c r="F24" s="75" t="s">
        <v>346</v>
      </c>
      <c r="G24" s="179" t="s">
        <v>119</v>
      </c>
      <c r="H24" s="179">
        <v>30.25</v>
      </c>
      <c r="I24" s="180">
        <f t="shared" si="0"/>
        <v>15.125</v>
      </c>
      <c r="J24" s="181">
        <v>32</v>
      </c>
      <c r="K24" s="180">
        <f t="shared" si="1"/>
        <v>36.875</v>
      </c>
      <c r="L24" s="179">
        <v>6.5</v>
      </c>
      <c r="M24" s="180">
        <f t="shared" si="2"/>
        <v>26</v>
      </c>
      <c r="N24" s="180">
        <f t="shared" si="3"/>
        <v>62.875</v>
      </c>
      <c r="O24" s="180">
        <f t="shared" si="4"/>
        <v>78</v>
      </c>
      <c r="P24" s="146" t="s">
        <v>309</v>
      </c>
    </row>
    <row r="25" spans="1:16" s="141" customFormat="1" ht="19.899999999999999" customHeight="1" x14ac:dyDescent="0.25">
      <c r="A25" s="49">
        <v>7</v>
      </c>
      <c r="B25" s="65" t="s">
        <v>150</v>
      </c>
      <c r="C25" s="65" t="s">
        <v>47</v>
      </c>
      <c r="D25" s="65" t="s">
        <v>151</v>
      </c>
      <c r="E25" s="179">
        <v>11</v>
      </c>
      <c r="F25" s="75" t="s">
        <v>347</v>
      </c>
      <c r="G25" s="179" t="s">
        <v>119</v>
      </c>
      <c r="H25" s="179">
        <v>29.5</v>
      </c>
      <c r="I25" s="180">
        <f t="shared" si="0"/>
        <v>14.75</v>
      </c>
      <c r="J25" s="181">
        <v>29.9</v>
      </c>
      <c r="K25" s="180">
        <f t="shared" si="1"/>
        <v>39.464882943143813</v>
      </c>
      <c r="L25" s="179">
        <v>5.7</v>
      </c>
      <c r="M25" s="180">
        <f t="shared" si="2"/>
        <v>22.8</v>
      </c>
      <c r="N25" s="180">
        <f t="shared" si="3"/>
        <v>62.264882943143817</v>
      </c>
      <c r="O25" s="180">
        <f t="shared" si="4"/>
        <v>77.014882943143817</v>
      </c>
      <c r="P25" s="146" t="s">
        <v>309</v>
      </c>
    </row>
    <row r="26" spans="1:16" s="141" customFormat="1" ht="19.899999999999999" customHeight="1" x14ac:dyDescent="0.25">
      <c r="A26" s="49">
        <v>8</v>
      </c>
      <c r="B26" s="65" t="s">
        <v>156</v>
      </c>
      <c r="C26" s="65" t="s">
        <v>157</v>
      </c>
      <c r="D26" s="65" t="s">
        <v>158</v>
      </c>
      <c r="E26" s="179">
        <v>11</v>
      </c>
      <c r="F26" s="75" t="s">
        <v>347</v>
      </c>
      <c r="G26" s="179" t="s">
        <v>119</v>
      </c>
      <c r="H26" s="179">
        <v>22</v>
      </c>
      <c r="I26" s="180">
        <f t="shared" si="0"/>
        <v>11</v>
      </c>
      <c r="J26" s="181">
        <v>29.7</v>
      </c>
      <c r="K26" s="180">
        <f t="shared" si="1"/>
        <v>39.73063973063973</v>
      </c>
      <c r="L26" s="179">
        <v>6.3</v>
      </c>
      <c r="M26" s="180">
        <f t="shared" si="2"/>
        <v>25.2</v>
      </c>
      <c r="N26" s="180">
        <f t="shared" si="3"/>
        <v>64.930639730639726</v>
      </c>
      <c r="O26" s="180">
        <f t="shared" si="4"/>
        <v>75.930639730639726</v>
      </c>
      <c r="P26" s="146" t="s">
        <v>309</v>
      </c>
    </row>
    <row r="27" spans="1:16" s="141" customFormat="1" ht="19.899999999999999" customHeight="1" x14ac:dyDescent="0.25">
      <c r="A27" s="49">
        <v>9</v>
      </c>
      <c r="B27" s="65" t="s">
        <v>129</v>
      </c>
      <c r="C27" s="65" t="s">
        <v>130</v>
      </c>
      <c r="D27" s="65" t="s">
        <v>131</v>
      </c>
      <c r="E27" s="179">
        <v>11</v>
      </c>
      <c r="F27" s="75" t="s">
        <v>346</v>
      </c>
      <c r="G27" s="179" t="s">
        <v>119</v>
      </c>
      <c r="H27" s="179">
        <v>32</v>
      </c>
      <c r="I27" s="180">
        <f t="shared" si="0"/>
        <v>16</v>
      </c>
      <c r="J27" s="181">
        <v>35</v>
      </c>
      <c r="K27" s="180">
        <f t="shared" si="1"/>
        <v>33.714285714285715</v>
      </c>
      <c r="L27" s="179">
        <v>6.5</v>
      </c>
      <c r="M27" s="180">
        <f t="shared" si="2"/>
        <v>26</v>
      </c>
      <c r="N27" s="180">
        <f t="shared" si="3"/>
        <v>59.714285714285715</v>
      </c>
      <c r="O27" s="180">
        <f t="shared" si="4"/>
        <v>75.714285714285722</v>
      </c>
      <c r="P27" s="146" t="s">
        <v>309</v>
      </c>
    </row>
    <row r="28" spans="1:16" s="141" customFormat="1" ht="19.899999999999999" customHeight="1" x14ac:dyDescent="0.25">
      <c r="A28" s="49">
        <v>10</v>
      </c>
      <c r="B28" s="65" t="s">
        <v>125</v>
      </c>
      <c r="C28" s="65" t="s">
        <v>47</v>
      </c>
      <c r="D28" s="65" t="s">
        <v>126</v>
      </c>
      <c r="E28" s="179">
        <v>10</v>
      </c>
      <c r="F28" s="75" t="s">
        <v>346</v>
      </c>
      <c r="G28" s="179" t="s">
        <v>119</v>
      </c>
      <c r="H28" s="179">
        <v>31.25</v>
      </c>
      <c r="I28" s="180">
        <f t="shared" si="0"/>
        <v>15.625</v>
      </c>
      <c r="J28" s="181">
        <v>40</v>
      </c>
      <c r="K28" s="180">
        <f t="shared" si="1"/>
        <v>29.5</v>
      </c>
      <c r="L28" s="179">
        <v>7</v>
      </c>
      <c r="M28" s="180">
        <f t="shared" si="2"/>
        <v>28</v>
      </c>
      <c r="N28" s="180">
        <f t="shared" si="3"/>
        <v>57.5</v>
      </c>
      <c r="O28" s="180">
        <f t="shared" si="4"/>
        <v>73.125</v>
      </c>
      <c r="P28" s="146" t="s">
        <v>309</v>
      </c>
    </row>
    <row r="29" spans="1:16" s="141" customFormat="1" ht="19.899999999999999" customHeight="1" x14ac:dyDescent="0.25">
      <c r="A29" s="49">
        <v>11</v>
      </c>
      <c r="B29" s="65" t="s">
        <v>163</v>
      </c>
      <c r="C29" s="65" t="s">
        <v>164</v>
      </c>
      <c r="D29" s="65" t="s">
        <v>94</v>
      </c>
      <c r="E29" s="179">
        <v>11</v>
      </c>
      <c r="F29" s="75" t="s">
        <v>347</v>
      </c>
      <c r="G29" s="179" t="s">
        <v>119</v>
      </c>
      <c r="H29" s="179">
        <v>25.5</v>
      </c>
      <c r="I29" s="180">
        <f t="shared" si="0"/>
        <v>12.75</v>
      </c>
      <c r="J29" s="181">
        <v>40</v>
      </c>
      <c r="K29" s="180">
        <f t="shared" si="1"/>
        <v>29.5</v>
      </c>
      <c r="L29" s="179">
        <v>7.7</v>
      </c>
      <c r="M29" s="180">
        <f t="shared" si="2"/>
        <v>30.8</v>
      </c>
      <c r="N29" s="180">
        <f t="shared" si="3"/>
        <v>60.3</v>
      </c>
      <c r="O29" s="180">
        <f t="shared" si="4"/>
        <v>73.05</v>
      </c>
      <c r="P29" s="146" t="s">
        <v>309</v>
      </c>
    </row>
    <row r="30" spans="1:16" s="141" customFormat="1" ht="19.899999999999999" customHeight="1" x14ac:dyDescent="0.25">
      <c r="A30" s="49">
        <v>12</v>
      </c>
      <c r="B30" s="65" t="s">
        <v>165</v>
      </c>
      <c r="C30" s="65" t="s">
        <v>116</v>
      </c>
      <c r="D30" s="65" t="s">
        <v>92</v>
      </c>
      <c r="E30" s="179">
        <v>9</v>
      </c>
      <c r="F30" s="75" t="s">
        <v>347</v>
      </c>
      <c r="G30" s="179" t="s">
        <v>119</v>
      </c>
      <c r="H30" s="179">
        <v>27.25</v>
      </c>
      <c r="I30" s="180">
        <f t="shared" si="0"/>
        <v>13.625</v>
      </c>
      <c r="J30" s="181">
        <v>30.8</v>
      </c>
      <c r="K30" s="180">
        <f t="shared" si="1"/>
        <v>38.311688311688307</v>
      </c>
      <c r="L30" s="179">
        <v>5.0999999999999996</v>
      </c>
      <c r="M30" s="180">
        <f t="shared" si="2"/>
        <v>20.399999999999999</v>
      </c>
      <c r="N30" s="180">
        <f t="shared" si="3"/>
        <v>58.711688311688306</v>
      </c>
      <c r="O30" s="180">
        <f t="shared" si="4"/>
        <v>72.336688311688306</v>
      </c>
      <c r="P30" s="146" t="s">
        <v>309</v>
      </c>
    </row>
    <row r="31" spans="1:16" s="141" customFormat="1" ht="19.899999999999999" customHeight="1" x14ac:dyDescent="0.25">
      <c r="A31" s="49">
        <v>13</v>
      </c>
      <c r="B31" s="65" t="s">
        <v>168</v>
      </c>
      <c r="C31" s="65" t="s">
        <v>169</v>
      </c>
      <c r="D31" s="65" t="s">
        <v>170</v>
      </c>
      <c r="E31" s="179">
        <v>9</v>
      </c>
      <c r="F31" s="75" t="s">
        <v>347</v>
      </c>
      <c r="G31" s="179" t="s">
        <v>119</v>
      </c>
      <c r="H31" s="179">
        <v>24.75</v>
      </c>
      <c r="I31" s="180">
        <f t="shared" si="0"/>
        <v>12.375</v>
      </c>
      <c r="J31" s="181">
        <v>38.6</v>
      </c>
      <c r="K31" s="180">
        <f t="shared" si="1"/>
        <v>30.569948186528496</v>
      </c>
      <c r="L31" s="179">
        <v>6.4</v>
      </c>
      <c r="M31" s="180">
        <f t="shared" si="2"/>
        <v>25.6</v>
      </c>
      <c r="N31" s="180">
        <f t="shared" si="3"/>
        <v>56.169948186528501</v>
      </c>
      <c r="O31" s="180">
        <f t="shared" si="4"/>
        <v>68.544948186528501</v>
      </c>
      <c r="P31" s="146" t="s">
        <v>309</v>
      </c>
    </row>
    <row r="32" spans="1:16" ht="19.899999999999999" customHeight="1" x14ac:dyDescent="0.25">
      <c r="A32" s="53">
        <v>14</v>
      </c>
      <c r="B32" s="64" t="s">
        <v>155</v>
      </c>
      <c r="C32" s="64" t="s">
        <v>86</v>
      </c>
      <c r="D32" s="64" t="s">
        <v>92</v>
      </c>
      <c r="E32" s="48">
        <v>11</v>
      </c>
      <c r="F32" s="75" t="s">
        <v>347</v>
      </c>
      <c r="G32" s="48" t="s">
        <v>119</v>
      </c>
      <c r="H32" s="48">
        <v>23.5</v>
      </c>
      <c r="I32" s="180">
        <f t="shared" si="0"/>
        <v>11.75</v>
      </c>
      <c r="J32" s="182">
        <v>31.5</v>
      </c>
      <c r="K32" s="180">
        <f t="shared" si="1"/>
        <v>37.460317460317462</v>
      </c>
      <c r="L32" s="48">
        <v>4.7</v>
      </c>
      <c r="M32" s="180">
        <f t="shared" si="2"/>
        <v>18.8</v>
      </c>
      <c r="N32" s="180">
        <f t="shared" si="3"/>
        <v>56.260317460317466</v>
      </c>
      <c r="O32" s="180">
        <f t="shared" si="4"/>
        <v>68.010317460317466</v>
      </c>
      <c r="P32" s="146" t="s">
        <v>309</v>
      </c>
    </row>
    <row r="33" spans="1:17" ht="19.899999999999999" customHeight="1" x14ac:dyDescent="0.25">
      <c r="A33" s="53">
        <v>15</v>
      </c>
      <c r="B33" s="64" t="s">
        <v>127</v>
      </c>
      <c r="C33" s="64" t="s">
        <v>128</v>
      </c>
      <c r="D33" s="64" t="s">
        <v>84</v>
      </c>
      <c r="E33" s="48">
        <v>10</v>
      </c>
      <c r="F33" s="75" t="s">
        <v>346</v>
      </c>
      <c r="G33" s="48" t="s">
        <v>119</v>
      </c>
      <c r="H33" s="48">
        <v>31.25</v>
      </c>
      <c r="I33" s="180">
        <f t="shared" si="0"/>
        <v>15.625</v>
      </c>
      <c r="J33" s="182">
        <v>51</v>
      </c>
      <c r="K33" s="180">
        <f t="shared" si="1"/>
        <v>23.137254901960784</v>
      </c>
      <c r="L33" s="48">
        <v>7</v>
      </c>
      <c r="M33" s="180">
        <f t="shared" si="2"/>
        <v>28</v>
      </c>
      <c r="N33" s="180">
        <f t="shared" si="3"/>
        <v>51.137254901960787</v>
      </c>
      <c r="O33" s="180">
        <f t="shared" si="4"/>
        <v>66.762254901960787</v>
      </c>
      <c r="P33" s="146" t="s">
        <v>309</v>
      </c>
      <c r="Q33" s="139">
        <f>COUNTA(P20:P33)</f>
        <v>14</v>
      </c>
    </row>
    <row r="34" spans="1:17" ht="19.899999999999999" customHeight="1" x14ac:dyDescent="0.25">
      <c r="A34" s="53">
        <v>16</v>
      </c>
      <c r="B34" s="64" t="s">
        <v>166</v>
      </c>
      <c r="C34" s="64" t="s">
        <v>167</v>
      </c>
      <c r="D34" s="64" t="s">
        <v>154</v>
      </c>
      <c r="E34" s="48">
        <v>9</v>
      </c>
      <c r="F34" s="75" t="s">
        <v>347</v>
      </c>
      <c r="G34" s="48" t="s">
        <v>119</v>
      </c>
      <c r="H34" s="48">
        <v>24</v>
      </c>
      <c r="I34" s="180">
        <f t="shared" si="0"/>
        <v>12</v>
      </c>
      <c r="J34" s="182">
        <v>38</v>
      </c>
      <c r="K34" s="180">
        <f t="shared" si="1"/>
        <v>31.05263157894737</v>
      </c>
      <c r="L34" s="48">
        <v>5.6</v>
      </c>
      <c r="M34" s="180">
        <f t="shared" si="2"/>
        <v>22.4</v>
      </c>
      <c r="N34" s="180">
        <f t="shared" si="3"/>
        <v>53.452631578947368</v>
      </c>
      <c r="O34" s="180">
        <f t="shared" si="4"/>
        <v>65.452631578947376</v>
      </c>
      <c r="P34" s="157" t="s">
        <v>310</v>
      </c>
    </row>
    <row r="35" spans="1:17" ht="19.899999999999999" customHeight="1" x14ac:dyDescent="0.25">
      <c r="A35" s="53">
        <v>17</v>
      </c>
      <c r="B35" s="64" t="s">
        <v>152</v>
      </c>
      <c r="C35" s="64" t="s">
        <v>153</v>
      </c>
      <c r="D35" s="64" t="s">
        <v>154</v>
      </c>
      <c r="E35" s="48">
        <v>11</v>
      </c>
      <c r="F35" s="75" t="s">
        <v>347</v>
      </c>
      <c r="G35" s="48" t="s">
        <v>119</v>
      </c>
      <c r="H35" s="48">
        <v>25.75</v>
      </c>
      <c r="I35" s="180">
        <f t="shared" si="0"/>
        <v>12.875</v>
      </c>
      <c r="J35" s="182">
        <v>29.5</v>
      </c>
      <c r="K35" s="180">
        <f t="shared" si="1"/>
        <v>40</v>
      </c>
      <c r="L35" s="48">
        <v>3</v>
      </c>
      <c r="M35" s="180">
        <f t="shared" si="2"/>
        <v>12</v>
      </c>
      <c r="N35" s="180">
        <f t="shared" si="3"/>
        <v>52</v>
      </c>
      <c r="O35" s="180">
        <f t="shared" si="4"/>
        <v>64.875</v>
      </c>
      <c r="P35" s="157" t="s">
        <v>310</v>
      </c>
    </row>
    <row r="36" spans="1:17" ht="19.899999999999999" customHeight="1" x14ac:dyDescent="0.25">
      <c r="A36" s="53">
        <v>18</v>
      </c>
      <c r="B36" s="64" t="s">
        <v>134</v>
      </c>
      <c r="C36" s="64" t="s">
        <v>135</v>
      </c>
      <c r="D36" s="64" t="s">
        <v>136</v>
      </c>
      <c r="E36" s="48">
        <v>10</v>
      </c>
      <c r="F36" s="75" t="s">
        <v>346</v>
      </c>
      <c r="G36" s="48" t="s">
        <v>119</v>
      </c>
      <c r="H36" s="48">
        <v>21.5</v>
      </c>
      <c r="I36" s="180">
        <f t="shared" si="0"/>
        <v>10.75</v>
      </c>
      <c r="J36" s="182">
        <v>43</v>
      </c>
      <c r="K36" s="180">
        <f t="shared" si="1"/>
        <v>27.441860465116278</v>
      </c>
      <c r="L36" s="48">
        <v>6.5</v>
      </c>
      <c r="M36" s="180">
        <f t="shared" si="2"/>
        <v>26</v>
      </c>
      <c r="N36" s="180">
        <f t="shared" si="3"/>
        <v>53.441860465116278</v>
      </c>
      <c r="O36" s="180">
        <f t="shared" si="4"/>
        <v>64.191860465116278</v>
      </c>
      <c r="P36" s="157" t="s">
        <v>310</v>
      </c>
    </row>
    <row r="37" spans="1:17" ht="19.899999999999999" customHeight="1" x14ac:dyDescent="0.25">
      <c r="A37" s="53">
        <v>19</v>
      </c>
      <c r="B37" s="64" t="s">
        <v>161</v>
      </c>
      <c r="C37" s="64" t="s">
        <v>35</v>
      </c>
      <c r="D37" s="64" t="s">
        <v>162</v>
      </c>
      <c r="E37" s="48">
        <v>10</v>
      </c>
      <c r="F37" s="75" t="s">
        <v>347</v>
      </c>
      <c r="G37" s="48" t="s">
        <v>119</v>
      </c>
      <c r="H37" s="48">
        <v>25.25</v>
      </c>
      <c r="I37" s="180">
        <f t="shared" si="0"/>
        <v>12.625</v>
      </c>
      <c r="J37" s="182">
        <v>36</v>
      </c>
      <c r="K37" s="180">
        <f t="shared" si="1"/>
        <v>32.777777777777779</v>
      </c>
      <c r="L37" s="48">
        <v>4.5999999999999996</v>
      </c>
      <c r="M37" s="180">
        <f t="shared" si="2"/>
        <v>18.399999999999999</v>
      </c>
      <c r="N37" s="180">
        <f t="shared" si="3"/>
        <v>51.177777777777777</v>
      </c>
      <c r="O37" s="180">
        <f t="shared" si="4"/>
        <v>63.802777777777777</v>
      </c>
      <c r="P37" s="157" t="s">
        <v>310</v>
      </c>
    </row>
    <row r="38" spans="1:17" ht="19.899999999999999" customHeight="1" x14ac:dyDescent="0.25">
      <c r="A38" s="53">
        <v>20</v>
      </c>
      <c r="B38" s="64" t="s">
        <v>188</v>
      </c>
      <c r="C38" s="64" t="s">
        <v>189</v>
      </c>
      <c r="D38" s="64" t="s">
        <v>100</v>
      </c>
      <c r="E38" s="48">
        <v>9</v>
      </c>
      <c r="F38" s="196" t="s">
        <v>353</v>
      </c>
      <c r="G38" s="48" t="s">
        <v>119</v>
      </c>
      <c r="H38" s="48">
        <v>18.5</v>
      </c>
      <c r="I38" s="180">
        <f t="shared" si="0"/>
        <v>9.25</v>
      </c>
      <c r="J38" s="182">
        <v>42.8</v>
      </c>
      <c r="K38" s="180">
        <f t="shared" si="1"/>
        <v>27.570093457943926</v>
      </c>
      <c r="L38" s="48">
        <v>6.5</v>
      </c>
      <c r="M38" s="180">
        <f t="shared" si="2"/>
        <v>26</v>
      </c>
      <c r="N38" s="180">
        <f t="shared" si="3"/>
        <v>53.570093457943926</v>
      </c>
      <c r="O38" s="180">
        <f t="shared" si="4"/>
        <v>62.820093457943926</v>
      </c>
      <c r="P38" s="157" t="s">
        <v>310</v>
      </c>
    </row>
    <row r="39" spans="1:17" ht="19.899999999999999" customHeight="1" x14ac:dyDescent="0.25">
      <c r="A39" s="53">
        <v>21</v>
      </c>
      <c r="B39" s="64" t="s">
        <v>159</v>
      </c>
      <c r="C39" s="64" t="s">
        <v>160</v>
      </c>
      <c r="D39" s="64" t="s">
        <v>100</v>
      </c>
      <c r="E39" s="48">
        <v>11</v>
      </c>
      <c r="F39" s="75" t="s">
        <v>347</v>
      </c>
      <c r="G39" s="48" t="s">
        <v>119</v>
      </c>
      <c r="H39" s="48">
        <v>21</v>
      </c>
      <c r="I39" s="180">
        <f t="shared" si="0"/>
        <v>10.5</v>
      </c>
      <c r="J39" s="182">
        <v>37.6</v>
      </c>
      <c r="K39" s="180">
        <f t="shared" si="1"/>
        <v>31.382978723404253</v>
      </c>
      <c r="L39" s="48">
        <v>4.5999999999999996</v>
      </c>
      <c r="M39" s="180">
        <f t="shared" si="2"/>
        <v>18.399999999999999</v>
      </c>
      <c r="N39" s="180">
        <f t="shared" si="3"/>
        <v>49.782978723404256</v>
      </c>
      <c r="O39" s="180">
        <f t="shared" si="4"/>
        <v>60.282978723404256</v>
      </c>
      <c r="P39" s="157" t="s">
        <v>310</v>
      </c>
    </row>
    <row r="40" spans="1:17" ht="19.899999999999999" customHeight="1" x14ac:dyDescent="0.25">
      <c r="A40" s="53">
        <v>22</v>
      </c>
      <c r="B40" s="64" t="s">
        <v>142</v>
      </c>
      <c r="C40" s="64" t="s">
        <v>128</v>
      </c>
      <c r="D40" s="64" t="s">
        <v>143</v>
      </c>
      <c r="E40" s="48">
        <v>9</v>
      </c>
      <c r="F40" s="75" t="s">
        <v>348</v>
      </c>
      <c r="G40" s="48" t="s">
        <v>119</v>
      </c>
      <c r="H40" s="48">
        <v>14.5</v>
      </c>
      <c r="I40" s="180">
        <f t="shared" si="0"/>
        <v>7.25</v>
      </c>
      <c r="J40" s="182">
        <v>38.01</v>
      </c>
      <c r="K40" s="180">
        <f t="shared" si="1"/>
        <v>31.044461983688503</v>
      </c>
      <c r="L40" s="48">
        <v>5</v>
      </c>
      <c r="M40" s="180">
        <f t="shared" si="2"/>
        <v>20</v>
      </c>
      <c r="N40" s="180">
        <f t="shared" si="3"/>
        <v>51.044461983688507</v>
      </c>
      <c r="O40" s="180">
        <f t="shared" si="4"/>
        <v>58.294461983688507</v>
      </c>
      <c r="P40" s="157" t="s">
        <v>310</v>
      </c>
    </row>
    <row r="41" spans="1:17" ht="19.899999999999999" customHeight="1" x14ac:dyDescent="0.25">
      <c r="A41" s="53">
        <v>23</v>
      </c>
      <c r="B41" s="64" t="s">
        <v>264</v>
      </c>
      <c r="C41" s="64" t="s">
        <v>83</v>
      </c>
      <c r="D41" s="64" t="s">
        <v>265</v>
      </c>
      <c r="E41" s="48">
        <v>10</v>
      </c>
      <c r="F41" s="48" t="s">
        <v>349</v>
      </c>
      <c r="G41" s="48" t="s">
        <v>119</v>
      </c>
      <c r="H41" s="48">
        <v>15.5</v>
      </c>
      <c r="I41" s="180">
        <f t="shared" si="0"/>
        <v>7.75</v>
      </c>
      <c r="J41" s="182">
        <v>47.4</v>
      </c>
      <c r="K41" s="180">
        <f t="shared" si="1"/>
        <v>24.894514767932492</v>
      </c>
      <c r="L41" s="48">
        <v>6.4</v>
      </c>
      <c r="M41" s="180">
        <f t="shared" si="2"/>
        <v>25.6</v>
      </c>
      <c r="N41" s="180">
        <f t="shared" si="3"/>
        <v>50.494514767932493</v>
      </c>
      <c r="O41" s="180">
        <f t="shared" si="4"/>
        <v>58.244514767932493</v>
      </c>
      <c r="P41" s="157" t="s">
        <v>310</v>
      </c>
    </row>
    <row r="42" spans="1:17" ht="19.899999999999999" customHeight="1" x14ac:dyDescent="0.25">
      <c r="A42" s="53">
        <v>24</v>
      </c>
      <c r="B42" s="64" t="s">
        <v>174</v>
      </c>
      <c r="C42" s="64" t="s">
        <v>172</v>
      </c>
      <c r="D42" s="64" t="s">
        <v>175</v>
      </c>
      <c r="E42" s="48">
        <v>10</v>
      </c>
      <c r="F42" s="53" t="s">
        <v>350</v>
      </c>
      <c r="G42" s="48" t="s">
        <v>119</v>
      </c>
      <c r="H42" s="48">
        <v>21</v>
      </c>
      <c r="I42" s="180">
        <f t="shared" si="0"/>
        <v>10.5</v>
      </c>
      <c r="J42" s="182">
        <v>44</v>
      </c>
      <c r="K42" s="180">
        <f t="shared" si="1"/>
        <v>26.818181818181817</v>
      </c>
      <c r="L42" s="48">
        <v>5</v>
      </c>
      <c r="M42" s="180">
        <f t="shared" si="2"/>
        <v>20</v>
      </c>
      <c r="N42" s="180">
        <f t="shared" si="3"/>
        <v>46.818181818181813</v>
      </c>
      <c r="O42" s="180">
        <f t="shared" si="4"/>
        <v>57.318181818181813</v>
      </c>
      <c r="P42" s="157" t="s">
        <v>310</v>
      </c>
    </row>
    <row r="43" spans="1:17" ht="19.899999999999999" customHeight="1" x14ac:dyDescent="0.25">
      <c r="A43" s="53">
        <v>25</v>
      </c>
      <c r="B43" s="64" t="s">
        <v>190</v>
      </c>
      <c r="C43" s="64" t="s">
        <v>185</v>
      </c>
      <c r="D43" s="64" t="s">
        <v>178</v>
      </c>
      <c r="E43" s="48">
        <v>9</v>
      </c>
      <c r="F43" s="196" t="s">
        <v>353</v>
      </c>
      <c r="G43" s="48" t="s">
        <v>119</v>
      </c>
      <c r="H43" s="48">
        <v>19.8</v>
      </c>
      <c r="I43" s="180">
        <f t="shared" si="0"/>
        <v>9.9</v>
      </c>
      <c r="J43" s="182">
        <v>58.26</v>
      </c>
      <c r="K43" s="180">
        <f t="shared" si="1"/>
        <v>20.254033642293169</v>
      </c>
      <c r="L43" s="48">
        <v>6.5</v>
      </c>
      <c r="M43" s="180">
        <f t="shared" si="2"/>
        <v>26</v>
      </c>
      <c r="N43" s="180">
        <f t="shared" si="3"/>
        <v>46.254033642293166</v>
      </c>
      <c r="O43" s="180">
        <f t="shared" si="4"/>
        <v>56.154033642293165</v>
      </c>
      <c r="P43" s="157" t="s">
        <v>310</v>
      </c>
    </row>
    <row r="44" spans="1:17" ht="19.899999999999999" customHeight="1" x14ac:dyDescent="0.25">
      <c r="A44" s="53">
        <v>26</v>
      </c>
      <c r="B44" s="64" t="s">
        <v>146</v>
      </c>
      <c r="C44" s="64" t="s">
        <v>86</v>
      </c>
      <c r="D44" s="64" t="s">
        <v>147</v>
      </c>
      <c r="E44" s="48">
        <v>9</v>
      </c>
      <c r="F44" s="75" t="s">
        <v>348</v>
      </c>
      <c r="G44" s="48" t="s">
        <v>119</v>
      </c>
      <c r="H44" s="48">
        <v>13.5</v>
      </c>
      <c r="I44" s="180">
        <f t="shared" si="0"/>
        <v>6.75</v>
      </c>
      <c r="J44" s="182">
        <v>42.51</v>
      </c>
      <c r="K44" s="180">
        <f t="shared" si="1"/>
        <v>27.758174547165375</v>
      </c>
      <c r="L44" s="48">
        <v>4</v>
      </c>
      <c r="M44" s="180">
        <f t="shared" si="2"/>
        <v>16</v>
      </c>
      <c r="N44" s="180">
        <f t="shared" si="3"/>
        <v>43.758174547165375</v>
      </c>
      <c r="O44" s="180">
        <f t="shared" si="4"/>
        <v>50.508174547165375</v>
      </c>
      <c r="P44" s="157" t="s">
        <v>310</v>
      </c>
    </row>
    <row r="45" spans="1:17" ht="19.899999999999999" customHeight="1" x14ac:dyDescent="0.25">
      <c r="A45" s="53">
        <v>27</v>
      </c>
      <c r="B45" s="64" t="s">
        <v>137</v>
      </c>
      <c r="C45" s="64" t="s">
        <v>44</v>
      </c>
      <c r="D45" s="64" t="s">
        <v>138</v>
      </c>
      <c r="E45" s="48">
        <v>11</v>
      </c>
      <c r="F45" s="75" t="s">
        <v>348</v>
      </c>
      <c r="G45" s="48" t="s">
        <v>119</v>
      </c>
      <c r="H45" s="48">
        <v>6.25</v>
      </c>
      <c r="I45" s="180">
        <f t="shared" si="0"/>
        <v>3.125</v>
      </c>
      <c r="J45" s="182">
        <v>49.3</v>
      </c>
      <c r="K45" s="180">
        <f t="shared" si="1"/>
        <v>23.935091277890468</v>
      </c>
      <c r="L45" s="48">
        <v>4.5</v>
      </c>
      <c r="M45" s="180">
        <f t="shared" si="2"/>
        <v>18</v>
      </c>
      <c r="N45" s="180">
        <f t="shared" si="3"/>
        <v>41.935091277890464</v>
      </c>
      <c r="O45" s="180">
        <f t="shared" si="4"/>
        <v>45.060091277890464</v>
      </c>
      <c r="P45" s="157" t="s">
        <v>310</v>
      </c>
    </row>
    <row r="46" spans="1:17" ht="19.899999999999999" customHeight="1" x14ac:dyDescent="0.25">
      <c r="A46" s="53">
        <v>28</v>
      </c>
      <c r="B46" s="64" t="s">
        <v>191</v>
      </c>
      <c r="C46" s="64" t="s">
        <v>167</v>
      </c>
      <c r="D46" s="64" t="s">
        <v>192</v>
      </c>
      <c r="E46" s="48">
        <v>10</v>
      </c>
      <c r="F46" s="53" t="s">
        <v>354</v>
      </c>
      <c r="G46" s="48" t="s">
        <v>119</v>
      </c>
      <c r="H46" s="48">
        <v>20.75</v>
      </c>
      <c r="I46" s="180">
        <f t="shared" si="0"/>
        <v>10.375</v>
      </c>
      <c r="J46" s="182">
        <v>36</v>
      </c>
      <c r="K46" s="180">
        <f t="shared" si="1"/>
        <v>32.777777777777779</v>
      </c>
      <c r="L46" s="48">
        <v>0</v>
      </c>
      <c r="M46" s="180">
        <f t="shared" si="2"/>
        <v>0</v>
      </c>
      <c r="N46" s="180">
        <f t="shared" si="3"/>
        <v>32.777777777777779</v>
      </c>
      <c r="O46" s="180">
        <f t="shared" si="4"/>
        <v>43.152777777777779</v>
      </c>
      <c r="P46" s="157" t="s">
        <v>310</v>
      </c>
    </row>
    <row r="47" spans="1:17" ht="19.899999999999999" customHeight="1" x14ac:dyDescent="0.25">
      <c r="A47" s="53">
        <v>29</v>
      </c>
      <c r="B47" s="64" t="s">
        <v>171</v>
      </c>
      <c r="C47" s="64" t="s">
        <v>172</v>
      </c>
      <c r="D47" s="64" t="s">
        <v>173</v>
      </c>
      <c r="E47" s="48">
        <v>9</v>
      </c>
      <c r="F47" s="53" t="s">
        <v>350</v>
      </c>
      <c r="G47" s="48" t="s">
        <v>119</v>
      </c>
      <c r="H47" s="48">
        <v>10.5</v>
      </c>
      <c r="I47" s="180">
        <f t="shared" si="0"/>
        <v>5.25</v>
      </c>
      <c r="J47" s="182">
        <v>32.200000000000003</v>
      </c>
      <c r="K47" s="180">
        <f t="shared" si="1"/>
        <v>36.645962732919251</v>
      </c>
      <c r="L47" s="48">
        <v>0</v>
      </c>
      <c r="M47" s="180">
        <f t="shared" si="2"/>
        <v>0</v>
      </c>
      <c r="N47" s="180">
        <f t="shared" si="3"/>
        <v>36.645962732919251</v>
      </c>
      <c r="O47" s="180">
        <f t="shared" si="4"/>
        <v>41.895962732919251</v>
      </c>
      <c r="P47" s="157" t="s">
        <v>310</v>
      </c>
    </row>
    <row r="48" spans="1:17" ht="19.899999999999999" customHeight="1" x14ac:dyDescent="0.25">
      <c r="A48" s="53">
        <v>30</v>
      </c>
      <c r="B48" s="64" t="s">
        <v>144</v>
      </c>
      <c r="C48" s="64" t="s">
        <v>145</v>
      </c>
      <c r="D48" s="64" t="s">
        <v>84</v>
      </c>
      <c r="E48" s="48">
        <v>9</v>
      </c>
      <c r="F48" s="75" t="s">
        <v>348</v>
      </c>
      <c r="G48" s="48" t="s">
        <v>119</v>
      </c>
      <c r="H48" s="48">
        <v>21</v>
      </c>
      <c r="I48" s="180">
        <f t="shared" si="0"/>
        <v>10.5</v>
      </c>
      <c r="J48" s="182">
        <v>37.659999999999997</v>
      </c>
      <c r="K48" s="180">
        <f t="shared" si="1"/>
        <v>31.332979288369625</v>
      </c>
      <c r="L48" s="48">
        <v>0</v>
      </c>
      <c r="M48" s="180">
        <f t="shared" si="2"/>
        <v>0</v>
      </c>
      <c r="N48" s="180">
        <f t="shared" si="3"/>
        <v>31.332979288369625</v>
      </c>
      <c r="O48" s="180">
        <f t="shared" si="4"/>
        <v>41.832979288369629</v>
      </c>
      <c r="P48" s="157" t="s">
        <v>310</v>
      </c>
    </row>
    <row r="49" spans="1:16" ht="19.899999999999999" customHeight="1" x14ac:dyDescent="0.25">
      <c r="A49" s="53">
        <v>31</v>
      </c>
      <c r="B49" s="64" t="s">
        <v>195</v>
      </c>
      <c r="C49" s="64" t="s">
        <v>193</v>
      </c>
      <c r="D49" s="64" t="s">
        <v>194</v>
      </c>
      <c r="E49" s="48">
        <v>10</v>
      </c>
      <c r="F49" s="53" t="s">
        <v>354</v>
      </c>
      <c r="G49" s="48" t="s">
        <v>119</v>
      </c>
      <c r="H49" s="48">
        <v>20</v>
      </c>
      <c r="I49" s="180">
        <f t="shared" si="0"/>
        <v>10</v>
      </c>
      <c r="J49" s="182">
        <v>39</v>
      </c>
      <c r="K49" s="180">
        <f t="shared" si="1"/>
        <v>30.256410256410255</v>
      </c>
      <c r="L49" s="48">
        <v>0</v>
      </c>
      <c r="M49" s="180">
        <f t="shared" si="2"/>
        <v>0</v>
      </c>
      <c r="N49" s="180">
        <f t="shared" si="3"/>
        <v>30.256410256410255</v>
      </c>
      <c r="O49" s="180">
        <f t="shared" si="4"/>
        <v>40.256410256410255</v>
      </c>
      <c r="P49" s="157" t="s">
        <v>310</v>
      </c>
    </row>
    <row r="50" spans="1:16" ht="19.899999999999999" customHeight="1" x14ac:dyDescent="0.25">
      <c r="A50" s="53">
        <v>32</v>
      </c>
      <c r="B50" s="64" t="s">
        <v>182</v>
      </c>
      <c r="C50" s="64" t="s">
        <v>183</v>
      </c>
      <c r="D50" s="64" t="s">
        <v>100</v>
      </c>
      <c r="E50" s="48">
        <v>11</v>
      </c>
      <c r="F50" s="53" t="s">
        <v>351</v>
      </c>
      <c r="G50" s="48" t="s">
        <v>119</v>
      </c>
      <c r="H50" s="48">
        <v>17</v>
      </c>
      <c r="I50" s="180">
        <f t="shared" si="0"/>
        <v>8.5</v>
      </c>
      <c r="J50" s="182">
        <v>39.619999999999997</v>
      </c>
      <c r="K50" s="180">
        <f t="shared" si="1"/>
        <v>29.782937910146394</v>
      </c>
      <c r="L50" s="48">
        <v>0</v>
      </c>
      <c r="M50" s="180">
        <f t="shared" si="2"/>
        <v>0</v>
      </c>
      <c r="N50" s="180">
        <f t="shared" si="3"/>
        <v>29.782937910146394</v>
      </c>
      <c r="O50" s="180">
        <f t="shared" si="4"/>
        <v>38.282937910146394</v>
      </c>
      <c r="P50" s="157" t="s">
        <v>310</v>
      </c>
    </row>
    <row r="51" spans="1:16" ht="19.899999999999999" customHeight="1" x14ac:dyDescent="0.25">
      <c r="A51" s="53">
        <v>33</v>
      </c>
      <c r="B51" s="64" t="s">
        <v>179</v>
      </c>
      <c r="C51" s="64" t="s">
        <v>180</v>
      </c>
      <c r="D51" s="64" t="s">
        <v>181</v>
      </c>
      <c r="E51" s="48">
        <v>11</v>
      </c>
      <c r="F51" s="53" t="s">
        <v>351</v>
      </c>
      <c r="G51" s="48" t="s">
        <v>119</v>
      </c>
      <c r="H51" s="48">
        <v>15.75</v>
      </c>
      <c r="I51" s="180">
        <f t="shared" si="0"/>
        <v>7.875</v>
      </c>
      <c r="J51" s="182">
        <v>39.130000000000003</v>
      </c>
      <c r="K51" s="180">
        <f t="shared" si="1"/>
        <v>30.155890621006897</v>
      </c>
      <c r="L51" s="48">
        <v>0</v>
      </c>
      <c r="M51" s="180">
        <f t="shared" si="2"/>
        <v>0</v>
      </c>
      <c r="N51" s="180">
        <f t="shared" si="3"/>
        <v>30.155890621006897</v>
      </c>
      <c r="O51" s="180">
        <f t="shared" si="4"/>
        <v>38.030890621006897</v>
      </c>
      <c r="P51" s="157" t="s">
        <v>310</v>
      </c>
    </row>
    <row r="52" spans="1:16" ht="19.899999999999999" customHeight="1" x14ac:dyDescent="0.25">
      <c r="A52" s="53">
        <v>34</v>
      </c>
      <c r="B52" s="64" t="s">
        <v>139</v>
      </c>
      <c r="C52" s="64" t="s">
        <v>140</v>
      </c>
      <c r="D52" s="64" t="s">
        <v>141</v>
      </c>
      <c r="E52" s="48">
        <v>11</v>
      </c>
      <c r="F52" s="75" t="s">
        <v>348</v>
      </c>
      <c r="G52" s="48" t="s">
        <v>119</v>
      </c>
      <c r="H52" s="48">
        <v>4.75</v>
      </c>
      <c r="I52" s="180">
        <f t="shared" si="0"/>
        <v>2.375</v>
      </c>
      <c r="J52" s="182">
        <v>37.71</v>
      </c>
      <c r="K52" s="180">
        <f t="shared" si="1"/>
        <v>31.291434632723416</v>
      </c>
      <c r="L52" s="48">
        <v>1</v>
      </c>
      <c r="M52" s="180">
        <f t="shared" si="2"/>
        <v>4</v>
      </c>
      <c r="N52" s="180">
        <f t="shared" si="3"/>
        <v>35.291434632723416</v>
      </c>
      <c r="O52" s="180">
        <f t="shared" si="4"/>
        <v>37.666434632723416</v>
      </c>
      <c r="P52" s="157" t="s">
        <v>310</v>
      </c>
    </row>
    <row r="53" spans="1:16" ht="19.899999999999999" customHeight="1" x14ac:dyDescent="0.25">
      <c r="A53" s="53">
        <v>35</v>
      </c>
      <c r="B53" s="64" t="s">
        <v>176</v>
      </c>
      <c r="C53" s="64" t="s">
        <v>177</v>
      </c>
      <c r="D53" s="64" t="s">
        <v>178</v>
      </c>
      <c r="E53" s="48">
        <v>10</v>
      </c>
      <c r="F53" s="53" t="s">
        <v>350</v>
      </c>
      <c r="G53" s="48" t="s">
        <v>119</v>
      </c>
      <c r="H53" s="48">
        <v>9.25</v>
      </c>
      <c r="I53" s="180">
        <f t="shared" si="0"/>
        <v>4.625</v>
      </c>
      <c r="J53" s="182">
        <v>60.1</v>
      </c>
      <c r="K53" s="180">
        <f t="shared" si="1"/>
        <v>19.633943427620633</v>
      </c>
      <c r="L53" s="48">
        <v>2</v>
      </c>
      <c r="M53" s="180">
        <f t="shared" si="2"/>
        <v>8</v>
      </c>
      <c r="N53" s="180">
        <f t="shared" si="3"/>
        <v>27.633943427620633</v>
      </c>
      <c r="O53" s="180">
        <f t="shared" si="4"/>
        <v>32.258943427620636</v>
      </c>
      <c r="P53" s="157" t="s">
        <v>310</v>
      </c>
    </row>
    <row r="54" spans="1:16" ht="19.899999999999999" customHeight="1" x14ac:dyDescent="0.25">
      <c r="A54" s="53">
        <v>36</v>
      </c>
      <c r="B54" s="64" t="s">
        <v>184</v>
      </c>
      <c r="C54" s="64" t="s">
        <v>185</v>
      </c>
      <c r="D54" s="64" t="s">
        <v>186</v>
      </c>
      <c r="E54" s="48">
        <v>10</v>
      </c>
      <c r="F54" s="53" t="s">
        <v>351</v>
      </c>
      <c r="G54" s="48" t="s">
        <v>119</v>
      </c>
      <c r="H54" s="48">
        <v>6.25</v>
      </c>
      <c r="I54" s="180">
        <f t="shared" si="0"/>
        <v>3.125</v>
      </c>
      <c r="J54" s="182">
        <v>42.19</v>
      </c>
      <c r="K54" s="180">
        <f t="shared" si="1"/>
        <v>27.968712965157621</v>
      </c>
      <c r="L54" s="48">
        <v>0</v>
      </c>
      <c r="M54" s="180">
        <f t="shared" si="2"/>
        <v>0</v>
      </c>
      <c r="N54" s="180">
        <f t="shared" si="3"/>
        <v>27.968712965157621</v>
      </c>
      <c r="O54" s="180">
        <f t="shared" si="4"/>
        <v>31.093712965157621</v>
      </c>
      <c r="P54" s="157" t="s">
        <v>310</v>
      </c>
    </row>
    <row r="55" spans="1:16" ht="19.899999999999999" customHeight="1" x14ac:dyDescent="0.25">
      <c r="A55" s="53">
        <v>37</v>
      </c>
      <c r="B55" s="140" t="s">
        <v>190</v>
      </c>
      <c r="C55" s="140" t="s">
        <v>185</v>
      </c>
      <c r="D55" s="140" t="s">
        <v>178</v>
      </c>
      <c r="E55" s="48">
        <v>11</v>
      </c>
      <c r="F55" s="196" t="s">
        <v>353</v>
      </c>
      <c r="G55" s="48" t="s">
        <v>119</v>
      </c>
      <c r="H55" s="48">
        <v>26.25</v>
      </c>
      <c r="I55" s="180">
        <f t="shared" si="0"/>
        <v>13.125</v>
      </c>
      <c r="J55" s="48">
        <v>0</v>
      </c>
      <c r="K55" s="48">
        <v>0</v>
      </c>
      <c r="L55" s="48">
        <v>0</v>
      </c>
      <c r="M55" s="48">
        <f t="shared" si="2"/>
        <v>0</v>
      </c>
      <c r="N55" s="48">
        <v>0</v>
      </c>
      <c r="O55" s="180">
        <f t="shared" si="4"/>
        <v>13.125</v>
      </c>
      <c r="P55" s="157" t="s">
        <v>310</v>
      </c>
    </row>
    <row r="56" spans="1:16" ht="19.899999999999999" customHeight="1" x14ac:dyDescent="0.25">
      <c r="A56" s="53">
        <v>38</v>
      </c>
      <c r="B56" s="64" t="s">
        <v>339</v>
      </c>
      <c r="C56" s="64" t="s">
        <v>160</v>
      </c>
      <c r="D56" s="64" t="s">
        <v>175</v>
      </c>
      <c r="E56" s="48">
        <v>11</v>
      </c>
      <c r="F56" s="75" t="s">
        <v>347</v>
      </c>
      <c r="G56" s="48" t="s">
        <v>119</v>
      </c>
      <c r="H56" s="48">
        <v>25.75</v>
      </c>
      <c r="I56" s="180">
        <f t="shared" si="0"/>
        <v>12.875</v>
      </c>
      <c r="J56" s="48">
        <v>0</v>
      </c>
      <c r="K56" s="48">
        <v>0</v>
      </c>
      <c r="L56" s="48">
        <v>0</v>
      </c>
      <c r="M56" s="48">
        <f t="shared" si="2"/>
        <v>0</v>
      </c>
      <c r="N56" s="74">
        <f>SUM(K56+M56)</f>
        <v>0</v>
      </c>
      <c r="O56" s="180">
        <f t="shared" si="4"/>
        <v>12.875</v>
      </c>
      <c r="P56" s="157" t="s">
        <v>310</v>
      </c>
    </row>
    <row r="57" spans="1:16" ht="19.899999999999999" customHeight="1" x14ac:dyDescent="0.25">
      <c r="A57" s="53">
        <v>39</v>
      </c>
      <c r="B57" s="140" t="s">
        <v>345</v>
      </c>
      <c r="C57" s="140" t="s">
        <v>65</v>
      </c>
      <c r="D57" s="140" t="s">
        <v>175</v>
      </c>
      <c r="E57" s="48">
        <v>11</v>
      </c>
      <c r="F57" s="53" t="s">
        <v>351</v>
      </c>
      <c r="G57" s="48" t="s">
        <v>119</v>
      </c>
      <c r="H57" s="48">
        <v>15.25</v>
      </c>
      <c r="I57" s="180">
        <f t="shared" si="0"/>
        <v>7.625</v>
      </c>
      <c r="J57" s="48">
        <v>0</v>
      </c>
      <c r="K57" s="48">
        <v>0</v>
      </c>
      <c r="L57" s="48">
        <v>0</v>
      </c>
      <c r="M57" s="48">
        <f t="shared" si="2"/>
        <v>0</v>
      </c>
      <c r="N57" s="48">
        <v>0</v>
      </c>
      <c r="O57" s="180">
        <f t="shared" si="4"/>
        <v>7.625</v>
      </c>
      <c r="P57" s="157" t="s">
        <v>310</v>
      </c>
    </row>
    <row r="58" spans="1:16" ht="19.899999999999999" customHeight="1" x14ac:dyDescent="0.25">
      <c r="A58" s="53">
        <v>40</v>
      </c>
      <c r="B58" s="140" t="s">
        <v>324</v>
      </c>
      <c r="C58" s="140" t="s">
        <v>344</v>
      </c>
      <c r="D58" s="140" t="s">
        <v>61</v>
      </c>
      <c r="E58" s="48">
        <v>9</v>
      </c>
      <c r="F58" s="53" t="s">
        <v>351</v>
      </c>
      <c r="G58" s="48" t="s">
        <v>119</v>
      </c>
      <c r="H58" s="48">
        <v>12.75</v>
      </c>
      <c r="I58" s="180">
        <f t="shared" si="0"/>
        <v>6.375</v>
      </c>
      <c r="J58" s="48">
        <v>0</v>
      </c>
      <c r="K58" s="48">
        <v>0</v>
      </c>
      <c r="L58" s="48">
        <v>0</v>
      </c>
      <c r="M58" s="48">
        <f t="shared" si="2"/>
        <v>0</v>
      </c>
      <c r="N58" s="48">
        <v>0</v>
      </c>
      <c r="O58" s="180">
        <f t="shared" si="4"/>
        <v>6.375</v>
      </c>
      <c r="P58" s="157" t="s">
        <v>310</v>
      </c>
    </row>
    <row r="59" spans="1:16" ht="19.899999999999999" customHeight="1" x14ac:dyDescent="0.25">
      <c r="A59" s="53">
        <v>41</v>
      </c>
      <c r="B59" s="140" t="s">
        <v>342</v>
      </c>
      <c r="C59" s="140" t="s">
        <v>343</v>
      </c>
      <c r="D59" s="140" t="s">
        <v>175</v>
      </c>
      <c r="E59" s="48">
        <v>9</v>
      </c>
      <c r="F59" s="53" t="s">
        <v>351</v>
      </c>
      <c r="G59" s="48" t="s">
        <v>119</v>
      </c>
      <c r="H59" s="48">
        <v>12</v>
      </c>
      <c r="I59" s="180">
        <f t="shared" si="0"/>
        <v>6</v>
      </c>
      <c r="J59" s="48">
        <v>0</v>
      </c>
      <c r="K59" s="48">
        <v>0</v>
      </c>
      <c r="L59" s="48">
        <v>0</v>
      </c>
      <c r="M59" s="48">
        <f t="shared" si="2"/>
        <v>0</v>
      </c>
      <c r="N59" s="48">
        <f>SUM(K59+M59)</f>
        <v>0</v>
      </c>
      <c r="O59" s="180">
        <f t="shared" si="4"/>
        <v>6</v>
      </c>
      <c r="P59" s="157" t="s">
        <v>310</v>
      </c>
    </row>
    <row r="60" spans="1:16" ht="19.899999999999999" customHeight="1" x14ac:dyDescent="0.25">
      <c r="A60" s="53">
        <v>42</v>
      </c>
      <c r="B60" s="140" t="s">
        <v>340</v>
      </c>
      <c r="C60" s="140" t="s">
        <v>160</v>
      </c>
      <c r="D60" s="140" t="s">
        <v>341</v>
      </c>
      <c r="E60" s="48">
        <v>10</v>
      </c>
      <c r="F60" s="53" t="s">
        <v>350</v>
      </c>
      <c r="G60" s="48" t="s">
        <v>119</v>
      </c>
      <c r="H60" s="48">
        <v>5.75</v>
      </c>
      <c r="I60" s="180">
        <f t="shared" si="0"/>
        <v>2.875</v>
      </c>
      <c r="J60" s="48">
        <v>0</v>
      </c>
      <c r="K60" s="48">
        <v>0</v>
      </c>
      <c r="L60" s="48">
        <v>0</v>
      </c>
      <c r="M60" s="48">
        <f t="shared" si="2"/>
        <v>0</v>
      </c>
      <c r="N60" s="48">
        <f>SUM(K60+M60)</f>
        <v>0</v>
      </c>
      <c r="O60" s="180">
        <f t="shared" si="4"/>
        <v>2.875</v>
      </c>
      <c r="P60" s="157" t="s">
        <v>310</v>
      </c>
    </row>
    <row r="61" spans="1:16" ht="43.9" customHeight="1" x14ac:dyDescent="0.25">
      <c r="A61" s="19"/>
      <c r="B61" s="19"/>
      <c r="C61" s="19"/>
      <c r="D61" s="19"/>
      <c r="E61" s="11"/>
      <c r="F61" s="19"/>
      <c r="G61" s="19"/>
      <c r="H61" s="19"/>
      <c r="I61" s="19"/>
      <c r="J61" s="19"/>
      <c r="K61" s="19"/>
      <c r="L61" s="19"/>
      <c r="M61" s="19"/>
      <c r="N61" s="11"/>
    </row>
    <row r="62" spans="1:16" ht="43.9" customHeight="1" x14ac:dyDescent="0.25">
      <c r="A62" s="38"/>
      <c r="B62" s="198" t="s">
        <v>37</v>
      </c>
      <c r="C62" s="38"/>
      <c r="D62" s="197"/>
      <c r="E62" s="38"/>
      <c r="F62" s="38"/>
      <c r="G62" s="38"/>
      <c r="H62" s="38"/>
      <c r="I62" s="38"/>
      <c r="J62" s="20"/>
      <c r="K62" s="20"/>
      <c r="L62" s="20"/>
      <c r="M62" s="37"/>
      <c r="N62" s="37"/>
    </row>
    <row r="63" spans="1:16" ht="43.9" customHeight="1" x14ac:dyDescent="0.25">
      <c r="A63" s="38"/>
      <c r="B63" s="38" t="s">
        <v>22</v>
      </c>
      <c r="C63" s="38"/>
      <c r="D63" s="197"/>
      <c r="E63" s="38"/>
      <c r="F63" s="38"/>
      <c r="G63" s="38"/>
      <c r="H63" s="38"/>
      <c r="I63" s="38"/>
      <c r="J63" s="20"/>
      <c r="K63" s="20"/>
      <c r="L63" s="20"/>
      <c r="M63" s="37"/>
      <c r="N63" s="37"/>
    </row>
    <row r="64" spans="1:16" ht="43.9" customHeight="1" x14ac:dyDescent="0.25">
      <c r="A64" s="38"/>
      <c r="B64" s="198" t="s">
        <v>23</v>
      </c>
      <c r="C64" s="38"/>
      <c r="D64" s="197"/>
      <c r="E64" s="20"/>
      <c r="F64" s="38"/>
      <c r="G64" s="38"/>
      <c r="H64" s="38"/>
      <c r="I64" s="38"/>
      <c r="J64" s="20"/>
      <c r="K64" s="20"/>
      <c r="L64" s="20"/>
      <c r="M64" s="37"/>
      <c r="N64" s="37"/>
    </row>
    <row r="65" spans="1:16" ht="43.9" customHeight="1" x14ac:dyDescent="0.25">
      <c r="A65" s="19"/>
      <c r="B65" s="19"/>
      <c r="C65" s="19"/>
      <c r="D65" s="11"/>
      <c r="E65" s="19"/>
      <c r="F65" s="19"/>
      <c r="G65" s="19"/>
      <c r="H65" s="19"/>
      <c r="I65" s="19"/>
      <c r="J65" s="19"/>
      <c r="K65" s="19"/>
      <c r="L65" s="20"/>
      <c r="M65" s="37"/>
      <c r="N65" s="37"/>
    </row>
    <row r="66" spans="1:16" ht="43.9" customHeight="1" x14ac:dyDescent="0.25">
      <c r="A66" s="19"/>
      <c r="B66" s="19"/>
      <c r="C66" s="19"/>
      <c r="D66" s="11"/>
      <c r="E66" s="19"/>
      <c r="F66" s="19"/>
      <c r="G66" s="19"/>
      <c r="H66" s="19"/>
      <c r="I66" s="19"/>
      <c r="J66" s="19"/>
      <c r="K66" s="19"/>
      <c r="L66" s="20"/>
      <c r="M66" s="37"/>
      <c r="N66" s="37"/>
      <c r="O66" s="240"/>
      <c r="P66" s="240"/>
    </row>
    <row r="67" spans="1:16" ht="43.9" customHeight="1" x14ac:dyDescent="0.25">
      <c r="A67" s="19"/>
      <c r="B67" s="19"/>
      <c r="C67" s="19"/>
      <c r="D67" s="11"/>
      <c r="E67" s="19"/>
      <c r="F67" s="19"/>
      <c r="G67" s="19"/>
      <c r="H67" s="19"/>
      <c r="I67" s="19"/>
      <c r="J67" s="19"/>
      <c r="K67" s="19"/>
      <c r="L67" s="19"/>
      <c r="M67" s="11"/>
      <c r="N67" s="11"/>
      <c r="O67" s="243"/>
      <c r="P67" s="243"/>
    </row>
    <row r="68" spans="1:16" ht="43.9" customHeight="1" x14ac:dyDescent="0.25">
      <c r="A68" s="19"/>
      <c r="B68" s="19"/>
      <c r="C68" s="19"/>
      <c r="D68" s="11"/>
      <c r="E68" s="19"/>
      <c r="F68" s="19"/>
      <c r="G68" s="19"/>
      <c r="H68" s="19"/>
      <c r="I68" s="19"/>
      <c r="J68" s="19"/>
      <c r="K68" s="19"/>
      <c r="L68" s="19"/>
      <c r="M68" s="11"/>
      <c r="N68" s="11"/>
      <c r="O68" s="243"/>
      <c r="P68" s="243"/>
    </row>
    <row r="69" spans="1:16" ht="43.9" customHeight="1" x14ac:dyDescent="0.25">
      <c r="L69" s="19"/>
      <c r="M69" s="11"/>
      <c r="N69" s="11"/>
    </row>
    <row r="70" spans="1:16" ht="43.9" customHeight="1" x14ac:dyDescent="0.25">
      <c r="L70" s="19"/>
      <c r="M70" s="11"/>
      <c r="N70" s="11"/>
    </row>
    <row r="71" spans="1:16" ht="43.9" customHeight="1" x14ac:dyDescent="0.25">
      <c r="L71" s="19"/>
      <c r="M71" s="11"/>
      <c r="N71" s="11"/>
    </row>
    <row r="72" spans="1:16" ht="43.9" customHeight="1" x14ac:dyDescent="0.25">
      <c r="A72" s="19"/>
      <c r="B72" s="19"/>
      <c r="C72" s="19"/>
      <c r="D72" s="11"/>
      <c r="E72" s="19"/>
      <c r="F72" s="19"/>
      <c r="G72" s="19"/>
      <c r="H72" s="19"/>
      <c r="I72" s="19"/>
      <c r="J72" s="19"/>
      <c r="K72" s="19"/>
      <c r="L72" s="19"/>
      <c r="M72" s="11"/>
      <c r="N72" s="11"/>
    </row>
    <row r="73" spans="1:16" ht="43.9" customHeight="1" x14ac:dyDescent="0.25">
      <c r="A73" s="19"/>
      <c r="B73" s="19"/>
      <c r="C73" s="19"/>
      <c r="D73" s="11"/>
      <c r="E73" s="19"/>
      <c r="F73" s="19"/>
      <c r="G73" s="19"/>
      <c r="H73" s="19"/>
      <c r="I73" s="19"/>
      <c r="J73" s="19"/>
      <c r="K73" s="19"/>
      <c r="L73" s="19"/>
      <c r="M73" s="11"/>
      <c r="N73" s="11"/>
    </row>
    <row r="74" spans="1:16" ht="43.9" customHeight="1" x14ac:dyDescent="0.25">
      <c r="A74" s="19"/>
      <c r="B74" s="19"/>
      <c r="C74" s="19"/>
      <c r="D74" s="11"/>
      <c r="E74" s="19"/>
      <c r="F74" s="19"/>
      <c r="G74" s="19"/>
      <c r="H74" s="19"/>
      <c r="I74" s="19"/>
      <c r="J74" s="19"/>
      <c r="K74" s="19"/>
      <c r="L74" s="19"/>
      <c r="M74" s="11"/>
      <c r="N74" s="11"/>
    </row>
    <row r="75" spans="1:16" ht="43.9" customHeight="1" x14ac:dyDescent="0.25">
      <c r="A75" s="19"/>
      <c r="B75" s="19"/>
      <c r="C75" s="19"/>
      <c r="D75" s="19"/>
      <c r="E75" s="11"/>
      <c r="F75" s="19"/>
      <c r="G75" s="19"/>
      <c r="H75" s="19"/>
      <c r="I75" s="19"/>
      <c r="J75" s="19"/>
      <c r="K75" s="19"/>
      <c r="L75" s="19"/>
      <c r="M75" s="19"/>
      <c r="N75" s="11"/>
    </row>
    <row r="76" spans="1:16" ht="43.9" customHeight="1" x14ac:dyDescent="0.25">
      <c r="A76" s="19"/>
      <c r="B76" s="19"/>
      <c r="C76" s="19"/>
      <c r="D76" s="19"/>
      <c r="E76" s="11"/>
      <c r="F76" s="19"/>
      <c r="G76" s="19"/>
      <c r="H76" s="19"/>
      <c r="I76" s="19"/>
      <c r="J76" s="19"/>
      <c r="K76" s="19"/>
      <c r="L76" s="19"/>
      <c r="M76" s="19"/>
      <c r="N76" s="11"/>
    </row>
    <row r="77" spans="1:16" ht="43.9" customHeight="1" x14ac:dyDescent="0.25">
      <c r="A77" s="19"/>
      <c r="B77" s="19"/>
      <c r="C77" s="19"/>
      <c r="D77" s="19"/>
      <c r="E77" s="11"/>
      <c r="F77" s="19"/>
      <c r="G77" s="19"/>
      <c r="H77" s="19"/>
      <c r="I77" s="19"/>
      <c r="J77" s="19"/>
      <c r="K77" s="19"/>
      <c r="L77" s="19"/>
      <c r="M77" s="19"/>
      <c r="N77" s="11"/>
    </row>
  </sheetData>
  <autoFilter ref="A18:Q18"/>
  <sortState ref="A20:P60">
    <sortCondition descending="1" ref="O20:O60"/>
  </sortState>
  <mergeCells count="23">
    <mergeCell ref="O67:P67"/>
    <mergeCell ref="O68:P68"/>
    <mergeCell ref="N17:N18"/>
    <mergeCell ref="O17:O18"/>
    <mergeCell ref="P17:P18"/>
    <mergeCell ref="O66:P66"/>
    <mergeCell ref="F17:F18"/>
    <mergeCell ref="G17:G18"/>
    <mergeCell ref="H17:H18"/>
    <mergeCell ref="I17:I18"/>
    <mergeCell ref="J17:K17"/>
    <mergeCell ref="A3:P3"/>
    <mergeCell ref="A4:P4"/>
    <mergeCell ref="A5:P5"/>
    <mergeCell ref="C10:D10"/>
    <mergeCell ref="E10:I10"/>
    <mergeCell ref="E13:G13"/>
    <mergeCell ref="L17:M17"/>
    <mergeCell ref="A17:A18"/>
    <mergeCell ref="B17:B18"/>
    <mergeCell ref="C17:C18"/>
    <mergeCell ref="D17:D18"/>
    <mergeCell ref="E17:E18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72"/>
  <sheetViews>
    <sheetView tabSelected="1" topLeftCell="A24" zoomScale="56" zoomScaleNormal="56" workbookViewId="0">
      <selection activeCell="T44" sqref="T44"/>
    </sheetView>
  </sheetViews>
  <sheetFormatPr defaultColWidth="9.140625" defaultRowHeight="15" x14ac:dyDescent="0.25"/>
  <cols>
    <col min="1" max="1" width="9.140625" style="19"/>
    <col min="2" max="2" width="17.5703125" style="19" customWidth="1"/>
    <col min="3" max="3" width="16.5703125" style="19" customWidth="1"/>
    <col min="4" max="4" width="19" style="19" customWidth="1"/>
    <col min="5" max="5" width="9.140625" style="19"/>
    <col min="6" max="6" width="24.7109375" style="19" customWidth="1"/>
    <col min="7" max="7" width="23.28515625" style="19" customWidth="1"/>
    <col min="8" max="8" width="9.42578125" style="19" customWidth="1"/>
    <col min="9" max="9" width="9.28515625" style="19" bestFit="1" customWidth="1"/>
    <col min="10" max="11" width="11.28515625" style="19" customWidth="1"/>
    <col min="12" max="12" width="11.5703125" style="19" customWidth="1"/>
    <col min="13" max="13" width="11.7109375" style="19" customWidth="1"/>
    <col min="14" max="14" width="13.7109375" style="11" customWidth="1"/>
    <col min="15" max="15" width="18.85546875" style="11" customWidth="1"/>
    <col min="16" max="16" width="25.5703125" style="11" customWidth="1"/>
    <col min="17" max="16384" width="9.140625" style="19"/>
  </cols>
  <sheetData>
    <row r="3" spans="1:17" ht="18.75" x14ac:dyDescent="0.25">
      <c r="A3" s="206" t="s">
        <v>27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</row>
    <row r="4" spans="1:17" ht="18.75" x14ac:dyDescent="0.25">
      <c r="A4" s="206" t="s">
        <v>28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</row>
    <row r="5" spans="1:17" ht="18.75" x14ac:dyDescent="0.25">
      <c r="A5" s="206" t="s">
        <v>29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</row>
    <row r="6" spans="1:17" ht="15" customHeight="1" x14ac:dyDescent="0.25">
      <c r="E6" s="11"/>
    </row>
    <row r="7" spans="1:17" ht="15.75" customHeight="1" x14ac:dyDescent="0.25">
      <c r="A7" s="21" t="s">
        <v>0</v>
      </c>
      <c r="B7" s="30"/>
      <c r="C7" s="30"/>
      <c r="D7" s="33"/>
      <c r="E7" s="35"/>
      <c r="F7" s="34"/>
      <c r="G7" s="34" t="s">
        <v>39</v>
      </c>
      <c r="H7" s="22"/>
      <c r="I7" s="22"/>
      <c r="J7" s="22"/>
      <c r="K7" s="22"/>
      <c r="L7" s="22"/>
      <c r="M7" s="22"/>
      <c r="N7" s="37"/>
      <c r="O7" s="37"/>
      <c r="P7" s="37"/>
    </row>
    <row r="8" spans="1:17" ht="15.75" x14ac:dyDescent="0.25">
      <c r="A8" s="21" t="s">
        <v>1</v>
      </c>
      <c r="B8" s="31"/>
      <c r="C8" s="32"/>
      <c r="D8" s="32"/>
      <c r="E8" s="36"/>
      <c r="F8" s="32"/>
      <c r="G8" s="32"/>
      <c r="H8" s="23" t="s">
        <v>40</v>
      </c>
      <c r="I8" s="23"/>
      <c r="J8" s="24"/>
      <c r="K8" s="24"/>
      <c r="L8" s="24"/>
      <c r="M8" s="25"/>
      <c r="N8" s="37"/>
      <c r="O8" s="37"/>
      <c r="P8" s="37"/>
    </row>
    <row r="9" spans="1:17" ht="15.75" x14ac:dyDescent="0.25">
      <c r="A9" s="21" t="s">
        <v>2</v>
      </c>
      <c r="B9" s="31"/>
      <c r="C9" s="31"/>
      <c r="D9" s="32"/>
      <c r="E9" s="36"/>
      <c r="F9" s="43"/>
      <c r="G9" s="43"/>
      <c r="H9" s="44"/>
      <c r="I9" s="44"/>
      <c r="J9" s="45"/>
      <c r="K9" s="45"/>
      <c r="L9" s="45"/>
      <c r="M9" s="45"/>
      <c r="N9" s="37"/>
      <c r="O9" s="37"/>
      <c r="P9" s="37"/>
    </row>
    <row r="10" spans="1:17" ht="15.75" x14ac:dyDescent="0.25">
      <c r="A10" s="21" t="s">
        <v>3</v>
      </c>
      <c r="B10" s="32"/>
      <c r="C10" s="209">
        <v>44534</v>
      </c>
      <c r="D10" s="210"/>
      <c r="E10" s="214"/>
      <c r="F10" s="214"/>
      <c r="G10" s="214"/>
      <c r="H10" s="214"/>
      <c r="I10" s="214"/>
      <c r="J10" s="27"/>
      <c r="K10" s="27"/>
      <c r="L10" s="27"/>
      <c r="M10" s="27"/>
      <c r="N10" s="37"/>
      <c r="O10" s="37"/>
      <c r="P10" s="37"/>
    </row>
    <row r="11" spans="1:17" ht="15.75" x14ac:dyDescent="0.25">
      <c r="A11" s="21" t="s">
        <v>4</v>
      </c>
      <c r="B11" s="31"/>
      <c r="C11" s="31"/>
      <c r="D11" s="31"/>
      <c r="E11" s="36"/>
      <c r="F11" s="32"/>
      <c r="G11" s="32"/>
      <c r="H11" s="23"/>
      <c r="I11" s="26">
        <v>100</v>
      </c>
      <c r="J11" s="25"/>
      <c r="K11" s="25"/>
      <c r="L11" s="25"/>
      <c r="M11" s="25"/>
      <c r="N11" s="37"/>
      <c r="O11" s="37"/>
      <c r="P11" s="37"/>
    </row>
    <row r="12" spans="1:17" ht="9" customHeight="1" x14ac:dyDescent="0.25">
      <c r="A12" s="28"/>
      <c r="B12" s="31"/>
      <c r="C12" s="31"/>
      <c r="D12" s="31"/>
      <c r="E12" s="37"/>
      <c r="F12" s="31"/>
      <c r="G12" s="31"/>
      <c r="H12" s="20"/>
      <c r="I12" s="20"/>
      <c r="J12" s="20"/>
      <c r="K12" s="20"/>
      <c r="L12" s="20"/>
      <c r="M12" s="20"/>
      <c r="N12" s="37"/>
      <c r="O12" s="37"/>
      <c r="P12" s="37"/>
    </row>
    <row r="13" spans="1:17" x14ac:dyDescent="0.25">
      <c r="A13" s="19" t="s">
        <v>30</v>
      </c>
      <c r="D13" s="11"/>
      <c r="E13" s="205" t="s">
        <v>316</v>
      </c>
      <c r="F13" s="205"/>
      <c r="G13" s="205"/>
      <c r="I13" s="19" t="s">
        <v>33</v>
      </c>
      <c r="K13" s="20"/>
      <c r="L13" s="20"/>
      <c r="M13" s="20"/>
      <c r="N13" s="37"/>
      <c r="O13" s="37"/>
      <c r="P13" s="37"/>
    </row>
    <row r="14" spans="1:17" ht="36" customHeight="1" x14ac:dyDescent="0.25">
      <c r="A14" s="19" t="s">
        <v>26</v>
      </c>
      <c r="D14" s="11"/>
      <c r="E14" s="19" t="s">
        <v>31</v>
      </c>
      <c r="G14" s="19" t="s">
        <v>32</v>
      </c>
      <c r="I14" s="19" t="s">
        <v>33</v>
      </c>
      <c r="K14" s="20"/>
      <c r="L14" s="20"/>
      <c r="M14" s="20"/>
      <c r="N14" s="37"/>
      <c r="O14" s="37"/>
      <c r="P14" s="37"/>
    </row>
    <row r="15" spans="1:17" ht="37.9" customHeight="1" x14ac:dyDescent="0.25">
      <c r="D15" s="11"/>
      <c r="E15" s="19" t="s">
        <v>31</v>
      </c>
      <c r="G15" s="19" t="s">
        <v>32</v>
      </c>
      <c r="I15" s="19" t="s">
        <v>33</v>
      </c>
      <c r="K15" s="20"/>
      <c r="L15" s="20"/>
      <c r="M15" s="20"/>
      <c r="N15" s="37"/>
      <c r="O15" s="37"/>
      <c r="P15" s="37"/>
      <c r="Q15" s="29"/>
    </row>
    <row r="16" spans="1:17" x14ac:dyDescent="0.25">
      <c r="E16" s="11"/>
      <c r="Q16" s="47"/>
    </row>
    <row r="17" spans="1:17" s="56" customFormat="1" ht="65.45" customHeight="1" x14ac:dyDescent="0.25">
      <c r="A17" s="246" t="s">
        <v>5</v>
      </c>
      <c r="B17" s="246" t="s">
        <v>6</v>
      </c>
      <c r="C17" s="246" t="s">
        <v>7</v>
      </c>
      <c r="D17" s="246" t="s">
        <v>8</v>
      </c>
      <c r="E17" s="246" t="s">
        <v>9</v>
      </c>
      <c r="F17" s="246" t="s">
        <v>10</v>
      </c>
      <c r="G17" s="246" t="s">
        <v>11</v>
      </c>
      <c r="H17" s="248" t="s">
        <v>12</v>
      </c>
      <c r="I17" s="248" t="s">
        <v>13</v>
      </c>
      <c r="J17" s="250" t="s">
        <v>312</v>
      </c>
      <c r="K17" s="251"/>
      <c r="L17" s="250" t="s">
        <v>313</v>
      </c>
      <c r="M17" s="251"/>
      <c r="N17" s="244" t="s">
        <v>16</v>
      </c>
      <c r="O17" s="244" t="s">
        <v>17</v>
      </c>
      <c r="P17" s="244" t="s">
        <v>18</v>
      </c>
      <c r="Q17" s="96"/>
    </row>
    <row r="18" spans="1:17" s="56" customFormat="1" ht="69" customHeight="1" x14ac:dyDescent="0.25">
      <c r="A18" s="247"/>
      <c r="B18" s="247"/>
      <c r="C18" s="247"/>
      <c r="D18" s="247"/>
      <c r="E18" s="247"/>
      <c r="F18" s="247"/>
      <c r="G18" s="247"/>
      <c r="H18" s="249"/>
      <c r="I18" s="249"/>
      <c r="J18" s="55" t="s">
        <v>314</v>
      </c>
      <c r="K18" s="55" t="s">
        <v>19</v>
      </c>
      <c r="L18" s="55" t="s">
        <v>315</v>
      </c>
      <c r="M18" s="55" t="s">
        <v>21</v>
      </c>
      <c r="N18" s="245"/>
      <c r="O18" s="245"/>
      <c r="P18" s="245"/>
      <c r="Q18" s="96"/>
    </row>
    <row r="19" spans="1:17" s="150" customFormat="1" ht="19.899999999999999" customHeight="1" x14ac:dyDescent="0.25">
      <c r="A19" s="143">
        <v>1</v>
      </c>
      <c r="B19" s="151" t="s">
        <v>210</v>
      </c>
      <c r="C19" s="151" t="s">
        <v>211</v>
      </c>
      <c r="D19" s="151" t="s">
        <v>212</v>
      </c>
      <c r="E19" s="144">
        <v>10</v>
      </c>
      <c r="F19" s="75" t="s">
        <v>346</v>
      </c>
      <c r="G19" s="146" t="s">
        <v>119</v>
      </c>
      <c r="H19" s="167">
        <v>33</v>
      </c>
      <c r="I19" s="167">
        <f t="shared" ref="I19:I53" si="0">ABS(20*H19/40)</f>
        <v>16.5</v>
      </c>
      <c r="J19" s="168">
        <v>35</v>
      </c>
      <c r="K19" s="169">
        <f t="shared" ref="K19:K46" si="1">ABS(40*33/J19)</f>
        <v>37.714285714285715</v>
      </c>
      <c r="L19" s="170">
        <v>9.5</v>
      </c>
      <c r="M19" s="171">
        <f t="shared" ref="M19:M46" si="2">ABS(40*L19/10)</f>
        <v>38</v>
      </c>
      <c r="N19" s="172">
        <f t="shared" ref="N19:N53" si="3">SUM(K19+M19)</f>
        <v>75.714285714285722</v>
      </c>
      <c r="O19" s="148">
        <f t="shared" ref="O19:O53" si="4">SUM(I19+N19)</f>
        <v>92.214285714285722</v>
      </c>
      <c r="P19" s="145" t="s">
        <v>308</v>
      </c>
      <c r="Q19" s="149"/>
    </row>
    <row r="20" spans="1:17" s="150" customFormat="1" ht="19.899999999999999" customHeight="1" x14ac:dyDescent="0.25">
      <c r="A20" s="143">
        <v>2</v>
      </c>
      <c r="B20" s="151" t="s">
        <v>226</v>
      </c>
      <c r="C20" s="151" t="s">
        <v>227</v>
      </c>
      <c r="D20" s="151" t="s">
        <v>228</v>
      </c>
      <c r="E20" s="144">
        <v>9</v>
      </c>
      <c r="F20" s="75" t="s">
        <v>346</v>
      </c>
      <c r="G20" s="146" t="s">
        <v>119</v>
      </c>
      <c r="H20" s="167">
        <v>32.25</v>
      </c>
      <c r="I20" s="167">
        <f t="shared" si="0"/>
        <v>16.125</v>
      </c>
      <c r="J20" s="168">
        <v>37.799999999999997</v>
      </c>
      <c r="K20" s="169">
        <f t="shared" si="1"/>
        <v>34.920634920634924</v>
      </c>
      <c r="L20" s="170">
        <v>10</v>
      </c>
      <c r="M20" s="171">
        <f t="shared" si="2"/>
        <v>40</v>
      </c>
      <c r="N20" s="172">
        <f t="shared" si="3"/>
        <v>74.920634920634924</v>
      </c>
      <c r="O20" s="148">
        <f t="shared" si="4"/>
        <v>91.045634920634924</v>
      </c>
      <c r="P20" s="145" t="s">
        <v>309</v>
      </c>
      <c r="Q20" s="149"/>
    </row>
    <row r="21" spans="1:17" s="150" customFormat="1" ht="19.899999999999999" customHeight="1" x14ac:dyDescent="0.25">
      <c r="A21" s="143">
        <v>3</v>
      </c>
      <c r="B21" s="151" t="s">
        <v>222</v>
      </c>
      <c r="C21" s="151" t="s">
        <v>223</v>
      </c>
      <c r="D21" s="151" t="s">
        <v>212</v>
      </c>
      <c r="E21" s="144">
        <v>9</v>
      </c>
      <c r="F21" s="75" t="s">
        <v>346</v>
      </c>
      <c r="G21" s="146" t="s">
        <v>119</v>
      </c>
      <c r="H21" s="167">
        <v>29.5</v>
      </c>
      <c r="I21" s="167">
        <f t="shared" si="0"/>
        <v>14.75</v>
      </c>
      <c r="J21" s="168">
        <v>37</v>
      </c>
      <c r="K21" s="169">
        <f t="shared" si="1"/>
        <v>35.675675675675677</v>
      </c>
      <c r="L21" s="170">
        <v>10</v>
      </c>
      <c r="M21" s="171">
        <f t="shared" si="2"/>
        <v>40</v>
      </c>
      <c r="N21" s="172">
        <f t="shared" si="3"/>
        <v>75.675675675675677</v>
      </c>
      <c r="O21" s="148">
        <f t="shared" si="4"/>
        <v>90.425675675675677</v>
      </c>
      <c r="P21" s="145" t="s">
        <v>309</v>
      </c>
      <c r="Q21" s="149"/>
    </row>
    <row r="22" spans="1:17" s="150" customFormat="1" ht="19.899999999999999" customHeight="1" x14ac:dyDescent="0.25">
      <c r="A22" s="143">
        <v>4</v>
      </c>
      <c r="B22" s="151" t="s">
        <v>216</v>
      </c>
      <c r="C22" s="151" t="s">
        <v>217</v>
      </c>
      <c r="D22" s="151" t="s">
        <v>218</v>
      </c>
      <c r="E22" s="144">
        <v>9</v>
      </c>
      <c r="F22" s="75" t="s">
        <v>346</v>
      </c>
      <c r="G22" s="146" t="s">
        <v>119</v>
      </c>
      <c r="H22" s="167">
        <v>29.25</v>
      </c>
      <c r="I22" s="167">
        <f t="shared" si="0"/>
        <v>14.625</v>
      </c>
      <c r="J22" s="168">
        <v>38</v>
      </c>
      <c r="K22" s="169">
        <f t="shared" si="1"/>
        <v>34.736842105263158</v>
      </c>
      <c r="L22" s="170">
        <v>9.5</v>
      </c>
      <c r="M22" s="171">
        <f t="shared" si="2"/>
        <v>38</v>
      </c>
      <c r="N22" s="172">
        <f t="shared" si="3"/>
        <v>72.73684210526315</v>
      </c>
      <c r="O22" s="148">
        <f t="shared" si="4"/>
        <v>87.36184210526315</v>
      </c>
      <c r="P22" s="146" t="s">
        <v>309</v>
      </c>
      <c r="Q22" s="149"/>
    </row>
    <row r="23" spans="1:17" s="150" customFormat="1" ht="19.899999999999999" customHeight="1" x14ac:dyDescent="0.25">
      <c r="A23" s="143">
        <v>5</v>
      </c>
      <c r="B23" s="151" t="s">
        <v>219</v>
      </c>
      <c r="C23" s="151" t="s">
        <v>220</v>
      </c>
      <c r="D23" s="151" t="s">
        <v>221</v>
      </c>
      <c r="E23" s="144">
        <v>11</v>
      </c>
      <c r="F23" s="75" t="s">
        <v>346</v>
      </c>
      <c r="G23" s="146" t="s">
        <v>119</v>
      </c>
      <c r="H23" s="167">
        <v>30.5</v>
      </c>
      <c r="I23" s="167">
        <f t="shared" si="0"/>
        <v>15.25</v>
      </c>
      <c r="J23" s="168">
        <v>33</v>
      </c>
      <c r="K23" s="169">
        <f t="shared" si="1"/>
        <v>40</v>
      </c>
      <c r="L23" s="170">
        <v>8</v>
      </c>
      <c r="M23" s="171">
        <f t="shared" si="2"/>
        <v>32</v>
      </c>
      <c r="N23" s="172">
        <f t="shared" si="3"/>
        <v>72</v>
      </c>
      <c r="O23" s="148">
        <f t="shared" si="4"/>
        <v>87.25</v>
      </c>
      <c r="P23" s="146" t="s">
        <v>309</v>
      </c>
      <c r="Q23" s="149"/>
    </row>
    <row r="24" spans="1:17" s="150" customFormat="1" ht="19.899999999999999" customHeight="1" x14ac:dyDescent="0.25">
      <c r="A24" s="143">
        <v>6</v>
      </c>
      <c r="B24" s="151" t="s">
        <v>239</v>
      </c>
      <c r="C24" s="151" t="s">
        <v>240</v>
      </c>
      <c r="D24" s="151" t="s">
        <v>241</v>
      </c>
      <c r="E24" s="144">
        <v>9</v>
      </c>
      <c r="F24" s="75" t="s">
        <v>346</v>
      </c>
      <c r="G24" s="146" t="s">
        <v>119</v>
      </c>
      <c r="H24" s="167">
        <v>28.5</v>
      </c>
      <c r="I24" s="167">
        <f t="shared" si="0"/>
        <v>14.25</v>
      </c>
      <c r="J24" s="168">
        <v>37</v>
      </c>
      <c r="K24" s="169">
        <f t="shared" si="1"/>
        <v>35.675675675675677</v>
      </c>
      <c r="L24" s="170">
        <v>8.5</v>
      </c>
      <c r="M24" s="171">
        <f t="shared" si="2"/>
        <v>34</v>
      </c>
      <c r="N24" s="172">
        <f t="shared" si="3"/>
        <v>69.675675675675677</v>
      </c>
      <c r="O24" s="148">
        <f t="shared" si="4"/>
        <v>83.925675675675677</v>
      </c>
      <c r="P24" s="146" t="s">
        <v>309</v>
      </c>
      <c r="Q24" s="152"/>
    </row>
    <row r="25" spans="1:17" s="150" customFormat="1" ht="19.899999999999999" customHeight="1" x14ac:dyDescent="0.25">
      <c r="A25" s="143">
        <v>7</v>
      </c>
      <c r="B25" s="151" t="s">
        <v>236</v>
      </c>
      <c r="C25" s="151" t="s">
        <v>237</v>
      </c>
      <c r="D25" s="151" t="s">
        <v>238</v>
      </c>
      <c r="E25" s="144">
        <v>9</v>
      </c>
      <c r="F25" s="75" t="s">
        <v>346</v>
      </c>
      <c r="G25" s="146" t="s">
        <v>119</v>
      </c>
      <c r="H25" s="167">
        <v>31.75</v>
      </c>
      <c r="I25" s="167">
        <f t="shared" si="0"/>
        <v>15.875</v>
      </c>
      <c r="J25" s="168">
        <v>39.200000000000003</v>
      </c>
      <c r="K25" s="169">
        <f t="shared" si="1"/>
        <v>33.673469387755098</v>
      </c>
      <c r="L25" s="170">
        <v>7</v>
      </c>
      <c r="M25" s="171">
        <f t="shared" si="2"/>
        <v>28</v>
      </c>
      <c r="N25" s="172">
        <f t="shared" si="3"/>
        <v>61.673469387755098</v>
      </c>
      <c r="O25" s="148">
        <f t="shared" si="4"/>
        <v>77.548469387755091</v>
      </c>
      <c r="P25" s="146" t="s">
        <v>309</v>
      </c>
      <c r="Q25" s="152"/>
    </row>
    <row r="26" spans="1:17" s="150" customFormat="1" ht="19.899999999999999" customHeight="1" x14ac:dyDescent="0.25">
      <c r="A26" s="143">
        <v>8</v>
      </c>
      <c r="B26" s="151" t="s">
        <v>213</v>
      </c>
      <c r="C26" s="151" t="s">
        <v>214</v>
      </c>
      <c r="D26" s="151" t="s">
        <v>215</v>
      </c>
      <c r="E26" s="144">
        <v>10</v>
      </c>
      <c r="F26" s="75" t="s">
        <v>346</v>
      </c>
      <c r="G26" s="146" t="s">
        <v>119</v>
      </c>
      <c r="H26" s="167">
        <v>26</v>
      </c>
      <c r="I26" s="167">
        <f t="shared" si="0"/>
        <v>13</v>
      </c>
      <c r="J26" s="168">
        <v>37</v>
      </c>
      <c r="K26" s="169">
        <f t="shared" si="1"/>
        <v>35.675675675675677</v>
      </c>
      <c r="L26" s="170">
        <v>7</v>
      </c>
      <c r="M26" s="171">
        <f t="shared" si="2"/>
        <v>28</v>
      </c>
      <c r="N26" s="172">
        <f t="shared" si="3"/>
        <v>63.675675675675677</v>
      </c>
      <c r="O26" s="148">
        <f t="shared" si="4"/>
        <v>76.675675675675677</v>
      </c>
      <c r="P26" s="146" t="s">
        <v>309</v>
      </c>
      <c r="Q26" s="152"/>
    </row>
    <row r="27" spans="1:17" s="150" customFormat="1" ht="19.899999999999999" customHeight="1" x14ac:dyDescent="0.25">
      <c r="A27" s="154">
        <v>9</v>
      </c>
      <c r="B27" s="155" t="s">
        <v>201</v>
      </c>
      <c r="C27" s="155" t="s">
        <v>202</v>
      </c>
      <c r="D27" s="155" t="s">
        <v>200</v>
      </c>
      <c r="E27" s="156">
        <v>9</v>
      </c>
      <c r="F27" s="75" t="s">
        <v>348</v>
      </c>
      <c r="G27" s="157" t="s">
        <v>119</v>
      </c>
      <c r="H27" s="173">
        <v>19.75</v>
      </c>
      <c r="I27" s="167">
        <f t="shared" si="0"/>
        <v>9.875</v>
      </c>
      <c r="J27" s="174">
        <v>52.98</v>
      </c>
      <c r="K27" s="169">
        <f t="shared" si="1"/>
        <v>24.915062287655722</v>
      </c>
      <c r="L27" s="170">
        <v>9.5</v>
      </c>
      <c r="M27" s="171">
        <f t="shared" si="2"/>
        <v>38</v>
      </c>
      <c r="N27" s="172">
        <f t="shared" si="3"/>
        <v>62.915062287655722</v>
      </c>
      <c r="O27" s="148">
        <f t="shared" si="4"/>
        <v>72.790062287655729</v>
      </c>
      <c r="P27" s="146" t="s">
        <v>309</v>
      </c>
      <c r="Q27" s="158"/>
    </row>
    <row r="28" spans="1:17" s="150" customFormat="1" ht="19.899999999999999" customHeight="1" x14ac:dyDescent="0.25">
      <c r="A28" s="143">
        <v>10</v>
      </c>
      <c r="B28" s="151" t="s">
        <v>248</v>
      </c>
      <c r="C28" s="151" t="s">
        <v>214</v>
      </c>
      <c r="D28" s="151" t="s">
        <v>249</v>
      </c>
      <c r="E28" s="144">
        <v>10</v>
      </c>
      <c r="F28" s="75" t="s">
        <v>347</v>
      </c>
      <c r="G28" s="146" t="s">
        <v>119</v>
      </c>
      <c r="H28" s="167">
        <v>25.25</v>
      </c>
      <c r="I28" s="167">
        <f t="shared" si="0"/>
        <v>12.625</v>
      </c>
      <c r="J28" s="168">
        <v>38</v>
      </c>
      <c r="K28" s="169">
        <f t="shared" si="1"/>
        <v>34.736842105263158</v>
      </c>
      <c r="L28" s="170">
        <v>6.2</v>
      </c>
      <c r="M28" s="171">
        <f t="shared" si="2"/>
        <v>24.8</v>
      </c>
      <c r="N28" s="172">
        <f t="shared" si="3"/>
        <v>59.536842105263162</v>
      </c>
      <c r="O28" s="148">
        <f t="shared" si="4"/>
        <v>72.161842105263162</v>
      </c>
      <c r="P28" s="146" t="s">
        <v>309</v>
      </c>
      <c r="Q28" s="153"/>
    </row>
    <row r="29" spans="1:17" s="159" customFormat="1" ht="19.899999999999999" customHeight="1" x14ac:dyDescent="0.25">
      <c r="A29" s="154">
        <v>11</v>
      </c>
      <c r="B29" s="155" t="s">
        <v>252</v>
      </c>
      <c r="C29" s="155" t="s">
        <v>253</v>
      </c>
      <c r="D29" s="155" t="s">
        <v>209</v>
      </c>
      <c r="E29" s="156">
        <v>10</v>
      </c>
      <c r="F29" s="75" t="s">
        <v>347</v>
      </c>
      <c r="G29" s="157" t="s">
        <v>119</v>
      </c>
      <c r="H29" s="173">
        <v>23.75</v>
      </c>
      <c r="I29" s="167">
        <f t="shared" si="0"/>
        <v>11.875</v>
      </c>
      <c r="J29" s="174">
        <v>41</v>
      </c>
      <c r="K29" s="169">
        <f t="shared" si="1"/>
        <v>32.195121951219512</v>
      </c>
      <c r="L29" s="170">
        <v>6.7</v>
      </c>
      <c r="M29" s="171">
        <f t="shared" si="2"/>
        <v>26.8</v>
      </c>
      <c r="N29" s="172">
        <f t="shared" si="3"/>
        <v>58.995121951219517</v>
      </c>
      <c r="O29" s="148">
        <f t="shared" si="4"/>
        <v>70.870121951219517</v>
      </c>
      <c r="P29" s="146" t="s">
        <v>309</v>
      </c>
      <c r="Q29" s="158"/>
    </row>
    <row r="30" spans="1:17" s="159" customFormat="1" ht="19.899999999999999" customHeight="1" x14ac:dyDescent="0.25">
      <c r="A30" s="154">
        <v>12</v>
      </c>
      <c r="B30" s="151" t="s">
        <v>258</v>
      </c>
      <c r="C30" s="151" t="s">
        <v>259</v>
      </c>
      <c r="D30" s="151" t="s">
        <v>260</v>
      </c>
      <c r="E30" s="144">
        <v>9</v>
      </c>
      <c r="F30" s="195" t="s">
        <v>349</v>
      </c>
      <c r="G30" s="157" t="s">
        <v>119</v>
      </c>
      <c r="H30" s="175">
        <v>31</v>
      </c>
      <c r="I30" s="167">
        <f t="shared" si="0"/>
        <v>15.5</v>
      </c>
      <c r="J30" s="168">
        <v>51.4</v>
      </c>
      <c r="K30" s="169">
        <f t="shared" si="1"/>
        <v>25.680933852140079</v>
      </c>
      <c r="L30" s="170">
        <v>7.4</v>
      </c>
      <c r="M30" s="171">
        <f t="shared" si="2"/>
        <v>29.6</v>
      </c>
      <c r="N30" s="172">
        <f t="shared" si="3"/>
        <v>55.28093385214008</v>
      </c>
      <c r="O30" s="148">
        <f t="shared" si="4"/>
        <v>70.78093385214008</v>
      </c>
      <c r="P30" s="146" t="s">
        <v>309</v>
      </c>
      <c r="Q30" s="158"/>
    </row>
    <row r="31" spans="1:17" s="159" customFormat="1" ht="19.899999999999999" customHeight="1" x14ac:dyDescent="0.25">
      <c r="A31" s="154">
        <v>13</v>
      </c>
      <c r="B31" s="155" t="s">
        <v>230</v>
      </c>
      <c r="C31" s="155" t="s">
        <v>231</v>
      </c>
      <c r="D31" s="155" t="s">
        <v>225</v>
      </c>
      <c r="E31" s="156">
        <v>9</v>
      </c>
      <c r="F31" s="75" t="s">
        <v>346</v>
      </c>
      <c r="G31" s="157" t="s">
        <v>119</v>
      </c>
      <c r="H31" s="173">
        <v>30.5</v>
      </c>
      <c r="I31" s="167">
        <f t="shared" si="0"/>
        <v>15.25</v>
      </c>
      <c r="J31" s="174">
        <v>49</v>
      </c>
      <c r="K31" s="169">
        <f t="shared" si="1"/>
        <v>26.938775510204081</v>
      </c>
      <c r="L31" s="170">
        <v>6.5</v>
      </c>
      <c r="M31" s="171">
        <f t="shared" si="2"/>
        <v>26</v>
      </c>
      <c r="N31" s="172">
        <f t="shared" si="3"/>
        <v>52.938775510204081</v>
      </c>
      <c r="O31" s="148">
        <f t="shared" si="4"/>
        <v>68.188775510204081</v>
      </c>
      <c r="P31" s="146" t="s">
        <v>309</v>
      </c>
      <c r="Q31" s="158"/>
    </row>
    <row r="32" spans="1:17" s="159" customFormat="1" ht="19.899999999999999" customHeight="1" x14ac:dyDescent="0.25">
      <c r="A32" s="154">
        <v>14</v>
      </c>
      <c r="B32" s="155" t="s">
        <v>229</v>
      </c>
      <c r="C32" s="155" t="s">
        <v>220</v>
      </c>
      <c r="D32" s="155" t="s">
        <v>228</v>
      </c>
      <c r="E32" s="156">
        <v>10</v>
      </c>
      <c r="F32" s="75" t="s">
        <v>346</v>
      </c>
      <c r="G32" s="157" t="s">
        <v>119</v>
      </c>
      <c r="H32" s="173">
        <v>24.5</v>
      </c>
      <c r="I32" s="167">
        <f t="shared" si="0"/>
        <v>12.25</v>
      </c>
      <c r="J32" s="174">
        <v>48</v>
      </c>
      <c r="K32" s="169">
        <f t="shared" si="1"/>
        <v>27.5</v>
      </c>
      <c r="L32" s="170">
        <v>7</v>
      </c>
      <c r="M32" s="171">
        <f t="shared" si="2"/>
        <v>28</v>
      </c>
      <c r="N32" s="172">
        <f t="shared" si="3"/>
        <v>55.5</v>
      </c>
      <c r="O32" s="148">
        <f t="shared" si="4"/>
        <v>67.75</v>
      </c>
      <c r="P32" s="146" t="s">
        <v>309</v>
      </c>
      <c r="Q32" s="158"/>
    </row>
    <row r="33" spans="1:17" s="159" customFormat="1" ht="19.899999999999999" customHeight="1" x14ac:dyDescent="0.25">
      <c r="A33" s="154">
        <v>15</v>
      </c>
      <c r="B33" s="155" t="s">
        <v>246</v>
      </c>
      <c r="C33" s="155" t="s">
        <v>247</v>
      </c>
      <c r="D33" s="155" t="s">
        <v>212</v>
      </c>
      <c r="E33" s="156">
        <v>9</v>
      </c>
      <c r="F33" s="75" t="s">
        <v>347</v>
      </c>
      <c r="G33" s="157" t="s">
        <v>119</v>
      </c>
      <c r="H33" s="173">
        <v>19.5</v>
      </c>
      <c r="I33" s="167">
        <f t="shared" si="0"/>
        <v>9.75</v>
      </c>
      <c r="J33" s="174">
        <v>42.1</v>
      </c>
      <c r="K33" s="169">
        <f t="shared" si="1"/>
        <v>31.353919239904986</v>
      </c>
      <c r="L33" s="170">
        <v>6.5</v>
      </c>
      <c r="M33" s="171">
        <f t="shared" si="2"/>
        <v>26</v>
      </c>
      <c r="N33" s="172">
        <f t="shared" si="3"/>
        <v>57.353919239904982</v>
      </c>
      <c r="O33" s="148">
        <f t="shared" si="4"/>
        <v>67.103919239904982</v>
      </c>
      <c r="P33" s="146" t="s">
        <v>309</v>
      </c>
      <c r="Q33" s="158"/>
    </row>
    <row r="34" spans="1:17" s="159" customFormat="1" ht="19.899999999999999" customHeight="1" x14ac:dyDescent="0.25">
      <c r="A34" s="154">
        <v>16</v>
      </c>
      <c r="B34" s="155" t="s">
        <v>232</v>
      </c>
      <c r="C34" s="155" t="s">
        <v>233</v>
      </c>
      <c r="D34" s="155" t="s">
        <v>209</v>
      </c>
      <c r="E34" s="156">
        <v>11</v>
      </c>
      <c r="F34" s="75" t="s">
        <v>346</v>
      </c>
      <c r="G34" s="157" t="s">
        <v>119</v>
      </c>
      <c r="H34" s="173">
        <v>25.25</v>
      </c>
      <c r="I34" s="167">
        <f t="shared" si="0"/>
        <v>12.625</v>
      </c>
      <c r="J34" s="174">
        <v>50</v>
      </c>
      <c r="K34" s="169">
        <f t="shared" si="1"/>
        <v>26.4</v>
      </c>
      <c r="L34" s="170">
        <v>7</v>
      </c>
      <c r="M34" s="171">
        <f t="shared" si="2"/>
        <v>28</v>
      </c>
      <c r="N34" s="172">
        <f t="shared" si="3"/>
        <v>54.4</v>
      </c>
      <c r="O34" s="148">
        <f t="shared" si="4"/>
        <v>67.025000000000006</v>
      </c>
      <c r="P34" s="146" t="s">
        <v>309</v>
      </c>
      <c r="Q34" s="158"/>
    </row>
    <row r="35" spans="1:17" s="159" customFormat="1" ht="19.899999999999999" customHeight="1" x14ac:dyDescent="0.25">
      <c r="A35" s="143">
        <v>17</v>
      </c>
      <c r="B35" s="151" t="s">
        <v>250</v>
      </c>
      <c r="C35" s="151" t="s">
        <v>251</v>
      </c>
      <c r="D35" s="151" t="s">
        <v>228</v>
      </c>
      <c r="E35" s="144">
        <v>9</v>
      </c>
      <c r="F35" s="75" t="s">
        <v>347</v>
      </c>
      <c r="G35" s="146" t="s">
        <v>119</v>
      </c>
      <c r="H35" s="167">
        <v>21.25</v>
      </c>
      <c r="I35" s="167">
        <f t="shared" si="0"/>
        <v>10.625</v>
      </c>
      <c r="J35" s="168">
        <v>40.4</v>
      </c>
      <c r="K35" s="169">
        <f t="shared" si="1"/>
        <v>32.673267326732677</v>
      </c>
      <c r="L35" s="170">
        <v>5.8</v>
      </c>
      <c r="M35" s="171">
        <f t="shared" si="2"/>
        <v>23.2</v>
      </c>
      <c r="N35" s="172">
        <f t="shared" si="3"/>
        <v>55.873267326732673</v>
      </c>
      <c r="O35" s="148">
        <f t="shared" si="4"/>
        <v>66.498267326732673</v>
      </c>
      <c r="P35" s="146" t="s">
        <v>309</v>
      </c>
      <c r="Q35" s="152"/>
    </row>
    <row r="36" spans="1:17" s="159" customFormat="1" ht="19.899999999999999" customHeight="1" x14ac:dyDescent="0.25">
      <c r="A36" s="154">
        <v>18</v>
      </c>
      <c r="B36" s="155" t="s">
        <v>198</v>
      </c>
      <c r="C36" s="155" t="s">
        <v>199</v>
      </c>
      <c r="D36" s="155" t="s">
        <v>200</v>
      </c>
      <c r="E36" s="156">
        <v>9</v>
      </c>
      <c r="F36" s="75" t="s">
        <v>348</v>
      </c>
      <c r="G36" s="157" t="s">
        <v>119</v>
      </c>
      <c r="H36" s="173">
        <v>19.75</v>
      </c>
      <c r="I36" s="167">
        <f t="shared" si="0"/>
        <v>9.875</v>
      </c>
      <c r="J36" s="174">
        <v>51.55</v>
      </c>
      <c r="K36" s="169">
        <f t="shared" si="1"/>
        <v>25.60620756547042</v>
      </c>
      <c r="L36" s="170">
        <v>7.5</v>
      </c>
      <c r="M36" s="171">
        <f t="shared" si="2"/>
        <v>30</v>
      </c>
      <c r="N36" s="172">
        <f t="shared" si="3"/>
        <v>55.60620756547042</v>
      </c>
      <c r="O36" s="148">
        <f t="shared" si="4"/>
        <v>65.481207565470413</v>
      </c>
      <c r="P36" s="146" t="s">
        <v>309</v>
      </c>
      <c r="Q36" s="158"/>
    </row>
    <row r="37" spans="1:17" s="159" customFormat="1" ht="19.899999999999999" customHeight="1" x14ac:dyDescent="0.25">
      <c r="A37" s="154">
        <v>19</v>
      </c>
      <c r="B37" s="155" t="s">
        <v>254</v>
      </c>
      <c r="C37" s="155" t="s">
        <v>214</v>
      </c>
      <c r="D37" s="155" t="s">
        <v>203</v>
      </c>
      <c r="E37" s="156">
        <v>11</v>
      </c>
      <c r="F37" s="196" t="s">
        <v>353</v>
      </c>
      <c r="G37" s="157" t="s">
        <v>119</v>
      </c>
      <c r="H37" s="173">
        <v>26.25</v>
      </c>
      <c r="I37" s="167">
        <f t="shared" si="0"/>
        <v>13.125</v>
      </c>
      <c r="J37" s="174">
        <v>44.32</v>
      </c>
      <c r="K37" s="169">
        <f t="shared" si="1"/>
        <v>29.783393501805055</v>
      </c>
      <c r="L37" s="170">
        <v>5</v>
      </c>
      <c r="M37" s="171">
        <f t="shared" si="2"/>
        <v>20</v>
      </c>
      <c r="N37" s="172">
        <f t="shared" si="3"/>
        <v>49.783393501805051</v>
      </c>
      <c r="O37" s="148">
        <f t="shared" si="4"/>
        <v>62.908393501805051</v>
      </c>
      <c r="P37" s="157" t="s">
        <v>310</v>
      </c>
      <c r="Q37" s="158"/>
    </row>
    <row r="38" spans="1:17" s="159" customFormat="1" ht="19.899999999999999" customHeight="1" x14ac:dyDescent="0.25">
      <c r="A38" s="154">
        <v>20</v>
      </c>
      <c r="B38" s="155" t="s">
        <v>332</v>
      </c>
      <c r="C38" s="155" t="s">
        <v>257</v>
      </c>
      <c r="D38" s="155" t="s">
        <v>221</v>
      </c>
      <c r="E38" s="156">
        <v>10</v>
      </c>
      <c r="F38" s="53" t="s">
        <v>355</v>
      </c>
      <c r="G38" s="157" t="s">
        <v>119</v>
      </c>
      <c r="H38" s="173">
        <v>12.5</v>
      </c>
      <c r="I38" s="167">
        <f t="shared" si="0"/>
        <v>6.25</v>
      </c>
      <c r="J38" s="174">
        <v>49.8</v>
      </c>
      <c r="K38" s="169">
        <f t="shared" si="1"/>
        <v>26.506024096385545</v>
      </c>
      <c r="L38" s="170">
        <v>6.5</v>
      </c>
      <c r="M38" s="171">
        <f t="shared" si="2"/>
        <v>26</v>
      </c>
      <c r="N38" s="172">
        <f t="shared" si="3"/>
        <v>52.506024096385545</v>
      </c>
      <c r="O38" s="148">
        <f t="shared" si="4"/>
        <v>58.756024096385545</v>
      </c>
      <c r="P38" s="157" t="s">
        <v>310</v>
      </c>
      <c r="Q38" s="158"/>
    </row>
    <row r="39" spans="1:17" s="159" customFormat="1" ht="19.899999999999999" customHeight="1" x14ac:dyDescent="0.25">
      <c r="A39" s="154">
        <v>21</v>
      </c>
      <c r="B39" s="151" t="s">
        <v>261</v>
      </c>
      <c r="C39" s="151" t="s">
        <v>262</v>
      </c>
      <c r="D39" s="151" t="s">
        <v>263</v>
      </c>
      <c r="E39" s="144">
        <v>10</v>
      </c>
      <c r="F39" s="195" t="s">
        <v>349</v>
      </c>
      <c r="G39" s="157" t="s">
        <v>119</v>
      </c>
      <c r="H39" s="175">
        <v>7.5</v>
      </c>
      <c r="I39" s="167">
        <f t="shared" si="0"/>
        <v>3.75</v>
      </c>
      <c r="J39" s="176">
        <v>50.5</v>
      </c>
      <c r="K39" s="169">
        <f t="shared" si="1"/>
        <v>26.138613861386137</v>
      </c>
      <c r="L39" s="170">
        <v>7.1</v>
      </c>
      <c r="M39" s="171">
        <f t="shared" si="2"/>
        <v>28.4</v>
      </c>
      <c r="N39" s="172">
        <f t="shared" si="3"/>
        <v>54.538613861386139</v>
      </c>
      <c r="O39" s="148">
        <f t="shared" si="4"/>
        <v>58.288613861386139</v>
      </c>
      <c r="P39" s="157" t="s">
        <v>310</v>
      </c>
      <c r="Q39" s="158"/>
    </row>
    <row r="40" spans="1:17" s="159" customFormat="1" ht="19.899999999999999" customHeight="1" x14ac:dyDescent="0.25">
      <c r="A40" s="154">
        <v>22</v>
      </c>
      <c r="B40" s="155" t="s">
        <v>234</v>
      </c>
      <c r="C40" s="155" t="s">
        <v>235</v>
      </c>
      <c r="D40" s="155" t="s">
        <v>212</v>
      </c>
      <c r="E40" s="156">
        <v>11</v>
      </c>
      <c r="F40" s="75" t="s">
        <v>346</v>
      </c>
      <c r="G40" s="157" t="s">
        <v>119</v>
      </c>
      <c r="H40" s="173">
        <v>4</v>
      </c>
      <c r="I40" s="167">
        <f t="shared" si="0"/>
        <v>2</v>
      </c>
      <c r="J40" s="174">
        <v>49</v>
      </c>
      <c r="K40" s="169">
        <f t="shared" si="1"/>
        <v>26.938775510204081</v>
      </c>
      <c r="L40" s="170">
        <v>6.5</v>
      </c>
      <c r="M40" s="171">
        <f t="shared" si="2"/>
        <v>26</v>
      </c>
      <c r="N40" s="172">
        <f t="shared" si="3"/>
        <v>52.938775510204081</v>
      </c>
      <c r="O40" s="148">
        <f t="shared" si="4"/>
        <v>54.938775510204081</v>
      </c>
      <c r="P40" s="157" t="s">
        <v>310</v>
      </c>
      <c r="Q40" s="158"/>
    </row>
    <row r="41" spans="1:17" s="159" customFormat="1" ht="19.899999999999999" customHeight="1" x14ac:dyDescent="0.25">
      <c r="A41" s="154">
        <v>23</v>
      </c>
      <c r="B41" s="155" t="s">
        <v>204</v>
      </c>
      <c r="C41" s="155" t="s">
        <v>205</v>
      </c>
      <c r="D41" s="155" t="s">
        <v>206</v>
      </c>
      <c r="E41" s="156">
        <v>10</v>
      </c>
      <c r="F41" s="75" t="s">
        <v>348</v>
      </c>
      <c r="G41" s="157" t="s">
        <v>119</v>
      </c>
      <c r="H41" s="173">
        <v>20</v>
      </c>
      <c r="I41" s="167">
        <f t="shared" si="0"/>
        <v>10</v>
      </c>
      <c r="J41" s="174">
        <v>50.57</v>
      </c>
      <c r="K41" s="169">
        <f t="shared" si="1"/>
        <v>26.102432272098081</v>
      </c>
      <c r="L41" s="170">
        <v>2.5</v>
      </c>
      <c r="M41" s="171">
        <f t="shared" si="2"/>
        <v>10</v>
      </c>
      <c r="N41" s="172">
        <f t="shared" si="3"/>
        <v>36.102432272098085</v>
      </c>
      <c r="O41" s="148">
        <f t="shared" si="4"/>
        <v>46.102432272098085</v>
      </c>
      <c r="P41" s="157" t="s">
        <v>310</v>
      </c>
      <c r="Q41" s="158"/>
    </row>
    <row r="42" spans="1:17" s="159" customFormat="1" ht="19.899999999999999" customHeight="1" x14ac:dyDescent="0.25">
      <c r="A42" s="154">
        <v>24</v>
      </c>
      <c r="B42" s="155" t="s">
        <v>255</v>
      </c>
      <c r="C42" s="155" t="s">
        <v>256</v>
      </c>
      <c r="D42" s="155" t="s">
        <v>209</v>
      </c>
      <c r="E42" s="156">
        <v>11</v>
      </c>
      <c r="F42" s="53" t="s">
        <v>354</v>
      </c>
      <c r="G42" s="157" t="s">
        <v>119</v>
      </c>
      <c r="H42" s="173">
        <v>19.25</v>
      </c>
      <c r="I42" s="167">
        <f t="shared" si="0"/>
        <v>9.625</v>
      </c>
      <c r="J42" s="174">
        <v>45</v>
      </c>
      <c r="K42" s="169">
        <f t="shared" si="1"/>
        <v>29.333333333333332</v>
      </c>
      <c r="L42" s="170">
        <v>0</v>
      </c>
      <c r="M42" s="171">
        <f t="shared" si="2"/>
        <v>0</v>
      </c>
      <c r="N42" s="172">
        <f t="shared" si="3"/>
        <v>29.333333333333332</v>
      </c>
      <c r="O42" s="148">
        <f t="shared" si="4"/>
        <v>38.958333333333329</v>
      </c>
      <c r="P42" s="157" t="s">
        <v>310</v>
      </c>
      <c r="Q42" s="158"/>
    </row>
    <row r="43" spans="1:17" s="159" customFormat="1" ht="19.899999999999999" customHeight="1" x14ac:dyDescent="0.25">
      <c r="A43" s="154">
        <v>25</v>
      </c>
      <c r="B43" s="155" t="s">
        <v>207</v>
      </c>
      <c r="C43" s="155" t="s">
        <v>208</v>
      </c>
      <c r="D43" s="155" t="s">
        <v>209</v>
      </c>
      <c r="E43" s="156">
        <v>11</v>
      </c>
      <c r="F43" s="75" t="s">
        <v>348</v>
      </c>
      <c r="G43" s="157" t="s">
        <v>119</v>
      </c>
      <c r="H43" s="173">
        <v>3.25</v>
      </c>
      <c r="I43" s="167">
        <f t="shared" si="0"/>
        <v>1.625</v>
      </c>
      <c r="J43" s="174">
        <v>58.15</v>
      </c>
      <c r="K43" s="169">
        <f t="shared" si="1"/>
        <v>22.699914015477216</v>
      </c>
      <c r="L43" s="170">
        <v>2</v>
      </c>
      <c r="M43" s="171">
        <f t="shared" si="2"/>
        <v>8</v>
      </c>
      <c r="N43" s="172">
        <f t="shared" si="3"/>
        <v>30.699914015477216</v>
      </c>
      <c r="O43" s="148">
        <f t="shared" si="4"/>
        <v>32.324914015477219</v>
      </c>
      <c r="P43" s="157" t="s">
        <v>310</v>
      </c>
      <c r="Q43" s="158"/>
    </row>
    <row r="44" spans="1:17" s="159" customFormat="1" ht="19.899999999999999" customHeight="1" x14ac:dyDescent="0.25">
      <c r="A44" s="154">
        <v>26</v>
      </c>
      <c r="B44" s="155" t="s">
        <v>242</v>
      </c>
      <c r="C44" s="155" t="s">
        <v>233</v>
      </c>
      <c r="D44" s="155" t="s">
        <v>209</v>
      </c>
      <c r="E44" s="156">
        <v>10</v>
      </c>
      <c r="F44" s="53" t="s">
        <v>351</v>
      </c>
      <c r="G44" s="157" t="s">
        <v>119</v>
      </c>
      <c r="H44" s="173">
        <v>11.75</v>
      </c>
      <c r="I44" s="167">
        <f t="shared" si="0"/>
        <v>5.875</v>
      </c>
      <c r="J44" s="174">
        <v>50.22</v>
      </c>
      <c r="K44" s="169">
        <f t="shared" si="1"/>
        <v>26.284348864994026</v>
      </c>
      <c r="L44" s="170">
        <v>0</v>
      </c>
      <c r="M44" s="171">
        <f t="shared" si="2"/>
        <v>0</v>
      </c>
      <c r="N44" s="172">
        <f t="shared" si="3"/>
        <v>26.284348864994026</v>
      </c>
      <c r="O44" s="148">
        <f t="shared" si="4"/>
        <v>32.15934886499403</v>
      </c>
      <c r="P44" s="157" t="s">
        <v>310</v>
      </c>
      <c r="Q44" s="158"/>
    </row>
    <row r="45" spans="1:17" s="159" customFormat="1" ht="19.899999999999999" customHeight="1" x14ac:dyDescent="0.25">
      <c r="A45" s="157">
        <v>27</v>
      </c>
      <c r="B45" s="160" t="s">
        <v>243</v>
      </c>
      <c r="C45" s="160" t="s">
        <v>205</v>
      </c>
      <c r="D45" s="160" t="s">
        <v>244</v>
      </c>
      <c r="E45" s="52">
        <v>9</v>
      </c>
      <c r="F45" s="53" t="s">
        <v>351</v>
      </c>
      <c r="G45" s="157" t="s">
        <v>119</v>
      </c>
      <c r="H45" s="177">
        <v>12.5</v>
      </c>
      <c r="I45" s="167">
        <f t="shared" si="0"/>
        <v>6.25</v>
      </c>
      <c r="J45" s="174">
        <v>51.05</v>
      </c>
      <c r="K45" s="169">
        <f t="shared" si="1"/>
        <v>25.857002938295789</v>
      </c>
      <c r="L45" s="170">
        <v>0</v>
      </c>
      <c r="M45" s="171">
        <f t="shared" si="2"/>
        <v>0</v>
      </c>
      <c r="N45" s="172">
        <f t="shared" si="3"/>
        <v>25.857002938295789</v>
      </c>
      <c r="O45" s="148">
        <f t="shared" si="4"/>
        <v>32.107002938295793</v>
      </c>
      <c r="P45" s="157" t="s">
        <v>310</v>
      </c>
      <c r="Q45" s="158"/>
    </row>
    <row r="46" spans="1:17" s="159" customFormat="1" ht="19.899999999999999" customHeight="1" x14ac:dyDescent="0.25">
      <c r="A46" s="157">
        <v>28</v>
      </c>
      <c r="B46" s="160" t="s">
        <v>245</v>
      </c>
      <c r="C46" s="160" t="s">
        <v>220</v>
      </c>
      <c r="D46" s="160" t="s">
        <v>244</v>
      </c>
      <c r="E46" s="52">
        <v>9</v>
      </c>
      <c r="F46" s="53" t="s">
        <v>351</v>
      </c>
      <c r="G46" s="157" t="s">
        <v>119</v>
      </c>
      <c r="H46" s="177">
        <v>10.75</v>
      </c>
      <c r="I46" s="167">
        <f t="shared" si="0"/>
        <v>5.375</v>
      </c>
      <c r="J46" s="174">
        <v>56.93</v>
      </c>
      <c r="K46" s="169">
        <f t="shared" si="1"/>
        <v>23.186369225364484</v>
      </c>
      <c r="L46" s="170">
        <v>0</v>
      </c>
      <c r="M46" s="171">
        <f t="shared" si="2"/>
        <v>0</v>
      </c>
      <c r="N46" s="172">
        <f t="shared" si="3"/>
        <v>23.186369225364484</v>
      </c>
      <c r="O46" s="148">
        <f t="shared" si="4"/>
        <v>28.561369225364484</v>
      </c>
      <c r="P46" s="157" t="s">
        <v>310</v>
      </c>
      <c r="Q46" s="158"/>
    </row>
    <row r="47" spans="1:17" s="71" customFormat="1" ht="18.75" x14ac:dyDescent="0.25">
      <c r="A47" s="146">
        <v>29</v>
      </c>
      <c r="B47" s="163" t="s">
        <v>230</v>
      </c>
      <c r="C47" s="163" t="s">
        <v>231</v>
      </c>
      <c r="D47" s="163" t="s">
        <v>225</v>
      </c>
      <c r="E47" s="147">
        <v>9</v>
      </c>
      <c r="F47" s="75" t="s">
        <v>346</v>
      </c>
      <c r="G47" s="157" t="s">
        <v>119</v>
      </c>
      <c r="H47" s="169">
        <v>30.5</v>
      </c>
      <c r="I47" s="167">
        <f t="shared" si="0"/>
        <v>15.25</v>
      </c>
      <c r="J47" s="178">
        <v>0</v>
      </c>
      <c r="K47" s="178">
        <v>0</v>
      </c>
      <c r="L47" s="178">
        <v>0</v>
      </c>
      <c r="M47" s="178">
        <v>0</v>
      </c>
      <c r="N47" s="172">
        <f t="shared" si="3"/>
        <v>0</v>
      </c>
      <c r="O47" s="148">
        <f t="shared" si="4"/>
        <v>15.25</v>
      </c>
      <c r="P47" s="157" t="s">
        <v>310</v>
      </c>
      <c r="Q47" s="19"/>
    </row>
    <row r="48" spans="1:17" ht="18.75" x14ac:dyDescent="0.25">
      <c r="A48" s="146">
        <v>30</v>
      </c>
      <c r="B48" s="163" t="s">
        <v>229</v>
      </c>
      <c r="C48" s="163" t="s">
        <v>220</v>
      </c>
      <c r="D48" s="163" t="s">
        <v>228</v>
      </c>
      <c r="E48" s="147">
        <v>10</v>
      </c>
      <c r="F48" s="75" t="s">
        <v>346</v>
      </c>
      <c r="G48" s="157" t="s">
        <v>119</v>
      </c>
      <c r="H48" s="169">
        <v>24.5</v>
      </c>
      <c r="I48" s="167">
        <f t="shared" si="0"/>
        <v>12.25</v>
      </c>
      <c r="J48" s="178">
        <v>0</v>
      </c>
      <c r="K48" s="178">
        <v>0</v>
      </c>
      <c r="L48" s="178">
        <v>0</v>
      </c>
      <c r="M48" s="178">
        <v>0</v>
      </c>
      <c r="N48" s="172">
        <f t="shared" si="3"/>
        <v>0</v>
      </c>
      <c r="O48" s="148">
        <f t="shared" si="4"/>
        <v>12.25</v>
      </c>
      <c r="P48" s="157" t="s">
        <v>310</v>
      </c>
    </row>
    <row r="49" spans="1:17" ht="18.75" x14ac:dyDescent="0.25">
      <c r="A49" s="146">
        <v>31</v>
      </c>
      <c r="B49" s="163" t="s">
        <v>336</v>
      </c>
      <c r="C49" s="163" t="s">
        <v>335</v>
      </c>
      <c r="D49" s="163" t="s">
        <v>228</v>
      </c>
      <c r="E49" s="147">
        <v>9</v>
      </c>
      <c r="F49" s="75" t="s">
        <v>347</v>
      </c>
      <c r="G49" s="157" t="s">
        <v>119</v>
      </c>
      <c r="H49" s="169">
        <v>20.25</v>
      </c>
      <c r="I49" s="167">
        <f t="shared" si="0"/>
        <v>10.125</v>
      </c>
      <c r="J49" s="178">
        <v>0</v>
      </c>
      <c r="K49" s="178">
        <v>0</v>
      </c>
      <c r="L49" s="178">
        <v>0</v>
      </c>
      <c r="M49" s="178">
        <v>0</v>
      </c>
      <c r="N49" s="172">
        <f t="shared" si="3"/>
        <v>0</v>
      </c>
      <c r="O49" s="148">
        <f t="shared" si="4"/>
        <v>10.125</v>
      </c>
      <c r="P49" s="157" t="s">
        <v>310</v>
      </c>
    </row>
    <row r="50" spans="1:17" ht="18.75" x14ac:dyDescent="0.25">
      <c r="A50" s="146">
        <v>32</v>
      </c>
      <c r="B50" s="163" t="s">
        <v>333</v>
      </c>
      <c r="C50" s="163" t="s">
        <v>268</v>
      </c>
      <c r="D50" s="163" t="s">
        <v>228</v>
      </c>
      <c r="E50" s="147">
        <v>9</v>
      </c>
      <c r="F50" s="75" t="s">
        <v>348</v>
      </c>
      <c r="G50" s="157" t="s">
        <v>119</v>
      </c>
      <c r="H50" s="169">
        <v>18</v>
      </c>
      <c r="I50" s="167">
        <f t="shared" si="0"/>
        <v>9</v>
      </c>
      <c r="J50" s="178">
        <v>0</v>
      </c>
      <c r="K50" s="178">
        <v>0</v>
      </c>
      <c r="L50" s="178">
        <v>0</v>
      </c>
      <c r="M50" s="178">
        <v>0</v>
      </c>
      <c r="N50" s="172">
        <f t="shared" si="3"/>
        <v>0</v>
      </c>
      <c r="O50" s="148">
        <f t="shared" si="4"/>
        <v>9</v>
      </c>
      <c r="P50" s="157" t="s">
        <v>310</v>
      </c>
    </row>
    <row r="51" spans="1:17" ht="18.75" x14ac:dyDescent="0.25">
      <c r="A51" s="146">
        <v>33</v>
      </c>
      <c r="B51" s="163" t="s">
        <v>337</v>
      </c>
      <c r="C51" s="163" t="s">
        <v>323</v>
      </c>
      <c r="D51" s="163" t="s">
        <v>338</v>
      </c>
      <c r="E51" s="147">
        <v>10</v>
      </c>
      <c r="F51" s="53" t="s">
        <v>351</v>
      </c>
      <c r="G51" s="157" t="s">
        <v>119</v>
      </c>
      <c r="H51" s="169">
        <v>9.75</v>
      </c>
      <c r="I51" s="167">
        <f t="shared" si="0"/>
        <v>4.875</v>
      </c>
      <c r="J51" s="178">
        <v>0</v>
      </c>
      <c r="K51" s="178">
        <v>0</v>
      </c>
      <c r="L51" s="178">
        <v>0</v>
      </c>
      <c r="M51" s="178">
        <v>0</v>
      </c>
      <c r="N51" s="172">
        <f t="shared" si="3"/>
        <v>0</v>
      </c>
      <c r="O51" s="148">
        <f t="shared" si="4"/>
        <v>4.875</v>
      </c>
      <c r="P51" s="157" t="s">
        <v>310</v>
      </c>
    </row>
    <row r="52" spans="1:17" ht="18.75" x14ac:dyDescent="0.3">
      <c r="A52" s="162">
        <v>34</v>
      </c>
      <c r="B52" s="165" t="s">
        <v>331</v>
      </c>
      <c r="C52" s="165" t="s">
        <v>214</v>
      </c>
      <c r="D52" s="165" t="s">
        <v>218</v>
      </c>
      <c r="E52" s="162">
        <v>9</v>
      </c>
      <c r="F52" s="53" t="s">
        <v>355</v>
      </c>
      <c r="G52" s="166" t="s">
        <v>119</v>
      </c>
      <c r="H52" s="178">
        <v>7.25</v>
      </c>
      <c r="I52" s="167">
        <f t="shared" si="0"/>
        <v>3.625</v>
      </c>
      <c r="J52" s="178">
        <v>0</v>
      </c>
      <c r="K52" s="178">
        <v>0</v>
      </c>
      <c r="L52" s="178">
        <v>0</v>
      </c>
      <c r="M52" s="178">
        <f>ABS(40*L52/10)</f>
        <v>0</v>
      </c>
      <c r="N52" s="172">
        <f t="shared" si="3"/>
        <v>0</v>
      </c>
      <c r="O52" s="148">
        <f t="shared" si="4"/>
        <v>3.625</v>
      </c>
      <c r="P52" s="157" t="s">
        <v>310</v>
      </c>
      <c r="Q52" s="71"/>
    </row>
    <row r="53" spans="1:17" ht="18.75" x14ac:dyDescent="0.25">
      <c r="A53" s="146">
        <v>35</v>
      </c>
      <c r="B53" s="163" t="s">
        <v>334</v>
      </c>
      <c r="C53" s="163" t="s">
        <v>335</v>
      </c>
      <c r="D53" s="163" t="s">
        <v>284</v>
      </c>
      <c r="E53" s="147">
        <v>10</v>
      </c>
      <c r="F53" s="75" t="s">
        <v>348</v>
      </c>
      <c r="G53" s="157" t="s">
        <v>119</v>
      </c>
      <c r="H53" s="169">
        <v>4</v>
      </c>
      <c r="I53" s="167">
        <f t="shared" si="0"/>
        <v>2</v>
      </c>
      <c r="J53" s="178">
        <v>0</v>
      </c>
      <c r="K53" s="178">
        <v>0</v>
      </c>
      <c r="L53" s="178">
        <v>0</v>
      </c>
      <c r="M53" s="178">
        <v>0</v>
      </c>
      <c r="N53" s="172">
        <f t="shared" si="3"/>
        <v>0</v>
      </c>
      <c r="O53" s="148">
        <f t="shared" si="4"/>
        <v>2</v>
      </c>
      <c r="P53" s="157" t="s">
        <v>310</v>
      </c>
    </row>
    <row r="56" spans="1:17" x14ac:dyDescent="0.25">
      <c r="E56" s="11"/>
    </row>
    <row r="57" spans="1:17" ht="15.75" x14ac:dyDescent="0.25">
      <c r="A57" s="38"/>
      <c r="B57" s="198" t="s">
        <v>37</v>
      </c>
      <c r="C57" s="38"/>
      <c r="D57" s="197"/>
      <c r="E57" s="38"/>
      <c r="F57" s="38"/>
      <c r="G57" s="38"/>
      <c r="H57" s="38"/>
      <c r="I57" s="38"/>
      <c r="J57" s="20"/>
      <c r="K57" s="20"/>
      <c r="L57" s="20"/>
      <c r="M57" s="37"/>
      <c r="N57" s="37"/>
    </row>
    <row r="58" spans="1:17" ht="15.75" x14ac:dyDescent="0.25">
      <c r="A58" s="38"/>
      <c r="B58" s="38" t="s">
        <v>22</v>
      </c>
      <c r="C58" s="38"/>
      <c r="D58" s="197"/>
      <c r="E58" s="38"/>
      <c r="F58" s="38"/>
      <c r="G58" s="38"/>
      <c r="H58" s="38"/>
      <c r="I58" s="38"/>
      <c r="J58" s="20"/>
      <c r="K58" s="20"/>
      <c r="L58" s="20"/>
      <c r="M58" s="37"/>
      <c r="N58" s="37"/>
    </row>
    <row r="59" spans="1:17" ht="15.75" x14ac:dyDescent="0.25">
      <c r="A59" s="38"/>
      <c r="B59" s="198" t="s">
        <v>23</v>
      </c>
      <c r="C59" s="38"/>
      <c r="D59" s="197"/>
      <c r="E59" s="20"/>
      <c r="F59" s="38"/>
      <c r="G59" s="38"/>
      <c r="H59" s="38"/>
      <c r="I59" s="38"/>
      <c r="J59" s="20"/>
      <c r="K59" s="20"/>
      <c r="L59" s="20"/>
      <c r="M59" s="37"/>
      <c r="N59" s="37"/>
    </row>
    <row r="60" spans="1:17" ht="15.75" x14ac:dyDescent="0.25">
      <c r="A60" s="38"/>
      <c r="B60" s="198" t="s">
        <v>24</v>
      </c>
      <c r="C60" s="38"/>
      <c r="D60" s="197"/>
      <c r="E60" s="20"/>
      <c r="F60" s="38"/>
      <c r="G60" s="38"/>
      <c r="H60" s="38"/>
      <c r="I60" s="38"/>
      <c r="J60" s="20"/>
      <c r="K60" s="20"/>
      <c r="L60" s="20"/>
      <c r="M60" s="37"/>
      <c r="N60" s="37"/>
    </row>
    <row r="61" spans="1:17" ht="15.75" x14ac:dyDescent="0.25">
      <c r="A61" s="38"/>
      <c r="B61" s="198" t="s">
        <v>25</v>
      </c>
      <c r="C61" s="38"/>
      <c r="D61" s="197"/>
      <c r="E61" s="20"/>
      <c r="F61" s="38"/>
      <c r="G61" s="38"/>
      <c r="H61" s="38"/>
      <c r="I61" s="38"/>
      <c r="J61" s="20"/>
      <c r="K61" s="20"/>
      <c r="L61" s="20"/>
      <c r="M61" s="37"/>
      <c r="N61" s="37"/>
    </row>
    <row r="62" spans="1:17" x14ac:dyDescent="0.25">
      <c r="D62" s="11"/>
      <c r="M62" s="11"/>
    </row>
    <row r="63" spans="1:17" x14ac:dyDescent="0.25">
      <c r="A63" s="19" t="s">
        <v>30</v>
      </c>
      <c r="D63" s="11"/>
      <c r="E63" s="19" t="s">
        <v>31</v>
      </c>
      <c r="G63" s="19" t="s">
        <v>32</v>
      </c>
      <c r="I63" s="19" t="s">
        <v>33</v>
      </c>
      <c r="M63" s="11"/>
    </row>
    <row r="64" spans="1:17" x14ac:dyDescent="0.25">
      <c r="A64" s="19" t="s">
        <v>26</v>
      </c>
      <c r="D64" s="11"/>
      <c r="E64" s="19" t="s">
        <v>31</v>
      </c>
      <c r="G64" s="19" t="s">
        <v>32</v>
      </c>
      <c r="I64" s="19" t="s">
        <v>33</v>
      </c>
      <c r="M64" s="11"/>
    </row>
    <row r="65" spans="4:13" x14ac:dyDescent="0.25">
      <c r="D65" s="11"/>
      <c r="E65" s="19" t="s">
        <v>31</v>
      </c>
      <c r="G65" s="19" t="s">
        <v>32</v>
      </c>
      <c r="I65" s="19" t="s">
        <v>33</v>
      </c>
      <c r="M65" s="11"/>
    </row>
    <row r="66" spans="4:13" x14ac:dyDescent="0.25">
      <c r="D66" s="11"/>
      <c r="M66" s="11"/>
    </row>
    <row r="67" spans="4:13" x14ac:dyDescent="0.25">
      <c r="D67" s="11"/>
      <c r="M67" s="11"/>
    </row>
    <row r="68" spans="4:13" x14ac:dyDescent="0.25">
      <c r="D68" s="11"/>
      <c r="M68" s="11"/>
    </row>
    <row r="69" spans="4:13" x14ac:dyDescent="0.25">
      <c r="D69" s="11"/>
      <c r="M69" s="11"/>
    </row>
    <row r="70" spans="4:13" x14ac:dyDescent="0.25">
      <c r="E70" s="11"/>
    </row>
    <row r="71" spans="4:13" x14ac:dyDescent="0.25">
      <c r="E71" s="11"/>
    </row>
    <row r="72" spans="4:13" x14ac:dyDescent="0.25">
      <c r="E72" s="11"/>
    </row>
  </sheetData>
  <autoFilter ref="A18:Q53"/>
  <sortState ref="A19:Q53">
    <sortCondition descending="1" ref="O19:O53"/>
  </sortState>
  <mergeCells count="20">
    <mergeCell ref="A3:P3"/>
    <mergeCell ref="A4:P4"/>
    <mergeCell ref="A5:P5"/>
    <mergeCell ref="C10:D10"/>
    <mergeCell ref="E10:I10"/>
    <mergeCell ref="E13:G13"/>
    <mergeCell ref="O17:O18"/>
    <mergeCell ref="P17:P18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K17"/>
    <mergeCell ref="L17:M17"/>
    <mergeCell ref="N17:N18"/>
  </mergeCells>
  <pageMargins left="0.70866141732283472" right="0.70866141732283472" top="0.74803149606299213" bottom="0.74803149606299213" header="0.31496062992125984" footer="0.31496062992125984"/>
  <pageSetup paperSize="9" scale="5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7-8 класс юноши</vt:lpstr>
      <vt:lpstr>7-8 класс девушки</vt:lpstr>
      <vt:lpstr>9-11 кл юноши</vt:lpstr>
      <vt:lpstr>9-11 класс девушки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Татьяна</cp:lastModifiedBy>
  <cp:lastPrinted>2022-12-09T13:18:14Z</cp:lastPrinted>
  <dcterms:created xsi:type="dcterms:W3CDTF">2021-10-13T08:20:37Z</dcterms:created>
  <dcterms:modified xsi:type="dcterms:W3CDTF">2022-12-09T13:20:51Z</dcterms:modified>
</cp:coreProperties>
</file>