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4915" windowHeight="12075"/>
  </bookViews>
  <sheets>
    <sheet name="ДОУ 2 Л" sheetId="1" r:id="rId1"/>
  </sheets>
  <calcPr calcId="125725"/>
</workbook>
</file>

<file path=xl/calcChain.xml><?xml version="1.0" encoding="utf-8"?>
<calcChain xmlns="http://schemas.openxmlformats.org/spreadsheetml/2006/main">
  <c r="M164" i="1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 s="1"/>
  <c r="L140"/>
  <c r="K140"/>
  <c r="J140"/>
  <c r="I140"/>
  <c r="H140"/>
  <c r="G140"/>
  <c r="F140"/>
  <c r="E140"/>
  <c r="D140"/>
  <c r="C140"/>
  <c r="B140"/>
  <c r="M139"/>
  <c r="M138"/>
  <c r="M137"/>
  <c r="M136"/>
  <c r="M135"/>
  <c r="M134"/>
  <c r="M133"/>
  <c r="M132"/>
  <c r="M131"/>
  <c r="M130" s="1"/>
  <c r="L130"/>
  <c r="K130"/>
  <c r="J130"/>
  <c r="I130"/>
  <c r="H130"/>
  <c r="G130"/>
  <c r="F130"/>
  <c r="E130"/>
  <c r="D130"/>
  <c r="C130"/>
  <c r="B130"/>
  <c r="M129"/>
  <c r="M128"/>
  <c r="M127"/>
  <c r="M126"/>
  <c r="M125"/>
  <c r="M124"/>
  <c r="M123"/>
  <c r="M122"/>
  <c r="M121" s="1"/>
  <c r="L121"/>
  <c r="K121"/>
  <c r="J121"/>
  <c r="I121"/>
  <c r="H121"/>
  <c r="G121"/>
  <c r="F121"/>
  <c r="E121"/>
  <c r="D121"/>
  <c r="C121"/>
  <c r="B121"/>
  <c r="M120"/>
  <c r="M119"/>
  <c r="M118"/>
  <c r="M117"/>
  <c r="L116"/>
  <c r="K116"/>
  <c r="J116"/>
  <c r="I116"/>
  <c r="H116"/>
  <c r="G116"/>
  <c r="F116"/>
  <c r="E116"/>
  <c r="D116"/>
  <c r="C116"/>
  <c r="M116" s="1"/>
  <c r="B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 s="1"/>
  <c r="L74"/>
  <c r="K74"/>
  <c r="J74"/>
  <c r="I74"/>
  <c r="H74"/>
  <c r="G74"/>
  <c r="F74"/>
  <c r="E74"/>
  <c r="D74"/>
  <c r="C74"/>
  <c r="B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D40"/>
  <c r="M39"/>
  <c r="L39"/>
  <c r="K39"/>
  <c r="J39"/>
  <c r="I39"/>
  <c r="H39"/>
  <c r="G39"/>
  <c r="F39"/>
  <c r="E39"/>
  <c r="D39"/>
  <c r="C39"/>
  <c r="B39"/>
  <c r="M38"/>
  <c r="M37"/>
  <c r="M36"/>
  <c r="M35"/>
  <c r="M34"/>
  <c r="M33"/>
  <c r="M32" s="1"/>
  <c r="L32"/>
  <c r="K32"/>
  <c r="J32"/>
  <c r="I32"/>
  <c r="H32"/>
  <c r="G32"/>
  <c r="F32"/>
  <c r="E32"/>
  <c r="D32"/>
  <c r="C32"/>
  <c r="B32"/>
  <c r="M31"/>
  <c r="M30"/>
  <c r="M29" s="1"/>
  <c r="L29"/>
  <c r="K29"/>
  <c r="J29"/>
  <c r="I29"/>
  <c r="H29"/>
  <c r="G29"/>
  <c r="F29"/>
  <c r="E29"/>
  <c r="D29"/>
  <c r="C29"/>
  <c r="B29"/>
  <c r="M28"/>
  <c r="M27"/>
  <c r="M26"/>
  <c r="M25"/>
  <c r="L25"/>
  <c r="K25"/>
  <c r="J25"/>
  <c r="I25"/>
  <c r="H25"/>
  <c r="G25"/>
  <c r="F25"/>
  <c r="E25"/>
  <c r="D25"/>
  <c r="C25"/>
  <c r="B25"/>
  <c r="M24"/>
  <c r="M23"/>
  <c r="M22"/>
  <c r="M21" s="1"/>
  <c r="L21"/>
  <c r="K21"/>
  <c r="J21"/>
  <c r="I21"/>
  <c r="H21"/>
  <c r="G21"/>
  <c r="F21"/>
  <c r="E21"/>
  <c r="D21"/>
  <c r="C21"/>
  <c r="B21"/>
  <c r="M20"/>
  <c r="M19"/>
  <c r="L19"/>
  <c r="K19"/>
  <c r="J19"/>
  <c r="I19"/>
  <c r="H19"/>
  <c r="G19"/>
  <c r="F19"/>
  <c r="E19"/>
  <c r="D19"/>
  <c r="C19"/>
  <c r="B19"/>
  <c r="M18"/>
  <c r="M17" s="1"/>
  <c r="L17"/>
  <c r="K17"/>
  <c r="J17"/>
  <c r="I17"/>
  <c r="H17"/>
  <c r="G17"/>
  <c r="F17"/>
  <c r="E17"/>
  <c r="D17"/>
  <c r="C17"/>
  <c r="B17"/>
  <c r="M16"/>
  <c r="L15"/>
  <c r="K15"/>
  <c r="J15"/>
  <c r="I15"/>
  <c r="H15"/>
  <c r="G15"/>
  <c r="F15"/>
  <c r="E15"/>
  <c r="D15"/>
  <c r="C15"/>
  <c r="M15" s="1"/>
  <c r="B15"/>
  <c r="M14"/>
  <c r="M13"/>
  <c r="M12"/>
  <c r="M11" s="1"/>
  <c r="M6" s="1"/>
  <c r="L11"/>
  <c r="K11"/>
  <c r="J11"/>
  <c r="I11"/>
  <c r="H11"/>
  <c r="G11"/>
  <c r="F11"/>
  <c r="E11"/>
  <c r="D11"/>
  <c r="C11"/>
  <c r="B11"/>
  <c r="M10"/>
  <c r="M9"/>
  <c r="M8"/>
  <c r="M7"/>
  <c r="L7"/>
  <c r="K7"/>
  <c r="J7"/>
  <c r="I7"/>
  <c r="H7"/>
  <c r="G7"/>
  <c r="F7"/>
  <c r="E7"/>
  <c r="D7"/>
  <c r="C7"/>
  <c r="B7"/>
  <c r="L6"/>
  <c r="K6"/>
  <c r="J6"/>
  <c r="I6"/>
  <c r="H6"/>
  <c r="G6"/>
  <c r="F6"/>
  <c r="E6"/>
  <c r="D6"/>
  <c r="C6"/>
  <c r="B6"/>
  <c r="B4" s="1"/>
  <c r="J4"/>
  <c r="D4"/>
</calcChain>
</file>

<file path=xl/sharedStrings.xml><?xml version="1.0" encoding="utf-8"?>
<sst xmlns="http://schemas.openxmlformats.org/spreadsheetml/2006/main" count="174" uniqueCount="173">
  <si>
    <t>Расшифровка к отчету об исполнении средств, выделяемых из бюджета субьекта и местного бюджета</t>
  </si>
  <si>
    <t>МБДОУ №2 «Березка»</t>
  </si>
  <si>
    <t>на 01.01.2021 г</t>
  </si>
  <si>
    <t>План обл. бюджет</t>
  </si>
  <si>
    <t>Областной бюджет</t>
  </si>
  <si>
    <t>План местн. бюджет</t>
  </si>
  <si>
    <t>Местный бюджет</t>
  </si>
  <si>
    <t>План обл. бюджет 612</t>
  </si>
  <si>
    <t>Областной бюджет 612</t>
  </si>
  <si>
    <t>План фед. Бюджет 612</t>
  </si>
  <si>
    <t>Федеральный 612</t>
  </si>
  <si>
    <t>план Местный 612</t>
  </si>
  <si>
    <t>Местный 612</t>
  </si>
  <si>
    <t>Внебюджет</t>
  </si>
  <si>
    <t>Итого расход</t>
  </si>
  <si>
    <t>Всего расходы</t>
  </si>
  <si>
    <t>Всего код 211</t>
  </si>
  <si>
    <t>заработная плата 611</t>
  </si>
  <si>
    <t>зарплата пищеблок 612</t>
  </si>
  <si>
    <t>зарплата федеральный бюджет кл.рук. 612</t>
  </si>
  <si>
    <t>Всего код 212</t>
  </si>
  <si>
    <t>возмещение обучение</t>
  </si>
  <si>
    <t>пособие до 3-х лет</t>
  </si>
  <si>
    <t>возмещение медосмотра</t>
  </si>
  <si>
    <t>Всего код 266</t>
  </si>
  <si>
    <t>социальные пособия и компенсации</t>
  </si>
  <si>
    <t>Всего код 262</t>
  </si>
  <si>
    <t>Пособия по социальной помощи населению в денежной форме</t>
  </si>
  <si>
    <t>Всего код 263</t>
  </si>
  <si>
    <t>Пособия по социальной помощи населению в натуральной форме</t>
  </si>
  <si>
    <t>Всего код 213</t>
  </si>
  <si>
    <t>начисления на заработную плату 611</t>
  </si>
  <si>
    <t>начисления на зарплату пищеблока 612</t>
  </si>
  <si>
    <t>начисление на заработную плату федеральный бюджет кл.рук. 612</t>
  </si>
  <si>
    <t>Всего код 221</t>
  </si>
  <si>
    <t>услуги связи</t>
  </si>
  <si>
    <t>услуги связи (ГЛОНАС)</t>
  </si>
  <si>
    <t>интернет</t>
  </si>
  <si>
    <t>Всего код 222</t>
  </si>
  <si>
    <t>командировочные (проезд)</t>
  </si>
  <si>
    <t>Другие транспортные расходы (вывоз ЖБО)</t>
  </si>
  <si>
    <t>Всего код 223</t>
  </si>
  <si>
    <t xml:space="preserve">газ </t>
  </si>
  <si>
    <t>тепло</t>
  </si>
  <si>
    <t>электроэнергия</t>
  </si>
  <si>
    <t>вода</t>
  </si>
  <si>
    <t>вывоз ТБО</t>
  </si>
  <si>
    <t>вывоз ЖБО</t>
  </si>
  <si>
    <t>Всего код 225</t>
  </si>
  <si>
    <t>Обслуживание АПС</t>
  </si>
  <si>
    <t>Обслуживание тревожной кнопки</t>
  </si>
  <si>
    <t>Обслуживание  кнопки экстренного вызова</t>
  </si>
  <si>
    <t>ремонт компьютерной техники</t>
  </si>
  <si>
    <t>заправка катриджей</t>
  </si>
  <si>
    <t xml:space="preserve">Дератизация, дезинфекция, противоклещевая обработка </t>
  </si>
  <si>
    <t>Замеры сопротивления эл.оборудования</t>
  </si>
  <si>
    <t xml:space="preserve">Ремонт оборудования </t>
  </si>
  <si>
    <t>Техническое обслуживание эл. оборудования</t>
  </si>
  <si>
    <t>Ремонт пожарной сигнализации</t>
  </si>
  <si>
    <t>Строительно-монтажные работы</t>
  </si>
  <si>
    <t>Тех. осмотр автотранспорта</t>
  </si>
  <si>
    <t>Ремонт автомобиля</t>
  </si>
  <si>
    <t>Обслуживание узла теплоучета</t>
  </si>
  <si>
    <t>ТО1, ТО2</t>
  </si>
  <si>
    <t>Технихническое обслуживание газового оборудования (котлов, дымоходов) и газопроводов</t>
  </si>
  <si>
    <t>Обслуживание системы видеонаблюдения</t>
  </si>
  <si>
    <t>Калибровка тахографа</t>
  </si>
  <si>
    <t>Замена и техническое обслуживание электропроводки (в т.ч. Подключение к электросетям), энергообследование зданий</t>
  </si>
  <si>
    <t>Инвентаризация БТИ</t>
  </si>
  <si>
    <t>Огнезащитная пропитка</t>
  </si>
  <si>
    <t>Текущий ремонт</t>
  </si>
  <si>
    <t>ТО оборудования</t>
  </si>
  <si>
    <t>поверка мед.оборудования</t>
  </si>
  <si>
    <t>противопожарные мероприятия</t>
  </si>
  <si>
    <t>Обследование тех. сост. объекта</t>
  </si>
  <si>
    <t>Ремонт системы отопления</t>
  </si>
  <si>
    <t xml:space="preserve">Ремонт системы водоснабжения </t>
  </si>
  <si>
    <t>Установка эл. Счетчика</t>
  </si>
  <si>
    <t>Ремонт канализации</t>
  </si>
  <si>
    <t>обрезка деревьев</t>
  </si>
  <si>
    <t xml:space="preserve">бактериологическое исследование </t>
  </si>
  <si>
    <t xml:space="preserve">утилизация </t>
  </si>
  <si>
    <t>ремонт окон</t>
  </si>
  <si>
    <t>Всего код 226</t>
  </si>
  <si>
    <t>Услуги по медосмотру</t>
  </si>
  <si>
    <t>Медосмотр пищеблок</t>
  </si>
  <si>
    <t>Предрейсовый медосмотр</t>
  </si>
  <si>
    <t>Орг. взносы</t>
  </si>
  <si>
    <t>Проведение инженерного и тех. обслед. Конструкций</t>
  </si>
  <si>
    <t>командировочные (проживание)</t>
  </si>
  <si>
    <t>Сопровождение и обслуживание программ 1С, консультант, Гарант и т.п.</t>
  </si>
  <si>
    <t>Приобретение лицензионного програмного обеспечения</t>
  </si>
  <si>
    <t>подписка на периодические издания</t>
  </si>
  <si>
    <t>Разработка планов</t>
  </si>
  <si>
    <t>Мнемосхема</t>
  </si>
  <si>
    <t>Изготовление печати, штампа</t>
  </si>
  <si>
    <t>Обучение и повышение кваллификации сотрудников</t>
  </si>
  <si>
    <t>Аттестация рабочих мест</t>
  </si>
  <si>
    <t>Организация мероприятий</t>
  </si>
  <si>
    <t>Оценка условий труда</t>
  </si>
  <si>
    <t>Услуги БТИ и Юстиции</t>
  </si>
  <si>
    <t>монтаж оборудования</t>
  </si>
  <si>
    <t>проведение тех.инвентаризации</t>
  </si>
  <si>
    <t>тестирование</t>
  </si>
  <si>
    <t>Услуги по охране помещений</t>
  </si>
  <si>
    <t>карта к тафографу, ремонт</t>
  </si>
  <si>
    <t>военнополевые сборы</t>
  </si>
  <si>
    <t>Экспертиза ПДС</t>
  </si>
  <si>
    <t>Разработка документации</t>
  </si>
  <si>
    <t>Монтаж системы видеонаблюдения</t>
  </si>
  <si>
    <t>Работы по установке УУТЭ</t>
  </si>
  <si>
    <t>Монтаж окон</t>
  </si>
  <si>
    <t>Услуги по ведению бухгалтерской отчетности</t>
  </si>
  <si>
    <t>нотариальные услуги</t>
  </si>
  <si>
    <t>Услуги охраны</t>
  </si>
  <si>
    <t>участие в конкурсе</t>
  </si>
  <si>
    <t>тех.надзор</t>
  </si>
  <si>
    <t>техобслуживание газового/теплового оборудования</t>
  </si>
  <si>
    <t>бактериологическое исследование воды</t>
  </si>
  <si>
    <t>установка домофона</t>
  </si>
  <si>
    <t>экспертиза оборудования</t>
  </si>
  <si>
    <t>электронная школа</t>
  </si>
  <si>
    <t>Разработка паспорта отходов</t>
  </si>
  <si>
    <t>технологич.присоед. к электросети</t>
  </si>
  <si>
    <t>Инвентаризация источников отходов</t>
  </si>
  <si>
    <t>Всего код 227</t>
  </si>
  <si>
    <t>Страхование сотрудников</t>
  </si>
  <si>
    <t>Страхование детей на подвозе (соц. поддержка)</t>
  </si>
  <si>
    <t>Страхование автотранспорта</t>
  </si>
  <si>
    <t>Страхование здания</t>
  </si>
  <si>
    <t>Всего код 290</t>
  </si>
  <si>
    <t>транспортный налог</t>
  </si>
  <si>
    <t>налог на имущество</t>
  </si>
  <si>
    <t>земельный налог</t>
  </si>
  <si>
    <t>госпошлина</t>
  </si>
  <si>
    <t>Уплата пеней и штрафов</t>
  </si>
  <si>
    <t>проведение мероприятий (в т.ч. приобретение наградного материала)</t>
  </si>
  <si>
    <t>налоги (экология)</t>
  </si>
  <si>
    <t>юстиция</t>
  </si>
  <si>
    <t>Всего код 310</t>
  </si>
  <si>
    <t>приобретение оборудования</t>
  </si>
  <si>
    <t>приобретение учебников</t>
  </si>
  <si>
    <t>наглядные пособия</t>
  </si>
  <si>
    <t>приобретение мебели</t>
  </si>
  <si>
    <t>оборудование пункта ГИА</t>
  </si>
  <si>
    <t>Приобретение автобуса</t>
  </si>
  <si>
    <t>Спорт.инвентарь и оборуд.</t>
  </si>
  <si>
    <t>Приобретение огнетушителей</t>
  </si>
  <si>
    <t>Всего код 340</t>
  </si>
  <si>
    <t>Питание ДОУ</t>
  </si>
  <si>
    <t>Питание Школы</t>
  </si>
  <si>
    <t>Посуда</t>
  </si>
  <si>
    <t xml:space="preserve">Медикаменты </t>
  </si>
  <si>
    <t>Хозяйственные раходы</t>
  </si>
  <si>
    <t>Приобретение материалов и канцтоваров</t>
  </si>
  <si>
    <t>Строительные материалы</t>
  </si>
  <si>
    <t>Расходные материалы к оргтехнике</t>
  </si>
  <si>
    <t>ГСМ</t>
  </si>
  <si>
    <t xml:space="preserve">Приобретение запчастей </t>
  </si>
  <si>
    <t>питание детей в трудовом лагере</t>
  </si>
  <si>
    <t>Приобретение молочных продуктов</t>
  </si>
  <si>
    <t>Приобретение угля</t>
  </si>
  <si>
    <t>Оздоровление детей в каникулярное время</t>
  </si>
  <si>
    <t>Приобретение мягкого инвентаря</t>
  </si>
  <si>
    <t>вода бутылированная</t>
  </si>
  <si>
    <t>карточка водителя</t>
  </si>
  <si>
    <t>знаки</t>
  </si>
  <si>
    <t>тахограф</t>
  </si>
  <si>
    <t>Аттестаты</t>
  </si>
  <si>
    <t>Приобретение игрушек</t>
  </si>
  <si>
    <t>дверь металлическая</t>
  </si>
  <si>
    <t>приобретение картриджа</t>
  </si>
  <si>
    <t>приобретение дров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</si>
</sst>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8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4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4" fontId="3" fillId="5" borderId="3" xfId="0" applyNumberFormat="1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4" fontId="4" fillId="6" borderId="7" xfId="0" applyNumberFormat="1" applyFont="1" applyFill="1" applyBorder="1" applyAlignment="1">
      <alignment wrapText="1"/>
    </xf>
    <xf numFmtId="4" fontId="5" fillId="0" borderId="8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horizontal="right" vertical="top" wrapText="1"/>
    </xf>
    <xf numFmtId="4" fontId="5" fillId="6" borderId="10" xfId="0" applyNumberFormat="1" applyFont="1" applyFill="1" applyBorder="1" applyAlignment="1" applyProtection="1">
      <alignment horizontal="right" vertical="top" wrapText="1"/>
    </xf>
    <xf numFmtId="4" fontId="5" fillId="0" borderId="11" xfId="0" applyNumberFormat="1" applyFont="1" applyFill="1" applyBorder="1" applyAlignment="1" applyProtection="1">
      <alignment horizontal="right" vertical="top" wrapText="1"/>
    </xf>
    <xf numFmtId="4" fontId="5" fillId="0" borderId="12" xfId="0" applyNumberFormat="1" applyFont="1" applyFill="1" applyBorder="1" applyAlignment="1" applyProtection="1">
      <alignment horizontal="right" vertical="top" wrapText="1"/>
    </xf>
    <xf numFmtId="4" fontId="4" fillId="0" borderId="7" xfId="0" applyNumberFormat="1" applyFont="1" applyFill="1" applyBorder="1" applyAlignment="1">
      <alignment wrapText="1"/>
    </xf>
    <xf numFmtId="4" fontId="2" fillId="0" borderId="7" xfId="0" applyNumberFormat="1" applyFont="1" applyBorder="1" applyAlignment="1">
      <alignment wrapText="1"/>
    </xf>
    <xf numFmtId="0" fontId="1" fillId="0" borderId="13" xfId="0" applyFont="1" applyFill="1" applyBorder="1" applyAlignment="1">
      <alignment wrapText="1"/>
    </xf>
    <xf numFmtId="4" fontId="4" fillId="6" borderId="10" xfId="0" applyNumberFormat="1" applyFont="1" applyFill="1" applyBorder="1" applyAlignment="1">
      <alignment wrapText="1"/>
    </xf>
    <xf numFmtId="4" fontId="4" fillId="0" borderId="10" xfId="0" applyNumberFormat="1" applyFont="1" applyFill="1" applyBorder="1" applyAlignment="1">
      <alignment wrapText="1"/>
    </xf>
    <xf numFmtId="4" fontId="4" fillId="6" borderId="14" xfId="0" applyNumberFormat="1" applyFont="1" applyFill="1" applyBorder="1" applyAlignment="1">
      <alignment wrapText="1"/>
    </xf>
    <xf numFmtId="4" fontId="4" fillId="0" borderId="14" xfId="0" applyNumberFormat="1" applyFont="1" applyFill="1" applyBorder="1" applyAlignment="1">
      <alignment wrapText="1"/>
    </xf>
    <xf numFmtId="4" fontId="2" fillId="4" borderId="3" xfId="0" applyNumberFormat="1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4" fontId="3" fillId="4" borderId="10" xfId="0" applyNumberFormat="1" applyFont="1" applyFill="1" applyBorder="1" applyAlignment="1">
      <alignment wrapText="1"/>
    </xf>
    <xf numFmtId="4" fontId="2" fillId="4" borderId="10" xfId="0" applyNumberFormat="1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2" fontId="5" fillId="0" borderId="10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wrapText="1"/>
    </xf>
    <xf numFmtId="4" fontId="5" fillId="0" borderId="10" xfId="0" applyNumberFormat="1" applyFont="1" applyBorder="1" applyAlignment="1">
      <alignment horizontal="right" vertical="top" wrapText="1"/>
    </xf>
    <xf numFmtId="4" fontId="5" fillId="0" borderId="10" xfId="0" applyNumberFormat="1" applyFont="1" applyFill="1" applyBorder="1" applyAlignment="1" applyProtection="1">
      <alignment horizontal="right" vertical="top" wrapText="1"/>
    </xf>
    <xf numFmtId="0" fontId="2" fillId="4" borderId="15" xfId="0" applyFont="1" applyFill="1" applyBorder="1" applyAlignment="1">
      <alignment wrapText="1"/>
    </xf>
    <xf numFmtId="4" fontId="2" fillId="4" borderId="16" xfId="0" applyNumberFormat="1" applyFont="1" applyFill="1" applyBorder="1" applyAlignment="1">
      <alignment wrapText="1"/>
    </xf>
    <xf numFmtId="4" fontId="5" fillId="0" borderId="17" xfId="0" applyNumberFormat="1" applyFont="1" applyBorder="1" applyAlignment="1">
      <alignment horizontal="right" vertical="top" wrapText="1"/>
    </xf>
    <xf numFmtId="4" fontId="5" fillId="0" borderId="8" xfId="0" applyNumberFormat="1" applyFont="1" applyFill="1" applyBorder="1" applyAlignment="1" applyProtection="1">
      <alignment horizontal="right" vertical="top" wrapText="1"/>
    </xf>
    <xf numFmtId="0" fontId="1" fillId="0" borderId="18" xfId="0" applyFont="1" applyFill="1" applyBorder="1" applyAlignment="1">
      <alignment wrapText="1"/>
    </xf>
    <xf numFmtId="4" fontId="4" fillId="6" borderId="16" xfId="0" applyNumberFormat="1" applyFont="1" applyFill="1" applyBorder="1" applyAlignment="1">
      <alignment wrapText="1"/>
    </xf>
    <xf numFmtId="4" fontId="4" fillId="0" borderId="16" xfId="0" applyNumberFormat="1" applyFont="1" applyFill="1" applyBorder="1" applyAlignment="1">
      <alignment wrapText="1"/>
    </xf>
    <xf numFmtId="4" fontId="4" fillId="6" borderId="19" xfId="0" applyNumberFormat="1" applyFont="1" applyFill="1" applyBorder="1" applyAlignment="1">
      <alignment wrapText="1"/>
    </xf>
    <xf numFmtId="4" fontId="4" fillId="0" borderId="19" xfId="0" applyNumberFormat="1" applyFont="1" applyFill="1" applyBorder="1" applyAlignment="1">
      <alignment wrapText="1"/>
    </xf>
    <xf numFmtId="4" fontId="2" fillId="4" borderId="19" xfId="0" applyNumberFormat="1" applyFont="1" applyFill="1" applyBorder="1" applyAlignment="1">
      <alignment wrapText="1"/>
    </xf>
    <xf numFmtId="2" fontId="1" fillId="0" borderId="20" xfId="0" applyNumberFormat="1" applyFont="1" applyFill="1" applyBorder="1" applyAlignment="1">
      <alignment wrapText="1"/>
    </xf>
    <xf numFmtId="4" fontId="2" fillId="4" borderId="21" xfId="0" applyNumberFormat="1" applyFont="1" applyFill="1" applyBorder="1" applyAlignment="1">
      <alignment wrapText="1"/>
    </xf>
    <xf numFmtId="4" fontId="4" fillId="0" borderId="12" xfId="0" applyNumberFormat="1" applyFont="1" applyFill="1" applyBorder="1" applyAlignment="1">
      <alignment wrapText="1"/>
    </xf>
    <xf numFmtId="4" fontId="3" fillId="6" borderId="7" xfId="0" applyNumberFormat="1" applyFont="1" applyFill="1" applyBorder="1" applyAlignment="1">
      <alignment wrapText="1"/>
    </xf>
    <xf numFmtId="4" fontId="5" fillId="0" borderId="7" xfId="0" applyNumberFormat="1" applyFont="1" applyFill="1" applyBorder="1" applyAlignment="1" applyProtection="1">
      <alignment horizontal="right" vertical="top" wrapText="1"/>
    </xf>
    <xf numFmtId="2" fontId="5" fillId="0" borderId="8" xfId="0" applyNumberFormat="1" applyFont="1" applyFill="1" applyBorder="1" applyAlignment="1" applyProtection="1">
      <alignment horizontal="right" vertical="top" wrapText="1"/>
    </xf>
    <xf numFmtId="4" fontId="2" fillId="4" borderId="14" xfId="0" applyNumberFormat="1" applyFont="1" applyFill="1" applyBorder="1" applyAlignment="1">
      <alignment wrapText="1"/>
    </xf>
    <xf numFmtId="4" fontId="4" fillId="7" borderId="10" xfId="0" applyNumberFormat="1" applyFont="1" applyFill="1" applyBorder="1" applyAlignment="1">
      <alignment wrapText="1"/>
    </xf>
    <xf numFmtId="4" fontId="5" fillId="0" borderId="7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 wrapText="1"/>
    </xf>
    <xf numFmtId="2" fontId="5" fillId="6" borderId="10" xfId="0" applyNumberFormat="1" applyFont="1" applyFill="1" applyBorder="1" applyAlignment="1" applyProtection="1">
      <alignment horizontal="right" vertical="top" wrapText="1"/>
    </xf>
    <xf numFmtId="2" fontId="5" fillId="0" borderId="10" xfId="0" applyNumberFormat="1" applyFont="1" applyFill="1" applyBorder="1" applyAlignment="1" applyProtection="1">
      <alignment horizontal="right" vertical="top" wrapText="1"/>
    </xf>
    <xf numFmtId="2" fontId="5" fillId="0" borderId="7" xfId="0" applyNumberFormat="1" applyFont="1" applyFill="1" applyBorder="1" applyAlignment="1" applyProtection="1">
      <alignment horizontal="right" vertical="top" wrapText="1"/>
    </xf>
    <xf numFmtId="0" fontId="1" fillId="0" borderId="11" xfId="0" applyFont="1" applyFill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4" fontId="4" fillId="0" borderId="10" xfId="0" applyNumberFormat="1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4" fontId="3" fillId="4" borderId="22" xfId="0" applyNumberFormat="1" applyFont="1" applyFill="1" applyBorder="1" applyAlignment="1">
      <alignment wrapText="1"/>
    </xf>
    <xf numFmtId="4" fontId="3" fillId="6" borderId="10" xfId="0" applyNumberFormat="1" applyFont="1" applyFill="1" applyBorder="1" applyAlignment="1">
      <alignment wrapText="1"/>
    </xf>
    <xf numFmtId="0" fontId="4" fillId="6" borderId="7" xfId="0" applyNumberFormat="1" applyFont="1" applyFill="1" applyBorder="1" applyAlignment="1">
      <alignment wrapText="1"/>
    </xf>
    <xf numFmtId="0" fontId="4" fillId="0" borderId="7" xfId="0" applyNumberFormat="1" applyFont="1" applyFill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4" fontId="3" fillId="6" borderId="14" xfId="0" applyNumberFormat="1" applyFont="1" applyFill="1" applyBorder="1" applyAlignment="1">
      <alignment wrapText="1"/>
    </xf>
    <xf numFmtId="4" fontId="4" fillId="0" borderId="14" xfId="0" applyNumberFormat="1" applyFont="1" applyBorder="1" applyAlignment="1">
      <alignment wrapText="1"/>
    </xf>
    <xf numFmtId="4" fontId="3" fillId="4" borderId="3" xfId="0" applyNumberFormat="1" applyFont="1" applyFill="1" applyBorder="1" applyAlignment="1">
      <alignment wrapText="1"/>
    </xf>
    <xf numFmtId="4" fontId="2" fillId="4" borderId="5" xfId="0" applyNumberFormat="1" applyFont="1" applyFill="1" applyBorder="1" applyAlignment="1">
      <alignment wrapText="1"/>
    </xf>
    <xf numFmtId="4" fontId="3" fillId="0" borderId="10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4" fontId="2" fillId="4" borderId="23" xfId="0" applyNumberFormat="1" applyFont="1" applyFill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2" fontId="5" fillId="0" borderId="8" xfId="0" applyNumberFormat="1" applyFont="1" applyBorder="1" applyAlignment="1">
      <alignment horizontal="right" vertical="top" wrapText="1"/>
    </xf>
    <xf numFmtId="4" fontId="4" fillId="8" borderId="10" xfId="0" applyNumberFormat="1" applyFont="1" applyFill="1" applyBorder="1" applyAlignment="1">
      <alignment wrapText="1"/>
    </xf>
    <xf numFmtId="4" fontId="4" fillId="6" borderId="24" xfId="0" applyNumberFormat="1" applyFont="1" applyFill="1" applyBorder="1" applyAlignment="1">
      <alignment wrapText="1"/>
    </xf>
    <xf numFmtId="4" fontId="2" fillId="4" borderId="1" xfId="0" applyNumberFormat="1" applyFont="1" applyFill="1" applyBorder="1" applyAlignment="1">
      <alignment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V164"/>
  <sheetViews>
    <sheetView tabSelected="1" workbookViewId="0">
      <pane ySplit="6" topLeftCell="A7" activePane="bottomLeft" state="frozen"/>
      <selection pane="bottomLeft" activeCell="E4" sqref="E4:F4"/>
    </sheetView>
  </sheetViews>
  <sheetFormatPr defaultRowHeight="15"/>
  <cols>
    <col min="1" max="1" width="42.85546875" style="2" customWidth="1"/>
    <col min="2" max="2" width="16.7109375" style="2" customWidth="1"/>
    <col min="3" max="3" width="15.5703125" style="2" customWidth="1"/>
    <col min="4" max="4" width="14.28515625" style="2" customWidth="1"/>
    <col min="5" max="11" width="16.140625" style="2" customWidth="1"/>
    <col min="12" max="12" width="15.28515625" style="2" customWidth="1"/>
    <col min="13" max="13" width="15.42578125" style="2" customWidth="1"/>
    <col min="14" max="14" width="9.140625" style="2"/>
    <col min="15" max="15" width="10" style="2" bestFit="1" customWidth="1"/>
    <col min="16" max="16384" width="9.140625" style="2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5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.75" thickBot="1">
      <c r="B4" s="4">
        <f>4322000-B6</f>
        <v>0</v>
      </c>
      <c r="D4" s="4">
        <f>6071300-D6</f>
        <v>0</v>
      </c>
      <c r="E4" s="4"/>
      <c r="F4" s="4"/>
      <c r="J4" s="4">
        <f>79700-J6</f>
        <v>0</v>
      </c>
    </row>
    <row r="5" spans="1:15" ht="36" customHeight="1" thickBot="1">
      <c r="A5" s="5"/>
      <c r="B5" s="6" t="s">
        <v>3</v>
      </c>
      <c r="C5" s="7" t="s">
        <v>4</v>
      </c>
      <c r="D5" s="7" t="s">
        <v>5</v>
      </c>
      <c r="E5" s="7" t="s">
        <v>6</v>
      </c>
      <c r="F5" s="6" t="s">
        <v>7</v>
      </c>
      <c r="G5" s="7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9" t="s">
        <v>14</v>
      </c>
    </row>
    <row r="6" spans="1:15" ht="18" customHeight="1" thickBot="1">
      <c r="A6" s="10" t="s">
        <v>15</v>
      </c>
      <c r="B6" s="11">
        <f>B7+B11+B21+B25+B29+B32+B39+B74+B121+B130+B140+B15+B116+B19+B17</f>
        <v>4322000</v>
      </c>
      <c r="C6" s="11">
        <f t="shared" ref="C6:M6" si="0">C7+C11+C21+C25+C29+C32+C39+C74+C121+C130+C140+C15+C116+C19+C17</f>
        <v>4322000</v>
      </c>
      <c r="D6" s="11">
        <f t="shared" si="0"/>
        <v>6071300</v>
      </c>
      <c r="E6" s="11">
        <f t="shared" si="0"/>
        <v>3701547.3899999997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79700</v>
      </c>
      <c r="K6" s="11">
        <f t="shared" si="0"/>
        <v>79697</v>
      </c>
      <c r="L6" s="11">
        <f t="shared" si="0"/>
        <v>410957.5</v>
      </c>
      <c r="M6" s="11">
        <f t="shared" si="0"/>
        <v>8514201.8900000006</v>
      </c>
      <c r="O6" s="4"/>
    </row>
    <row r="7" spans="1:15" ht="18" customHeight="1" thickBot="1">
      <c r="A7" s="12" t="s">
        <v>16</v>
      </c>
      <c r="B7" s="13">
        <f>SUM(B8:B10)</f>
        <v>2830127.16</v>
      </c>
      <c r="C7" s="13">
        <f t="shared" ref="C7:M7" si="1">SUM(C8:C10)</f>
        <v>2830127.16</v>
      </c>
      <c r="D7" s="13">
        <f t="shared" si="1"/>
        <v>896660.29</v>
      </c>
      <c r="E7" s="13">
        <f t="shared" si="1"/>
        <v>896660.29</v>
      </c>
      <c r="F7" s="13">
        <f t="shared" si="1"/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13">
        <f t="shared" si="1"/>
        <v>0</v>
      </c>
      <c r="K7" s="13">
        <f t="shared" si="1"/>
        <v>0</v>
      </c>
      <c r="L7" s="13">
        <f t="shared" si="1"/>
        <v>0</v>
      </c>
      <c r="M7" s="13">
        <f t="shared" si="1"/>
        <v>3726787.45</v>
      </c>
    </row>
    <row r="8" spans="1:15" ht="18" customHeight="1">
      <c r="A8" s="14" t="s">
        <v>17</v>
      </c>
      <c r="B8" s="15">
        <v>2830127.16</v>
      </c>
      <c r="C8" s="16">
        <v>2830127.16</v>
      </c>
      <c r="D8" s="15">
        <v>896660.29</v>
      </c>
      <c r="E8" s="17">
        <v>896660.29</v>
      </c>
      <c r="F8" s="18"/>
      <c r="G8" s="19"/>
      <c r="H8" s="20"/>
      <c r="I8" s="20"/>
      <c r="J8" s="15"/>
      <c r="K8" s="21"/>
      <c r="L8" s="21"/>
      <c r="M8" s="22">
        <f>C8+E8+L8+K8+G8+I8</f>
        <v>3726787.45</v>
      </c>
    </row>
    <row r="9" spans="1:15" ht="18" customHeight="1">
      <c r="A9" s="23" t="s">
        <v>18</v>
      </c>
      <c r="B9" s="15"/>
      <c r="C9" s="21"/>
      <c r="D9" s="15"/>
      <c r="E9" s="21"/>
      <c r="F9" s="24"/>
      <c r="G9" s="25"/>
      <c r="H9" s="21"/>
      <c r="I9" s="21"/>
      <c r="J9" s="15"/>
      <c r="K9" s="21"/>
      <c r="L9" s="21"/>
      <c r="M9" s="22">
        <f>C9+E9+L9+K9+G9+I9</f>
        <v>0</v>
      </c>
    </row>
    <row r="10" spans="1:15" ht="18" customHeight="1" thickBot="1">
      <c r="A10" s="23" t="s">
        <v>19</v>
      </c>
      <c r="B10" s="26"/>
      <c r="C10" s="27"/>
      <c r="D10" s="26"/>
      <c r="E10" s="27"/>
      <c r="F10" s="26"/>
      <c r="G10" s="27"/>
      <c r="H10" s="27"/>
      <c r="I10" s="27"/>
      <c r="J10" s="26"/>
      <c r="K10" s="27"/>
      <c r="L10" s="27"/>
      <c r="M10" s="22">
        <f>C10+E10+L10+K10+G10+I10</f>
        <v>0</v>
      </c>
    </row>
    <row r="11" spans="1:15" ht="18" customHeight="1" thickBot="1">
      <c r="A11" s="12" t="s">
        <v>20</v>
      </c>
      <c r="B11" s="28">
        <f t="shared" ref="B11:M11" si="2">B12+B13+B14</f>
        <v>0</v>
      </c>
      <c r="C11" s="28">
        <f t="shared" si="2"/>
        <v>0</v>
      </c>
      <c r="D11" s="28">
        <f t="shared" si="2"/>
        <v>0</v>
      </c>
      <c r="E11" s="28">
        <f t="shared" si="2"/>
        <v>0</v>
      </c>
      <c r="F11" s="28">
        <f t="shared" si="2"/>
        <v>0</v>
      </c>
      <c r="G11" s="28">
        <f t="shared" si="2"/>
        <v>0</v>
      </c>
      <c r="H11" s="28">
        <f t="shared" si="2"/>
        <v>0</v>
      </c>
      <c r="I11" s="28">
        <f t="shared" si="2"/>
        <v>0</v>
      </c>
      <c r="J11" s="28">
        <f t="shared" si="2"/>
        <v>0</v>
      </c>
      <c r="K11" s="28">
        <f t="shared" si="2"/>
        <v>0</v>
      </c>
      <c r="L11" s="28">
        <f t="shared" si="2"/>
        <v>0</v>
      </c>
      <c r="M11" s="28">
        <f t="shared" si="2"/>
        <v>0</v>
      </c>
    </row>
    <row r="12" spans="1:15" ht="18" customHeight="1">
      <c r="A12" s="14" t="s">
        <v>21</v>
      </c>
      <c r="B12" s="15"/>
      <c r="C12" s="21"/>
      <c r="D12" s="15"/>
      <c r="E12" s="21"/>
      <c r="F12" s="15"/>
      <c r="G12" s="21"/>
      <c r="H12" s="21"/>
      <c r="I12" s="21"/>
      <c r="J12" s="15"/>
      <c r="K12" s="21"/>
      <c r="L12" s="21"/>
      <c r="M12" s="22">
        <f>C12+E12+L12+K12+G12+I12</f>
        <v>0</v>
      </c>
    </row>
    <row r="13" spans="1:15" ht="18" customHeight="1">
      <c r="A13" s="23" t="s">
        <v>22</v>
      </c>
      <c r="B13" s="15"/>
      <c r="C13" s="21"/>
      <c r="D13" s="15"/>
      <c r="E13" s="21"/>
      <c r="F13" s="15"/>
      <c r="G13" s="21"/>
      <c r="H13" s="21"/>
      <c r="I13" s="21"/>
      <c r="J13" s="15"/>
      <c r="K13" s="21"/>
      <c r="L13" s="21"/>
      <c r="M13" s="22">
        <f>C13+E13+L13+K13+G13+I13</f>
        <v>0</v>
      </c>
    </row>
    <row r="14" spans="1:15" ht="18" customHeight="1">
      <c r="A14" s="23" t="s">
        <v>23</v>
      </c>
      <c r="B14" s="26"/>
      <c r="C14" s="27"/>
      <c r="D14" s="26"/>
      <c r="E14" s="27"/>
      <c r="F14" s="26"/>
      <c r="G14" s="27"/>
      <c r="H14" s="27"/>
      <c r="I14" s="27"/>
      <c r="J14" s="26"/>
      <c r="K14" s="27"/>
      <c r="L14" s="27"/>
      <c r="M14" s="22">
        <f>C14+E14+L14+K14+G14+I14</f>
        <v>0</v>
      </c>
    </row>
    <row r="15" spans="1:15" ht="18" customHeight="1">
      <c r="A15" s="29" t="s">
        <v>24</v>
      </c>
      <c r="B15" s="30">
        <f>B16</f>
        <v>1122.54</v>
      </c>
      <c r="C15" s="30">
        <f t="shared" ref="C15:L15" si="3">C16</f>
        <v>1122.54</v>
      </c>
      <c r="D15" s="30">
        <f t="shared" si="3"/>
        <v>0</v>
      </c>
      <c r="E15" s="30">
        <f t="shared" si="3"/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 t="shared" si="3"/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1">
        <f>C15+E15+L15+K15+G15</f>
        <v>1122.54</v>
      </c>
    </row>
    <row r="16" spans="1:15" ht="18" customHeight="1">
      <c r="A16" s="32" t="s">
        <v>25</v>
      </c>
      <c r="B16" s="24">
        <v>1122.54</v>
      </c>
      <c r="C16" s="33">
        <v>1122.54</v>
      </c>
      <c r="D16" s="24"/>
      <c r="E16" s="25"/>
      <c r="F16" s="24"/>
      <c r="G16" s="25"/>
      <c r="H16" s="25"/>
      <c r="I16" s="25"/>
      <c r="J16" s="24"/>
      <c r="K16" s="25"/>
      <c r="L16" s="25"/>
      <c r="M16" s="34">
        <f>C16+E16+L16+K16+G16+I16</f>
        <v>1122.54</v>
      </c>
    </row>
    <row r="17" spans="1:15" ht="18" customHeight="1">
      <c r="A17" s="29" t="s">
        <v>26</v>
      </c>
      <c r="B17" s="31">
        <f>B18</f>
        <v>0</v>
      </c>
      <c r="C17" s="31">
        <f t="shared" ref="C17:L17" si="4">C18</f>
        <v>0</v>
      </c>
      <c r="D17" s="31">
        <f t="shared" si="4"/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  <c r="J17" s="31">
        <f t="shared" si="4"/>
        <v>0</v>
      </c>
      <c r="K17" s="31">
        <f t="shared" si="4"/>
        <v>0</v>
      </c>
      <c r="L17" s="31">
        <f t="shared" si="4"/>
        <v>0</v>
      </c>
      <c r="M17" s="31">
        <f>M18</f>
        <v>0</v>
      </c>
    </row>
    <row r="18" spans="1:15" ht="36" customHeight="1">
      <c r="A18" s="32" t="s">
        <v>27</v>
      </c>
      <c r="B18" s="24"/>
      <c r="C18" s="33"/>
      <c r="D18" s="24"/>
      <c r="E18" s="25"/>
      <c r="F18" s="24"/>
      <c r="G18" s="25"/>
      <c r="H18" s="25"/>
      <c r="I18" s="25"/>
      <c r="J18" s="24"/>
      <c r="K18" s="25"/>
      <c r="L18" s="25"/>
      <c r="M18" s="34">
        <f>C18+E18+L18+K18+G18+I18</f>
        <v>0</v>
      </c>
    </row>
    <row r="19" spans="1:15" ht="18" customHeight="1">
      <c r="A19" s="29" t="s">
        <v>28</v>
      </c>
      <c r="B19" s="31">
        <f>B20</f>
        <v>0</v>
      </c>
      <c r="C19" s="31">
        <f t="shared" ref="C19:M19" si="5">C20</f>
        <v>0</v>
      </c>
      <c r="D19" s="31">
        <f t="shared" si="5"/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  <c r="J19" s="31">
        <f t="shared" si="5"/>
        <v>0</v>
      </c>
      <c r="K19" s="31">
        <f t="shared" si="5"/>
        <v>0</v>
      </c>
      <c r="L19" s="31">
        <f t="shared" si="5"/>
        <v>0</v>
      </c>
      <c r="M19" s="31">
        <f t="shared" si="5"/>
        <v>0</v>
      </c>
    </row>
    <row r="20" spans="1:15" ht="37.5" customHeight="1">
      <c r="A20" s="32" t="s">
        <v>29</v>
      </c>
      <c r="B20" s="24"/>
      <c r="C20" s="33"/>
      <c r="D20" s="24"/>
      <c r="E20" s="25"/>
      <c r="F20" s="24"/>
      <c r="G20" s="25"/>
      <c r="H20" s="25"/>
      <c r="I20" s="25"/>
      <c r="J20" s="24"/>
      <c r="K20" s="25"/>
      <c r="L20" s="25"/>
      <c r="M20" s="34">
        <f>C20+E20+G20+K20+L20+I20</f>
        <v>0</v>
      </c>
    </row>
    <row r="21" spans="1:15" ht="29.25" customHeight="1">
      <c r="A21" s="29" t="s">
        <v>30</v>
      </c>
      <c r="B21" s="31">
        <f>SUM(B22:B24)</f>
        <v>1110905.03</v>
      </c>
      <c r="C21" s="31">
        <f t="shared" ref="C21:M21" si="6">SUM(C22:C24)</f>
        <v>1110905.03</v>
      </c>
      <c r="D21" s="31">
        <f t="shared" si="6"/>
        <v>269552.99</v>
      </c>
      <c r="E21" s="31">
        <f t="shared" si="6"/>
        <v>269552.99</v>
      </c>
      <c r="F21" s="31">
        <f t="shared" si="6"/>
        <v>0</v>
      </c>
      <c r="G21" s="31">
        <f t="shared" si="6"/>
        <v>0</v>
      </c>
      <c r="H21" s="31">
        <f t="shared" si="6"/>
        <v>0</v>
      </c>
      <c r="I21" s="31">
        <f t="shared" si="6"/>
        <v>0</v>
      </c>
      <c r="J21" s="31">
        <f t="shared" si="6"/>
        <v>0</v>
      </c>
      <c r="K21" s="31">
        <f t="shared" si="6"/>
        <v>0</v>
      </c>
      <c r="L21" s="31">
        <f t="shared" si="6"/>
        <v>0</v>
      </c>
      <c r="M21" s="31">
        <f t="shared" si="6"/>
        <v>1380458.02</v>
      </c>
    </row>
    <row r="22" spans="1:15" ht="18" customHeight="1">
      <c r="A22" s="32" t="s">
        <v>31</v>
      </c>
      <c r="B22" s="24">
        <v>1110905.03</v>
      </c>
      <c r="C22" s="35">
        <v>1110905.03</v>
      </c>
      <c r="D22" s="24">
        <v>269552.99</v>
      </c>
      <c r="E22" s="35">
        <v>269552.99</v>
      </c>
      <c r="F22" s="18"/>
      <c r="G22" s="36"/>
      <c r="H22" s="36"/>
      <c r="I22" s="36"/>
      <c r="J22" s="24"/>
      <c r="K22" s="25"/>
      <c r="L22" s="25"/>
      <c r="M22" s="34">
        <f>C22+E22+L22+K22+G22+I22</f>
        <v>1380458.02</v>
      </c>
      <c r="O22" s="4"/>
    </row>
    <row r="23" spans="1:15" ht="18" customHeight="1">
      <c r="A23" s="32" t="s">
        <v>32</v>
      </c>
      <c r="B23" s="24"/>
      <c r="C23" s="25"/>
      <c r="D23" s="24"/>
      <c r="E23" s="25"/>
      <c r="F23" s="24"/>
      <c r="G23" s="25"/>
      <c r="H23" s="25"/>
      <c r="I23" s="25"/>
      <c r="J23" s="24"/>
      <c r="K23" s="25"/>
      <c r="L23" s="25"/>
      <c r="M23" s="34">
        <f>C23+E23+L23+K23+G23+I23</f>
        <v>0</v>
      </c>
    </row>
    <row r="24" spans="1:15" ht="31.5">
      <c r="A24" s="32" t="s">
        <v>33</v>
      </c>
      <c r="B24" s="24"/>
      <c r="C24" s="25"/>
      <c r="D24" s="24"/>
      <c r="E24" s="25"/>
      <c r="F24" s="24"/>
      <c r="G24" s="25"/>
      <c r="H24" s="25"/>
      <c r="I24" s="25"/>
      <c r="J24" s="24"/>
      <c r="K24" s="25"/>
      <c r="L24" s="25"/>
      <c r="M24" s="34">
        <f>C24+E24+L24+K24+G24+I24</f>
        <v>0</v>
      </c>
    </row>
    <row r="25" spans="1:15" ht="18" customHeight="1" thickBot="1">
      <c r="A25" s="37" t="s">
        <v>34</v>
      </c>
      <c r="B25" s="38">
        <f t="shared" ref="B25:L25" si="7">SUM(B26:B28)</f>
        <v>45494.69</v>
      </c>
      <c r="C25" s="38">
        <f t="shared" si="7"/>
        <v>45494.69</v>
      </c>
      <c r="D25" s="38">
        <f t="shared" si="7"/>
        <v>0</v>
      </c>
      <c r="E25" s="38">
        <f t="shared" si="7"/>
        <v>0</v>
      </c>
      <c r="F25" s="38">
        <f t="shared" si="7"/>
        <v>0</v>
      </c>
      <c r="G25" s="38">
        <f t="shared" si="7"/>
        <v>0</v>
      </c>
      <c r="H25" s="38">
        <f t="shared" si="7"/>
        <v>0</v>
      </c>
      <c r="I25" s="38">
        <f t="shared" si="7"/>
        <v>0</v>
      </c>
      <c r="J25" s="38">
        <f t="shared" si="7"/>
        <v>0</v>
      </c>
      <c r="K25" s="38">
        <f t="shared" si="7"/>
        <v>0</v>
      </c>
      <c r="L25" s="38">
        <f t="shared" si="7"/>
        <v>0</v>
      </c>
      <c r="M25" s="38">
        <f>SUM(M26:M28)</f>
        <v>45494.69</v>
      </c>
    </row>
    <row r="26" spans="1:15" ht="18" customHeight="1">
      <c r="A26" s="14" t="s">
        <v>35</v>
      </c>
      <c r="B26" s="15">
        <v>45494.69</v>
      </c>
      <c r="C26" s="16">
        <v>45494.69</v>
      </c>
      <c r="D26" s="15"/>
      <c r="E26" s="39"/>
      <c r="F26" s="18"/>
      <c r="G26" s="19"/>
      <c r="H26" s="20"/>
      <c r="I26" s="20"/>
      <c r="J26" s="15"/>
      <c r="K26" s="40"/>
      <c r="L26" s="21"/>
      <c r="M26" s="22">
        <f>C26+E26+L26+K26+G26+I26</f>
        <v>45494.69</v>
      </c>
    </row>
    <row r="27" spans="1:15" ht="18" customHeight="1">
      <c r="A27" s="32" t="s">
        <v>36</v>
      </c>
      <c r="B27" s="15"/>
      <c r="C27" s="21"/>
      <c r="D27" s="15"/>
      <c r="E27" s="21"/>
      <c r="F27" s="24"/>
      <c r="G27" s="25"/>
      <c r="H27" s="21"/>
      <c r="I27" s="21"/>
      <c r="J27" s="15"/>
      <c r="K27" s="21"/>
      <c r="L27" s="21"/>
      <c r="M27" s="22">
        <f>C27+E27+L27+K27+G27+I27</f>
        <v>0</v>
      </c>
    </row>
    <row r="28" spans="1:15" ht="18" customHeight="1" thickBot="1">
      <c r="A28" s="41" t="s">
        <v>37</v>
      </c>
      <c r="B28" s="42"/>
      <c r="C28" s="43"/>
      <c r="D28" s="42"/>
      <c r="E28" s="43"/>
      <c r="F28" s="44"/>
      <c r="G28" s="45"/>
      <c r="H28" s="43"/>
      <c r="I28" s="43"/>
      <c r="J28" s="42"/>
      <c r="K28" s="43"/>
      <c r="L28" s="43"/>
      <c r="M28" s="22">
        <f>C28+E28+L28+K28+G28+I28</f>
        <v>0</v>
      </c>
    </row>
    <row r="29" spans="1:15" ht="31.5" customHeight="1" thickBot="1">
      <c r="A29" s="12" t="s">
        <v>38</v>
      </c>
      <c r="B29" s="28">
        <f>B30+B31</f>
        <v>0</v>
      </c>
      <c r="C29" s="46">
        <f t="shared" ref="C29:L29" si="8">C30+C31</f>
        <v>0</v>
      </c>
      <c r="D29" s="46">
        <f t="shared" si="8"/>
        <v>0</v>
      </c>
      <c r="E29" s="46">
        <f t="shared" si="8"/>
        <v>0</v>
      </c>
      <c r="F29" s="46">
        <f t="shared" si="8"/>
        <v>0</v>
      </c>
      <c r="G29" s="46">
        <f t="shared" si="8"/>
        <v>0</v>
      </c>
      <c r="H29" s="46">
        <f t="shared" si="8"/>
        <v>0</v>
      </c>
      <c r="I29" s="46">
        <f t="shared" si="8"/>
        <v>0</v>
      </c>
      <c r="J29" s="46">
        <f t="shared" si="8"/>
        <v>0</v>
      </c>
      <c r="K29" s="46">
        <f t="shared" si="8"/>
        <v>0</v>
      </c>
      <c r="L29" s="46">
        <f t="shared" si="8"/>
        <v>0</v>
      </c>
      <c r="M29" s="28">
        <f>M30+M31</f>
        <v>0</v>
      </c>
    </row>
    <row r="30" spans="1:15" ht="18" customHeight="1">
      <c r="A30" s="41" t="s">
        <v>39</v>
      </c>
      <c r="B30" s="15"/>
      <c r="C30" s="21"/>
      <c r="D30" s="15"/>
      <c r="E30" s="21"/>
      <c r="F30" s="15"/>
      <c r="G30" s="21"/>
      <c r="H30" s="21"/>
      <c r="I30" s="21"/>
      <c r="J30" s="15"/>
      <c r="K30" s="21"/>
      <c r="L30" s="21"/>
      <c r="M30" s="22">
        <f>C30+E30+L30+K30+G30+I30</f>
        <v>0</v>
      </c>
    </row>
    <row r="31" spans="1:15" ht="18" customHeight="1" thickBot="1">
      <c r="A31" s="47" t="s">
        <v>40</v>
      </c>
      <c r="B31" s="15"/>
      <c r="C31" s="21"/>
      <c r="D31" s="15"/>
      <c r="E31" s="21"/>
      <c r="F31" s="15"/>
      <c r="G31" s="21"/>
      <c r="H31" s="21"/>
      <c r="I31" s="21"/>
      <c r="J31" s="15"/>
      <c r="K31" s="21"/>
      <c r="L31" s="21"/>
      <c r="M31" s="22">
        <f>C31+E31+L31+K31+G31+I31</f>
        <v>0</v>
      </c>
    </row>
    <row r="32" spans="1:15" ht="32.25" customHeight="1" thickBot="1">
      <c r="A32" s="12" t="s">
        <v>41</v>
      </c>
      <c r="B32" s="28">
        <f>SUM(B33:B38)</f>
        <v>0</v>
      </c>
      <c r="C32" s="28">
        <f t="shared" ref="C32:L32" si="9">SUM(C33:C38)</f>
        <v>0</v>
      </c>
      <c r="D32" s="28">
        <f t="shared" si="9"/>
        <v>847655.12999999989</v>
      </c>
      <c r="E32" s="28">
        <f t="shared" si="9"/>
        <v>807040.22999999986</v>
      </c>
      <c r="F32" s="48">
        <f t="shared" si="9"/>
        <v>0</v>
      </c>
      <c r="G32" s="48">
        <f t="shared" si="9"/>
        <v>0</v>
      </c>
      <c r="H32" s="48">
        <f t="shared" si="9"/>
        <v>0</v>
      </c>
      <c r="I32" s="48">
        <f t="shared" si="9"/>
        <v>0</v>
      </c>
      <c r="J32" s="28">
        <f t="shared" si="9"/>
        <v>0</v>
      </c>
      <c r="K32" s="28">
        <f t="shared" si="9"/>
        <v>0</v>
      </c>
      <c r="L32" s="28">
        <f t="shared" si="9"/>
        <v>0</v>
      </c>
      <c r="M32" s="28">
        <f>SUM(M33:M38)</f>
        <v>807040.22999999986</v>
      </c>
    </row>
    <row r="33" spans="1:13" ht="18" customHeight="1">
      <c r="A33" s="14" t="s">
        <v>42</v>
      </c>
      <c r="B33" s="15"/>
      <c r="C33" s="21"/>
      <c r="D33" s="15"/>
      <c r="E33" s="49"/>
      <c r="F33" s="24"/>
      <c r="G33" s="25"/>
      <c r="H33" s="21"/>
      <c r="I33" s="21"/>
      <c r="J33" s="15"/>
      <c r="K33" s="21"/>
      <c r="L33" s="21"/>
      <c r="M33" s="22">
        <f t="shared" ref="M33:M38" si="10">C33+E33+L33+K33+G33+I33</f>
        <v>0</v>
      </c>
    </row>
    <row r="34" spans="1:13" ht="18" customHeight="1">
      <c r="A34" s="32" t="s">
        <v>43</v>
      </c>
      <c r="B34" s="15"/>
      <c r="C34" s="21"/>
      <c r="D34" s="50">
        <v>614392.76</v>
      </c>
      <c r="E34" s="17">
        <v>614392.76</v>
      </c>
      <c r="F34" s="18"/>
      <c r="G34" s="36"/>
      <c r="H34" s="51"/>
      <c r="I34" s="51"/>
      <c r="J34" s="15"/>
      <c r="K34" s="21"/>
      <c r="L34" s="21"/>
      <c r="M34" s="22">
        <f t="shared" si="10"/>
        <v>614392.76</v>
      </c>
    </row>
    <row r="35" spans="1:13" ht="18" customHeight="1">
      <c r="A35" s="32" t="s">
        <v>44</v>
      </c>
      <c r="B35" s="15"/>
      <c r="C35" s="21"/>
      <c r="D35" s="50">
        <v>156001.57999999999</v>
      </c>
      <c r="E35" s="16">
        <v>115386.68</v>
      </c>
      <c r="F35" s="18"/>
      <c r="G35" s="36"/>
      <c r="H35" s="51"/>
      <c r="I35" s="51"/>
      <c r="J35" s="15"/>
      <c r="K35" s="40"/>
      <c r="L35" s="21"/>
      <c r="M35" s="22">
        <f t="shared" si="10"/>
        <v>115386.68</v>
      </c>
    </row>
    <row r="36" spans="1:13" ht="18" customHeight="1">
      <c r="A36" s="32" t="s">
        <v>45</v>
      </c>
      <c r="B36" s="15"/>
      <c r="C36" s="21"/>
      <c r="D36" s="50">
        <v>9832.75</v>
      </c>
      <c r="E36" s="16">
        <v>9832.75</v>
      </c>
      <c r="F36" s="18"/>
      <c r="G36" s="36"/>
      <c r="H36" s="51"/>
      <c r="I36" s="51"/>
      <c r="J36" s="15"/>
      <c r="K36" s="21"/>
      <c r="L36" s="21"/>
      <c r="M36" s="22">
        <f t="shared" si="10"/>
        <v>9832.75</v>
      </c>
    </row>
    <row r="37" spans="1:13" ht="18" customHeight="1">
      <c r="A37" s="23" t="s">
        <v>46</v>
      </c>
      <c r="B37" s="15"/>
      <c r="C37" s="21"/>
      <c r="D37" s="50">
        <v>22640.44</v>
      </c>
      <c r="E37" s="16">
        <v>22640.44</v>
      </c>
      <c r="F37" s="24"/>
      <c r="G37" s="25"/>
      <c r="H37" s="21"/>
      <c r="I37" s="21"/>
      <c r="J37" s="15"/>
      <c r="K37" s="52"/>
      <c r="L37" s="21"/>
      <c r="M37" s="22">
        <f t="shared" si="10"/>
        <v>22640.44</v>
      </c>
    </row>
    <row r="38" spans="1:13" ht="18" customHeight="1" thickBot="1">
      <c r="A38" s="23" t="s">
        <v>47</v>
      </c>
      <c r="B38" s="15"/>
      <c r="C38" s="21"/>
      <c r="D38" s="50">
        <v>44787.6</v>
      </c>
      <c r="E38" s="16">
        <v>44787.6</v>
      </c>
      <c r="F38" s="18"/>
      <c r="G38" s="36"/>
      <c r="H38" s="51"/>
      <c r="I38" s="51"/>
      <c r="J38" s="15"/>
      <c r="K38" s="40"/>
      <c r="L38" s="21"/>
      <c r="M38" s="22">
        <f t="shared" si="10"/>
        <v>44787.6</v>
      </c>
    </row>
    <row r="39" spans="1:13" ht="18" customHeight="1" thickBot="1">
      <c r="A39" s="12" t="s">
        <v>48</v>
      </c>
      <c r="B39" s="28">
        <f t="shared" ref="B39:M39" si="11">SUM(B40:B73)</f>
        <v>0</v>
      </c>
      <c r="C39" s="28">
        <f t="shared" si="11"/>
        <v>0</v>
      </c>
      <c r="D39" s="28">
        <f t="shared" si="11"/>
        <v>2636016.36</v>
      </c>
      <c r="E39" s="28">
        <f t="shared" si="11"/>
        <v>305216.36</v>
      </c>
      <c r="F39" s="53">
        <f t="shared" si="11"/>
        <v>0</v>
      </c>
      <c r="G39" s="53">
        <f t="shared" si="11"/>
        <v>0</v>
      </c>
      <c r="H39" s="53">
        <f t="shared" si="11"/>
        <v>0</v>
      </c>
      <c r="I39" s="53">
        <f t="shared" si="11"/>
        <v>0</v>
      </c>
      <c r="J39" s="28">
        <f t="shared" si="11"/>
        <v>0</v>
      </c>
      <c r="K39" s="28">
        <f t="shared" si="11"/>
        <v>0</v>
      </c>
      <c r="L39" s="28">
        <f t="shared" si="11"/>
        <v>0</v>
      </c>
      <c r="M39" s="28">
        <f t="shared" si="11"/>
        <v>305216.36</v>
      </c>
    </row>
    <row r="40" spans="1:13" ht="18" customHeight="1">
      <c r="A40" s="14" t="s">
        <v>49</v>
      </c>
      <c r="B40" s="24"/>
      <c r="C40" s="25"/>
      <c r="D40" s="54">
        <f>10500+51900</f>
        <v>62400</v>
      </c>
      <c r="E40" s="55">
        <v>62400</v>
      </c>
      <c r="F40" s="18"/>
      <c r="G40" s="36"/>
      <c r="H40" s="36"/>
      <c r="I40" s="36"/>
      <c r="J40" s="24"/>
      <c r="K40" s="25"/>
      <c r="L40" s="25"/>
      <c r="M40" s="22">
        <f t="shared" ref="M40:M73" si="12">C40+E40+L40+K40+G40+I40</f>
        <v>62400</v>
      </c>
    </row>
    <row r="41" spans="1:13" ht="18" customHeight="1">
      <c r="A41" s="32" t="s">
        <v>50</v>
      </c>
      <c r="B41" s="15"/>
      <c r="C41" s="21"/>
      <c r="D41" s="50">
        <v>30000</v>
      </c>
      <c r="E41" s="35">
        <v>30000</v>
      </c>
      <c r="F41" s="18"/>
      <c r="G41" s="36"/>
      <c r="H41" s="51"/>
      <c r="I41" s="51"/>
      <c r="J41" s="15"/>
      <c r="K41" s="21"/>
      <c r="L41" s="21"/>
      <c r="M41" s="22">
        <f t="shared" si="12"/>
        <v>30000</v>
      </c>
    </row>
    <row r="42" spans="1:13" ht="31.5">
      <c r="A42" s="32" t="s">
        <v>51</v>
      </c>
      <c r="B42" s="15"/>
      <c r="C42" s="21"/>
      <c r="D42" s="15"/>
      <c r="E42" s="21"/>
      <c r="F42" s="24"/>
      <c r="G42" s="25"/>
      <c r="H42" s="21"/>
      <c r="I42" s="21"/>
      <c r="J42" s="15"/>
      <c r="K42" s="21"/>
      <c r="L42" s="21"/>
      <c r="M42" s="22">
        <f t="shared" si="12"/>
        <v>0</v>
      </c>
    </row>
    <row r="43" spans="1:13" ht="18" customHeight="1">
      <c r="A43" s="32" t="s">
        <v>52</v>
      </c>
      <c r="B43" s="15"/>
      <c r="C43" s="21"/>
      <c r="D43" s="15"/>
      <c r="E43" s="21"/>
      <c r="F43" s="24"/>
      <c r="G43" s="25"/>
      <c r="H43" s="21"/>
      <c r="I43" s="21"/>
      <c r="J43" s="15"/>
      <c r="K43" s="21"/>
      <c r="L43" s="21"/>
      <c r="M43" s="22">
        <f t="shared" si="12"/>
        <v>0</v>
      </c>
    </row>
    <row r="44" spans="1:13" ht="18" customHeight="1">
      <c r="A44" s="32" t="s">
        <v>53</v>
      </c>
      <c r="B44" s="15"/>
      <c r="C44" s="21"/>
      <c r="D44" s="15">
        <v>49340</v>
      </c>
      <c r="E44" s="21">
        <v>49340</v>
      </c>
      <c r="F44" s="24"/>
      <c r="G44" s="25"/>
      <c r="H44" s="21"/>
      <c r="I44" s="21"/>
      <c r="J44" s="15"/>
      <c r="K44" s="21"/>
      <c r="L44" s="21"/>
      <c r="M44" s="22">
        <f t="shared" si="12"/>
        <v>49340</v>
      </c>
    </row>
    <row r="45" spans="1:13" ht="30" customHeight="1">
      <c r="A45" s="32" t="s">
        <v>54</v>
      </c>
      <c r="B45" s="15"/>
      <c r="C45" s="21"/>
      <c r="D45" s="50">
        <v>4879.04</v>
      </c>
      <c r="E45" s="56">
        <v>4879.04</v>
      </c>
      <c r="F45" s="57"/>
      <c r="G45" s="58"/>
      <c r="H45" s="59"/>
      <c r="I45" s="59"/>
      <c r="J45" s="15"/>
      <c r="K45" s="21"/>
      <c r="L45" s="21"/>
      <c r="M45" s="22">
        <f t="shared" si="12"/>
        <v>4879.04</v>
      </c>
    </row>
    <row r="46" spans="1:13" ht="24" customHeight="1">
      <c r="A46" s="60" t="s">
        <v>55</v>
      </c>
      <c r="B46" s="15"/>
      <c r="C46" s="21"/>
      <c r="D46" s="50"/>
      <c r="E46" s="21"/>
      <c r="F46" s="24"/>
      <c r="G46" s="25"/>
      <c r="H46" s="21"/>
      <c r="I46" s="21"/>
      <c r="J46" s="15"/>
      <c r="K46" s="21"/>
      <c r="L46" s="21"/>
      <c r="M46" s="22">
        <f t="shared" si="12"/>
        <v>0</v>
      </c>
    </row>
    <row r="47" spans="1:13" ht="18" customHeight="1">
      <c r="A47" s="60" t="s">
        <v>56</v>
      </c>
      <c r="B47" s="15"/>
      <c r="C47" s="21"/>
      <c r="D47" s="15"/>
      <c r="E47" s="21"/>
      <c r="F47" s="24"/>
      <c r="G47" s="25"/>
      <c r="H47" s="21"/>
      <c r="I47" s="21"/>
      <c r="J47" s="15"/>
      <c r="K47" s="21"/>
      <c r="L47" s="21"/>
      <c r="M47" s="22">
        <f t="shared" si="12"/>
        <v>0</v>
      </c>
    </row>
    <row r="48" spans="1:13" ht="33" customHeight="1">
      <c r="A48" s="32" t="s">
        <v>57</v>
      </c>
      <c r="B48" s="15"/>
      <c r="C48" s="21"/>
      <c r="D48" s="50">
        <v>49049.32</v>
      </c>
      <c r="E48" s="61">
        <v>49049.32</v>
      </c>
      <c r="F48" s="24"/>
      <c r="G48" s="25"/>
      <c r="H48" s="21"/>
      <c r="I48" s="21"/>
      <c r="J48" s="15"/>
      <c r="K48" s="21"/>
      <c r="L48" s="21"/>
      <c r="M48" s="22">
        <f t="shared" si="12"/>
        <v>49049.32</v>
      </c>
    </row>
    <row r="49" spans="1:13" ht="18" customHeight="1">
      <c r="A49" s="32" t="s">
        <v>58</v>
      </c>
      <c r="B49" s="15"/>
      <c r="C49" s="21"/>
      <c r="D49" s="15"/>
      <c r="E49" s="21"/>
      <c r="F49" s="24"/>
      <c r="G49" s="25"/>
      <c r="H49" s="21"/>
      <c r="I49" s="21"/>
      <c r="J49" s="15"/>
      <c r="K49" s="21"/>
      <c r="L49" s="21"/>
      <c r="M49" s="22">
        <f t="shared" si="12"/>
        <v>0</v>
      </c>
    </row>
    <row r="50" spans="1:13" ht="18" customHeight="1">
      <c r="A50" s="32" t="s">
        <v>59</v>
      </c>
      <c r="B50" s="15"/>
      <c r="C50" s="21"/>
      <c r="D50" s="15"/>
      <c r="E50" s="21"/>
      <c r="F50" s="24"/>
      <c r="G50" s="25"/>
      <c r="H50" s="21"/>
      <c r="I50" s="21"/>
      <c r="J50" s="15"/>
      <c r="K50" s="21"/>
      <c r="L50" s="21"/>
      <c r="M50" s="22">
        <f t="shared" si="12"/>
        <v>0</v>
      </c>
    </row>
    <row r="51" spans="1:13" ht="18" customHeight="1">
      <c r="A51" s="32" t="s">
        <v>60</v>
      </c>
      <c r="B51" s="15"/>
      <c r="C51" s="21"/>
      <c r="D51" s="15"/>
      <c r="E51" s="21"/>
      <c r="F51" s="24"/>
      <c r="G51" s="25"/>
      <c r="H51" s="21"/>
      <c r="I51" s="21"/>
      <c r="J51" s="15"/>
      <c r="K51" s="21"/>
      <c r="L51" s="21"/>
      <c r="M51" s="22">
        <f t="shared" si="12"/>
        <v>0</v>
      </c>
    </row>
    <row r="52" spans="1:13" ht="18" customHeight="1">
      <c r="A52" s="23" t="s">
        <v>61</v>
      </c>
      <c r="B52" s="15"/>
      <c r="C52" s="21"/>
      <c r="D52" s="15"/>
      <c r="E52" s="21"/>
      <c r="F52" s="24"/>
      <c r="G52" s="25"/>
      <c r="H52" s="21"/>
      <c r="I52" s="21"/>
      <c r="J52" s="15"/>
      <c r="K52" s="21"/>
      <c r="L52" s="21"/>
      <c r="M52" s="22">
        <f t="shared" si="12"/>
        <v>0</v>
      </c>
    </row>
    <row r="53" spans="1:13" ht="18" customHeight="1">
      <c r="A53" s="23" t="s">
        <v>62</v>
      </c>
      <c r="B53" s="15"/>
      <c r="C53" s="21"/>
      <c r="D53" s="50">
        <v>9100</v>
      </c>
      <c r="E53" s="35">
        <v>9100</v>
      </c>
      <c r="F53" s="18"/>
      <c r="G53" s="36"/>
      <c r="H53" s="51"/>
      <c r="I53" s="51"/>
      <c r="J53" s="15"/>
      <c r="K53" s="21"/>
      <c r="L53" s="21"/>
      <c r="M53" s="22">
        <f t="shared" si="12"/>
        <v>9100</v>
      </c>
    </row>
    <row r="54" spans="1:13" ht="18" customHeight="1">
      <c r="A54" s="23" t="s">
        <v>63</v>
      </c>
      <c r="B54" s="15"/>
      <c r="C54" s="21"/>
      <c r="D54" s="15"/>
      <c r="E54" s="21"/>
      <c r="F54" s="24"/>
      <c r="G54" s="25"/>
      <c r="H54" s="21"/>
      <c r="I54" s="21"/>
      <c r="J54" s="15"/>
      <c r="K54" s="21"/>
      <c r="L54" s="21"/>
      <c r="M54" s="22">
        <f t="shared" si="12"/>
        <v>0</v>
      </c>
    </row>
    <row r="55" spans="1:13" ht="48" customHeight="1">
      <c r="A55" s="23" t="s">
        <v>64</v>
      </c>
      <c r="B55" s="15"/>
      <c r="C55" s="21"/>
      <c r="D55" s="15"/>
      <c r="E55" s="21"/>
      <c r="F55" s="24"/>
      <c r="G55" s="25"/>
      <c r="H55" s="21"/>
      <c r="I55" s="21"/>
      <c r="J55" s="15"/>
      <c r="K55" s="21"/>
      <c r="L55" s="21"/>
      <c r="M55" s="22">
        <f t="shared" si="12"/>
        <v>0</v>
      </c>
    </row>
    <row r="56" spans="1:13" ht="33.75" customHeight="1">
      <c r="A56" s="41" t="s">
        <v>65</v>
      </c>
      <c r="B56" s="15"/>
      <c r="C56" s="21"/>
      <c r="D56" s="50">
        <v>43944</v>
      </c>
      <c r="E56" s="35">
        <v>43944</v>
      </c>
      <c r="F56" s="18"/>
      <c r="G56" s="36"/>
      <c r="H56" s="51"/>
      <c r="I56" s="51"/>
      <c r="J56" s="15"/>
      <c r="K56" s="21"/>
      <c r="L56" s="21"/>
      <c r="M56" s="22">
        <f t="shared" si="12"/>
        <v>43944</v>
      </c>
    </row>
    <row r="57" spans="1:13" ht="18" customHeight="1">
      <c r="A57" s="23" t="s">
        <v>66</v>
      </c>
      <c r="B57" s="15"/>
      <c r="C57" s="21"/>
      <c r="D57" s="15"/>
      <c r="E57" s="21"/>
      <c r="F57" s="24"/>
      <c r="G57" s="25"/>
      <c r="H57" s="21"/>
      <c r="I57" s="21"/>
      <c r="J57" s="15"/>
      <c r="K57" s="21"/>
      <c r="L57" s="21"/>
      <c r="M57" s="22">
        <f t="shared" si="12"/>
        <v>0</v>
      </c>
    </row>
    <row r="58" spans="1:13" ht="63.75" customHeight="1">
      <c r="A58" s="23" t="s">
        <v>67</v>
      </c>
      <c r="B58" s="15"/>
      <c r="C58" s="21"/>
      <c r="D58" s="15"/>
      <c r="E58" s="35"/>
      <c r="F58" s="18"/>
      <c r="G58" s="36"/>
      <c r="H58" s="51"/>
      <c r="I58" s="51"/>
      <c r="J58" s="15"/>
      <c r="K58" s="21"/>
      <c r="L58" s="21"/>
      <c r="M58" s="22">
        <f t="shared" si="12"/>
        <v>0</v>
      </c>
    </row>
    <row r="59" spans="1:13" ht="18" customHeight="1">
      <c r="A59" s="41" t="s">
        <v>68</v>
      </c>
      <c r="B59" s="15"/>
      <c r="C59" s="21"/>
      <c r="D59" s="15"/>
      <c r="E59" s="21"/>
      <c r="F59" s="24"/>
      <c r="G59" s="25"/>
      <c r="H59" s="21"/>
      <c r="I59" s="21"/>
      <c r="J59" s="15"/>
      <c r="K59" s="21"/>
      <c r="L59" s="21"/>
      <c r="M59" s="22">
        <f t="shared" si="12"/>
        <v>0</v>
      </c>
    </row>
    <row r="60" spans="1:13" ht="18" customHeight="1">
      <c r="A60" s="23" t="s">
        <v>69</v>
      </c>
      <c r="B60" s="15"/>
      <c r="C60" s="21"/>
      <c r="D60" s="15"/>
      <c r="E60" s="35"/>
      <c r="F60" s="18"/>
      <c r="G60" s="36"/>
      <c r="H60" s="51"/>
      <c r="I60" s="51"/>
      <c r="J60" s="15"/>
      <c r="K60" s="21"/>
      <c r="L60" s="21"/>
      <c r="M60" s="22">
        <f t="shared" si="12"/>
        <v>0</v>
      </c>
    </row>
    <row r="61" spans="1:13" ht="18" customHeight="1">
      <c r="A61" s="23" t="s">
        <v>70</v>
      </c>
      <c r="B61" s="15"/>
      <c r="C61" s="21"/>
      <c r="D61" s="15">
        <v>2330800</v>
      </c>
      <c r="E61" s="62"/>
      <c r="F61" s="24"/>
      <c r="G61" s="25"/>
      <c r="H61" s="21"/>
      <c r="I61" s="21"/>
      <c r="J61" s="15"/>
      <c r="K61" s="21"/>
      <c r="L61" s="21"/>
      <c r="M61" s="22">
        <f t="shared" si="12"/>
        <v>0</v>
      </c>
    </row>
    <row r="62" spans="1:13" ht="18" customHeight="1">
      <c r="A62" s="32" t="s">
        <v>71</v>
      </c>
      <c r="B62" s="15"/>
      <c r="C62" s="21"/>
      <c r="D62" s="15"/>
      <c r="E62" s="21"/>
      <c r="F62" s="24"/>
      <c r="G62" s="25"/>
      <c r="H62" s="21"/>
      <c r="I62" s="21"/>
      <c r="J62" s="15"/>
      <c r="K62" s="21"/>
      <c r="L62" s="21"/>
      <c r="M62" s="22">
        <f t="shared" si="12"/>
        <v>0</v>
      </c>
    </row>
    <row r="63" spans="1:13" ht="15.75">
      <c r="A63" s="32" t="s">
        <v>72</v>
      </c>
      <c r="B63" s="15"/>
      <c r="C63" s="21"/>
      <c r="D63" s="15"/>
      <c r="E63" s="21"/>
      <c r="F63" s="24"/>
      <c r="G63" s="25"/>
      <c r="H63" s="21"/>
      <c r="I63" s="21"/>
      <c r="J63" s="15"/>
      <c r="K63" s="21"/>
      <c r="L63" s="21"/>
      <c r="M63" s="22">
        <f t="shared" si="12"/>
        <v>0</v>
      </c>
    </row>
    <row r="64" spans="1:13" ht="15" customHeight="1">
      <c r="A64" s="32" t="s">
        <v>73</v>
      </c>
      <c r="B64" s="15"/>
      <c r="C64" s="21"/>
      <c r="D64" s="15"/>
      <c r="E64" s="21"/>
      <c r="F64" s="24"/>
      <c r="G64" s="25"/>
      <c r="H64" s="21"/>
      <c r="I64" s="21"/>
      <c r="J64" s="15"/>
      <c r="K64" s="21"/>
      <c r="L64" s="21"/>
      <c r="M64" s="22">
        <f t="shared" si="12"/>
        <v>0</v>
      </c>
    </row>
    <row r="65" spans="1:13" ht="15" customHeight="1">
      <c r="A65" s="23" t="s">
        <v>74</v>
      </c>
      <c r="B65" s="15"/>
      <c r="C65" s="21"/>
      <c r="D65" s="15"/>
      <c r="E65" s="62"/>
      <c r="F65" s="24"/>
      <c r="G65" s="25"/>
      <c r="H65" s="21"/>
      <c r="I65" s="21"/>
      <c r="J65" s="15"/>
      <c r="K65" s="21"/>
      <c r="L65" s="21"/>
      <c r="M65" s="22">
        <f t="shared" si="12"/>
        <v>0</v>
      </c>
    </row>
    <row r="66" spans="1:13" ht="15" customHeight="1">
      <c r="A66" s="23" t="s">
        <v>75</v>
      </c>
      <c r="B66" s="15"/>
      <c r="C66" s="21"/>
      <c r="D66" s="15">
        <v>56504</v>
      </c>
      <c r="E66" s="21">
        <v>56504</v>
      </c>
      <c r="F66" s="24"/>
      <c r="G66" s="25"/>
      <c r="H66" s="21"/>
      <c r="I66" s="21"/>
      <c r="J66" s="15"/>
      <c r="K66" s="21"/>
      <c r="L66" s="21"/>
      <c r="M66" s="22">
        <f t="shared" si="12"/>
        <v>56504</v>
      </c>
    </row>
    <row r="67" spans="1:13" ht="15" customHeight="1">
      <c r="A67" s="23" t="s">
        <v>76</v>
      </c>
      <c r="B67" s="24"/>
      <c r="C67" s="25"/>
      <c r="D67" s="24"/>
      <c r="E67" s="25"/>
      <c r="F67" s="24"/>
      <c r="G67" s="25"/>
      <c r="H67" s="25"/>
      <c r="I67" s="25"/>
      <c r="J67" s="24"/>
      <c r="K67" s="25"/>
      <c r="L67" s="25"/>
      <c r="M67" s="22">
        <f t="shared" si="12"/>
        <v>0</v>
      </c>
    </row>
    <row r="68" spans="1:13" ht="15" customHeight="1">
      <c r="A68" s="23" t="s">
        <v>77</v>
      </c>
      <c r="B68" s="24"/>
      <c r="C68" s="25"/>
      <c r="D68" s="24"/>
      <c r="E68" s="25"/>
      <c r="F68" s="24"/>
      <c r="G68" s="25"/>
      <c r="H68" s="25"/>
      <c r="I68" s="25"/>
      <c r="J68" s="24"/>
      <c r="K68" s="25"/>
      <c r="L68" s="25"/>
      <c r="M68" s="22">
        <f t="shared" si="12"/>
        <v>0</v>
      </c>
    </row>
    <row r="69" spans="1:13" ht="15" customHeight="1">
      <c r="A69" s="23" t="s">
        <v>78</v>
      </c>
      <c r="B69" s="24"/>
      <c r="C69" s="25"/>
      <c r="D69" s="24"/>
      <c r="E69" s="25"/>
      <c r="F69" s="24"/>
      <c r="G69" s="25"/>
      <c r="H69" s="25"/>
      <c r="I69" s="25"/>
      <c r="J69" s="24"/>
      <c r="K69" s="25"/>
      <c r="L69" s="25"/>
      <c r="M69" s="22">
        <f t="shared" si="12"/>
        <v>0</v>
      </c>
    </row>
    <row r="70" spans="1:13" ht="16.149999999999999" customHeight="1">
      <c r="A70" s="23" t="s">
        <v>79</v>
      </c>
      <c r="B70" s="24"/>
      <c r="C70" s="25"/>
      <c r="D70" s="24"/>
      <c r="E70" s="25"/>
      <c r="F70" s="24"/>
      <c r="G70" s="25"/>
      <c r="H70" s="25"/>
      <c r="I70" s="25"/>
      <c r="J70" s="24"/>
      <c r="K70" s="25"/>
      <c r="L70" s="25"/>
      <c r="M70" s="22">
        <f t="shared" si="12"/>
        <v>0</v>
      </c>
    </row>
    <row r="71" spans="1:13" ht="18" customHeight="1">
      <c r="A71" s="32" t="s">
        <v>80</v>
      </c>
      <c r="B71" s="24"/>
      <c r="C71" s="25"/>
      <c r="D71" s="24"/>
      <c r="E71" s="25"/>
      <c r="F71" s="24"/>
      <c r="G71" s="25"/>
      <c r="H71" s="25"/>
      <c r="I71" s="25"/>
      <c r="J71" s="24"/>
      <c r="K71" s="25"/>
      <c r="L71" s="25"/>
      <c r="M71" s="34">
        <f t="shared" si="12"/>
        <v>0</v>
      </c>
    </row>
    <row r="72" spans="1:13" ht="18" customHeight="1">
      <c r="A72" s="32" t="s">
        <v>81</v>
      </c>
      <c r="B72" s="24"/>
      <c r="C72" s="25"/>
      <c r="D72" s="24"/>
      <c r="E72" s="25"/>
      <c r="F72" s="24"/>
      <c r="G72" s="25"/>
      <c r="H72" s="25"/>
      <c r="I72" s="25"/>
      <c r="J72" s="24"/>
      <c r="K72" s="25"/>
      <c r="L72" s="25"/>
      <c r="M72" s="22">
        <f t="shared" si="12"/>
        <v>0</v>
      </c>
    </row>
    <row r="73" spans="1:13" ht="30.75" customHeight="1" thickBot="1">
      <c r="A73" s="32" t="s">
        <v>82</v>
      </c>
      <c r="B73" s="24"/>
      <c r="C73" s="25"/>
      <c r="D73" s="24"/>
      <c r="E73" s="25"/>
      <c r="F73" s="24"/>
      <c r="G73" s="25"/>
      <c r="H73" s="25"/>
      <c r="I73" s="25"/>
      <c r="J73" s="24"/>
      <c r="K73" s="25"/>
      <c r="L73" s="25"/>
      <c r="M73" s="22">
        <f t="shared" si="12"/>
        <v>0</v>
      </c>
    </row>
    <row r="74" spans="1:13" ht="18" customHeight="1" thickBot="1">
      <c r="A74" s="63" t="s">
        <v>83</v>
      </c>
      <c r="B74" s="64">
        <f t="shared" ref="B74:M74" si="13">SUM(B75:B115)</f>
        <v>334350.58</v>
      </c>
      <c r="C74" s="64">
        <f t="shared" si="13"/>
        <v>334350.58</v>
      </c>
      <c r="D74" s="64">
        <f t="shared" si="13"/>
        <v>76478</v>
      </c>
      <c r="E74" s="64">
        <f t="shared" si="13"/>
        <v>76478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45000</v>
      </c>
      <c r="K74" s="64">
        <f t="shared" si="13"/>
        <v>44997</v>
      </c>
      <c r="L74" s="64">
        <f t="shared" si="13"/>
        <v>0</v>
      </c>
      <c r="M74" s="64">
        <f t="shared" si="13"/>
        <v>455825.58</v>
      </c>
    </row>
    <row r="75" spans="1:13" ht="18" customHeight="1">
      <c r="A75" s="32" t="s">
        <v>84</v>
      </c>
      <c r="B75" s="15">
        <v>15998</v>
      </c>
      <c r="C75" s="61">
        <v>15998</v>
      </c>
      <c r="D75" s="50">
        <v>38254</v>
      </c>
      <c r="E75" s="35">
        <v>38254</v>
      </c>
      <c r="F75" s="18"/>
      <c r="G75" s="36"/>
      <c r="H75" s="36"/>
      <c r="I75" s="36"/>
      <c r="J75" s="24"/>
      <c r="K75" s="25"/>
      <c r="L75" s="25"/>
      <c r="M75" s="22">
        <f t="shared" ref="M75:M115" si="14">C75+E75+L75+K75+G75+I75</f>
        <v>54252</v>
      </c>
    </row>
    <row r="76" spans="1:13" ht="18" customHeight="1">
      <c r="A76" s="32" t="s">
        <v>85</v>
      </c>
      <c r="B76" s="15"/>
      <c r="C76" s="21"/>
      <c r="D76" s="15"/>
      <c r="E76" s="25"/>
      <c r="F76" s="24"/>
      <c r="G76" s="25"/>
      <c r="H76" s="25"/>
      <c r="I76" s="25"/>
      <c r="J76" s="24"/>
      <c r="K76" s="25"/>
      <c r="L76" s="25"/>
      <c r="M76" s="22">
        <f t="shared" si="14"/>
        <v>0</v>
      </c>
    </row>
    <row r="77" spans="1:13" ht="18" customHeight="1">
      <c r="A77" s="32" t="s">
        <v>86</v>
      </c>
      <c r="B77" s="15"/>
      <c r="C77" s="21"/>
      <c r="D77" s="15"/>
      <c r="E77" s="25"/>
      <c r="F77" s="24"/>
      <c r="G77" s="25"/>
      <c r="H77" s="25"/>
      <c r="I77" s="25"/>
      <c r="J77" s="24"/>
      <c r="K77" s="25"/>
      <c r="L77" s="25"/>
      <c r="M77" s="22">
        <f t="shared" si="14"/>
        <v>0</v>
      </c>
    </row>
    <row r="78" spans="1:13" ht="18" customHeight="1">
      <c r="A78" s="32" t="s">
        <v>87</v>
      </c>
      <c r="B78" s="15"/>
      <c r="C78" s="21"/>
      <c r="D78" s="15"/>
      <c r="E78" s="25"/>
      <c r="F78" s="24"/>
      <c r="G78" s="25"/>
      <c r="H78" s="25"/>
      <c r="I78" s="25"/>
      <c r="J78" s="24"/>
      <c r="K78" s="25"/>
      <c r="L78" s="25"/>
      <c r="M78" s="22">
        <f t="shared" si="14"/>
        <v>0</v>
      </c>
    </row>
    <row r="79" spans="1:13" ht="17.45" customHeight="1">
      <c r="A79" s="32" t="s">
        <v>88</v>
      </c>
      <c r="B79" s="15"/>
      <c r="C79" s="21"/>
      <c r="D79" s="15"/>
      <c r="E79" s="25"/>
      <c r="F79" s="24"/>
      <c r="G79" s="25"/>
      <c r="H79" s="25"/>
      <c r="I79" s="25"/>
      <c r="J79" s="24"/>
      <c r="K79" s="25"/>
      <c r="L79" s="25"/>
      <c r="M79" s="22">
        <f t="shared" si="14"/>
        <v>0</v>
      </c>
    </row>
    <row r="80" spans="1:13" ht="15.75">
      <c r="A80" s="32" t="s">
        <v>89</v>
      </c>
      <c r="B80" s="15"/>
      <c r="C80" s="21"/>
      <c r="D80" s="15"/>
      <c r="E80" s="25"/>
      <c r="F80" s="24"/>
      <c r="G80" s="25"/>
      <c r="H80" s="25"/>
      <c r="I80" s="25"/>
      <c r="J80" s="24"/>
      <c r="K80" s="25"/>
      <c r="L80" s="25"/>
      <c r="M80" s="22">
        <f t="shared" si="14"/>
        <v>0</v>
      </c>
    </row>
    <row r="81" spans="1:13" ht="36.75" customHeight="1">
      <c r="A81" s="32" t="s">
        <v>90</v>
      </c>
      <c r="B81" s="15"/>
      <c r="C81" s="21"/>
      <c r="D81" s="15">
        <v>5544</v>
      </c>
      <c r="E81" s="35">
        <v>5544</v>
      </c>
      <c r="F81" s="18"/>
      <c r="G81" s="36"/>
      <c r="H81" s="36"/>
      <c r="I81" s="36"/>
      <c r="J81" s="24"/>
      <c r="K81" s="25"/>
      <c r="L81" s="25"/>
      <c r="M81" s="22">
        <f t="shared" si="14"/>
        <v>5544</v>
      </c>
    </row>
    <row r="82" spans="1:13" ht="46.5" customHeight="1">
      <c r="A82" s="32" t="s">
        <v>91</v>
      </c>
      <c r="B82" s="15"/>
      <c r="C82" s="21"/>
      <c r="D82" s="15"/>
      <c r="E82" s="25"/>
      <c r="F82" s="24"/>
      <c r="G82" s="25"/>
      <c r="H82" s="25"/>
      <c r="I82" s="25"/>
      <c r="J82" s="24"/>
      <c r="K82" s="25"/>
      <c r="L82" s="25"/>
      <c r="M82" s="22">
        <f t="shared" si="14"/>
        <v>0</v>
      </c>
    </row>
    <row r="83" spans="1:13" ht="15.75">
      <c r="A83" s="32" t="s">
        <v>92</v>
      </c>
      <c r="B83" s="15"/>
      <c r="C83" s="21"/>
      <c r="D83" s="15"/>
      <c r="E83" s="25"/>
      <c r="F83" s="24"/>
      <c r="G83" s="25"/>
      <c r="H83" s="25"/>
      <c r="I83" s="25"/>
      <c r="J83" s="24"/>
      <c r="K83" s="25"/>
      <c r="L83" s="25"/>
      <c r="M83" s="22">
        <f t="shared" si="14"/>
        <v>0</v>
      </c>
    </row>
    <row r="84" spans="1:13" ht="15.75">
      <c r="A84" s="32" t="s">
        <v>93</v>
      </c>
      <c r="B84" s="15"/>
      <c r="C84" s="21"/>
      <c r="D84" s="15"/>
      <c r="E84" s="25"/>
      <c r="F84" s="24"/>
      <c r="G84" s="25"/>
      <c r="H84" s="25"/>
      <c r="I84" s="25"/>
      <c r="J84" s="24"/>
      <c r="K84" s="25"/>
      <c r="L84" s="25"/>
      <c r="M84" s="22">
        <f t="shared" si="14"/>
        <v>0</v>
      </c>
    </row>
    <row r="85" spans="1:13" ht="15.75">
      <c r="A85" s="32" t="s">
        <v>94</v>
      </c>
      <c r="B85" s="15"/>
      <c r="C85" s="21"/>
      <c r="D85" s="15"/>
      <c r="E85" s="25"/>
      <c r="F85" s="24"/>
      <c r="G85" s="25"/>
      <c r="H85" s="25"/>
      <c r="I85" s="25"/>
      <c r="J85" s="24"/>
      <c r="K85" s="25"/>
      <c r="L85" s="25"/>
      <c r="M85" s="22">
        <f t="shared" si="14"/>
        <v>0</v>
      </c>
    </row>
    <row r="86" spans="1:13" ht="15.75">
      <c r="A86" s="23" t="s">
        <v>95</v>
      </c>
      <c r="B86" s="15"/>
      <c r="C86" s="21"/>
      <c r="D86" s="15"/>
      <c r="E86" s="25"/>
      <c r="F86" s="24"/>
      <c r="G86" s="25"/>
      <c r="H86" s="25"/>
      <c r="I86" s="25"/>
      <c r="J86" s="24"/>
      <c r="K86" s="25"/>
      <c r="L86" s="25"/>
      <c r="M86" s="22">
        <f t="shared" si="14"/>
        <v>0</v>
      </c>
    </row>
    <row r="87" spans="1:13" ht="33" customHeight="1">
      <c r="A87" s="23" t="s">
        <v>96</v>
      </c>
      <c r="B87" s="15">
        <v>410</v>
      </c>
      <c r="C87" s="61">
        <v>410</v>
      </c>
      <c r="D87" s="65">
        <v>12680</v>
      </c>
      <c r="E87" s="62">
        <v>12680</v>
      </c>
      <c r="F87" s="24"/>
      <c r="G87" s="25"/>
      <c r="H87" s="25"/>
      <c r="I87" s="25"/>
      <c r="J87" s="24"/>
      <c r="K87" s="62"/>
      <c r="L87" s="25"/>
      <c r="M87" s="22">
        <f t="shared" si="14"/>
        <v>13090</v>
      </c>
    </row>
    <row r="88" spans="1:13" ht="15.75">
      <c r="A88" s="41" t="s">
        <v>97</v>
      </c>
      <c r="B88" s="15"/>
      <c r="C88" s="62"/>
      <c r="D88" s="15"/>
      <c r="E88" s="62"/>
      <c r="F88" s="24"/>
      <c r="G88" s="25"/>
      <c r="H88" s="25"/>
      <c r="I88" s="25"/>
      <c r="J88" s="24"/>
      <c r="K88" s="25"/>
      <c r="L88" s="25"/>
      <c r="M88" s="22">
        <f t="shared" si="14"/>
        <v>0</v>
      </c>
    </row>
    <row r="89" spans="1:13" ht="18" customHeight="1">
      <c r="A89" s="41" t="s">
        <v>98</v>
      </c>
      <c r="B89" s="15"/>
      <c r="C89" s="21"/>
      <c r="D89" s="15"/>
      <c r="E89" s="25"/>
      <c r="F89" s="24"/>
      <c r="G89" s="25"/>
      <c r="H89" s="25"/>
      <c r="I89" s="25"/>
      <c r="J89" s="24"/>
      <c r="K89" s="25"/>
      <c r="L89" s="25"/>
      <c r="M89" s="22">
        <f t="shared" si="14"/>
        <v>0</v>
      </c>
    </row>
    <row r="90" spans="1:13" ht="18" customHeight="1">
      <c r="A90" s="23" t="s">
        <v>99</v>
      </c>
      <c r="B90" s="15"/>
      <c r="C90" s="21"/>
      <c r="D90" s="15"/>
      <c r="E90" s="21"/>
      <c r="F90" s="15"/>
      <c r="G90" s="21"/>
      <c r="H90" s="21"/>
      <c r="I90" s="21"/>
      <c r="J90" s="15"/>
      <c r="K90" s="21"/>
      <c r="L90" s="21"/>
      <c r="M90" s="22">
        <f t="shared" si="14"/>
        <v>0</v>
      </c>
    </row>
    <row r="91" spans="1:13" ht="18" customHeight="1">
      <c r="A91" s="23" t="s">
        <v>100</v>
      </c>
      <c r="B91" s="15"/>
      <c r="C91" s="21"/>
      <c r="D91" s="15"/>
      <c r="E91" s="21"/>
      <c r="F91" s="15"/>
      <c r="G91" s="21"/>
      <c r="H91" s="21"/>
      <c r="I91" s="21"/>
      <c r="J91" s="15"/>
      <c r="K91" s="21"/>
      <c r="L91" s="21"/>
      <c r="M91" s="22">
        <f t="shared" si="14"/>
        <v>0</v>
      </c>
    </row>
    <row r="92" spans="1:13" ht="18" customHeight="1">
      <c r="A92" s="23" t="s">
        <v>101</v>
      </c>
      <c r="B92" s="15"/>
      <c r="C92" s="21"/>
      <c r="D92" s="24"/>
      <c r="E92" s="62"/>
      <c r="F92" s="15"/>
      <c r="G92" s="21"/>
      <c r="H92" s="21"/>
      <c r="I92" s="21"/>
      <c r="J92" s="15">
        <v>45000</v>
      </c>
      <c r="K92" s="21">
        <v>44997</v>
      </c>
      <c r="L92" s="21"/>
      <c r="M92" s="22">
        <f t="shared" si="14"/>
        <v>44997</v>
      </c>
    </row>
    <row r="93" spans="1:13" ht="15.75">
      <c r="A93" s="41" t="s">
        <v>102</v>
      </c>
      <c r="B93" s="15"/>
      <c r="C93" s="21"/>
      <c r="D93" s="15"/>
      <c r="E93" s="21"/>
      <c r="F93" s="15"/>
      <c r="G93" s="21"/>
      <c r="H93" s="21"/>
      <c r="I93" s="21"/>
      <c r="J93" s="15"/>
      <c r="K93" s="21"/>
      <c r="L93" s="21"/>
      <c r="M93" s="22">
        <f t="shared" si="14"/>
        <v>0</v>
      </c>
    </row>
    <row r="94" spans="1:13" ht="18" customHeight="1">
      <c r="A94" s="23" t="s">
        <v>103</v>
      </c>
      <c r="B94" s="15"/>
      <c r="C94" s="21"/>
      <c r="D94" s="15"/>
      <c r="E94" s="21"/>
      <c r="F94" s="15"/>
      <c r="G94" s="21"/>
      <c r="H94" s="21"/>
      <c r="I94" s="21"/>
      <c r="J94" s="15"/>
      <c r="K94" s="21"/>
      <c r="L94" s="21"/>
      <c r="M94" s="22">
        <f t="shared" si="14"/>
        <v>0</v>
      </c>
    </row>
    <row r="95" spans="1:13" ht="18" customHeight="1">
      <c r="A95" s="23" t="s">
        <v>104</v>
      </c>
      <c r="B95" s="15"/>
      <c r="C95" s="21"/>
      <c r="D95" s="15"/>
      <c r="E95" s="21"/>
      <c r="F95" s="15"/>
      <c r="G95" s="21"/>
      <c r="H95" s="21"/>
      <c r="I95" s="21"/>
      <c r="J95" s="15"/>
      <c r="K95" s="21"/>
      <c r="L95" s="21"/>
      <c r="M95" s="22">
        <f t="shared" si="14"/>
        <v>0</v>
      </c>
    </row>
    <row r="96" spans="1:13" ht="18" customHeight="1">
      <c r="A96" s="41" t="s">
        <v>105</v>
      </c>
      <c r="B96" s="15"/>
      <c r="C96" s="21"/>
      <c r="D96" s="15"/>
      <c r="E96" s="21"/>
      <c r="F96" s="15"/>
      <c r="G96" s="21"/>
      <c r="H96" s="21"/>
      <c r="I96" s="21"/>
      <c r="J96" s="15"/>
      <c r="K96" s="21"/>
      <c r="L96" s="21"/>
      <c r="M96" s="22">
        <f t="shared" si="14"/>
        <v>0</v>
      </c>
    </row>
    <row r="97" spans="1:13" ht="17.25" customHeight="1">
      <c r="A97" s="41" t="s">
        <v>106</v>
      </c>
      <c r="B97" s="15"/>
      <c r="C97" s="21"/>
      <c r="D97" s="15"/>
      <c r="E97" s="21"/>
      <c r="F97" s="15"/>
      <c r="G97" s="21"/>
      <c r="H97" s="21"/>
      <c r="I97" s="21"/>
      <c r="J97" s="15"/>
      <c r="K97" s="21"/>
      <c r="L97" s="21"/>
      <c r="M97" s="22">
        <f t="shared" si="14"/>
        <v>0</v>
      </c>
    </row>
    <row r="98" spans="1:13" ht="18" customHeight="1">
      <c r="A98" s="41" t="s">
        <v>107</v>
      </c>
      <c r="B98" s="15"/>
      <c r="C98" s="21"/>
      <c r="D98" s="15"/>
      <c r="E98" s="21"/>
      <c r="F98" s="15"/>
      <c r="G98" s="21"/>
      <c r="H98" s="21"/>
      <c r="I98" s="21"/>
      <c r="J98" s="15"/>
      <c r="K98" s="21"/>
      <c r="L98" s="21"/>
      <c r="M98" s="22">
        <f t="shared" si="14"/>
        <v>0</v>
      </c>
    </row>
    <row r="99" spans="1:13" ht="18" customHeight="1">
      <c r="A99" s="41" t="s">
        <v>108</v>
      </c>
      <c r="B99" s="15"/>
      <c r="C99" s="21"/>
      <c r="D99" s="15"/>
      <c r="E99" s="21"/>
      <c r="F99" s="15"/>
      <c r="G99" s="21"/>
      <c r="H99" s="21"/>
      <c r="I99" s="21"/>
      <c r="J99" s="15"/>
      <c r="K99" s="21"/>
      <c r="L99" s="21"/>
      <c r="M99" s="22">
        <f t="shared" si="14"/>
        <v>0</v>
      </c>
    </row>
    <row r="100" spans="1:13" ht="18" customHeight="1">
      <c r="A100" s="41" t="s">
        <v>109</v>
      </c>
      <c r="B100" s="15"/>
      <c r="C100" s="21"/>
      <c r="D100" s="15"/>
      <c r="E100" s="21"/>
      <c r="F100" s="15"/>
      <c r="G100" s="21"/>
      <c r="H100" s="21"/>
      <c r="I100" s="21"/>
      <c r="J100" s="15"/>
      <c r="K100" s="21"/>
      <c r="L100" s="21"/>
      <c r="M100" s="22">
        <f t="shared" si="14"/>
        <v>0</v>
      </c>
    </row>
    <row r="101" spans="1:13" ht="18" customHeight="1">
      <c r="A101" s="41" t="s">
        <v>110</v>
      </c>
      <c r="B101" s="15"/>
      <c r="C101" s="21"/>
      <c r="D101" s="15"/>
      <c r="E101" s="21"/>
      <c r="F101" s="15"/>
      <c r="G101" s="21"/>
      <c r="H101" s="21"/>
      <c r="I101" s="21"/>
      <c r="J101" s="15"/>
      <c r="K101" s="21"/>
      <c r="L101" s="21"/>
      <c r="M101" s="22">
        <f t="shared" si="14"/>
        <v>0</v>
      </c>
    </row>
    <row r="102" spans="1:13" ht="18" customHeight="1">
      <c r="A102" s="41" t="s">
        <v>111</v>
      </c>
      <c r="B102" s="15"/>
      <c r="C102" s="21"/>
      <c r="D102" s="15"/>
      <c r="E102" s="21"/>
      <c r="F102" s="15"/>
      <c r="G102" s="21"/>
      <c r="H102" s="21"/>
      <c r="I102" s="21"/>
      <c r="J102" s="15"/>
      <c r="K102" s="21"/>
      <c r="L102" s="21"/>
      <c r="M102" s="22">
        <f t="shared" si="14"/>
        <v>0</v>
      </c>
    </row>
    <row r="103" spans="1:13" ht="37.15" customHeight="1">
      <c r="A103" s="41" t="s">
        <v>112</v>
      </c>
      <c r="B103" s="15">
        <v>317942.58</v>
      </c>
      <c r="C103" s="16">
        <v>317942.58</v>
      </c>
      <c r="D103" s="15"/>
      <c r="E103" s="21"/>
      <c r="F103" s="15"/>
      <c r="G103" s="21"/>
      <c r="H103" s="21"/>
      <c r="I103" s="21"/>
      <c r="J103" s="15"/>
      <c r="K103" s="21"/>
      <c r="L103" s="21"/>
      <c r="M103" s="22">
        <f t="shared" si="14"/>
        <v>317942.58</v>
      </c>
    </row>
    <row r="104" spans="1:13" ht="18" customHeight="1">
      <c r="A104" s="41" t="s">
        <v>113</v>
      </c>
      <c r="B104" s="15"/>
      <c r="C104" s="21"/>
      <c r="D104" s="15"/>
      <c r="E104" s="21"/>
      <c r="F104" s="15"/>
      <c r="G104" s="21"/>
      <c r="H104" s="21"/>
      <c r="I104" s="21"/>
      <c r="J104" s="15"/>
      <c r="K104" s="21"/>
      <c r="L104" s="21"/>
      <c r="M104" s="22">
        <f t="shared" si="14"/>
        <v>0</v>
      </c>
    </row>
    <row r="105" spans="1:13" ht="15.75">
      <c r="A105" s="32" t="s">
        <v>114</v>
      </c>
      <c r="B105" s="15"/>
      <c r="C105" s="21"/>
      <c r="D105" s="15"/>
      <c r="E105" s="62"/>
      <c r="F105" s="15"/>
      <c r="G105" s="21"/>
      <c r="H105" s="21"/>
      <c r="I105" s="21"/>
      <c r="J105" s="15"/>
      <c r="K105" s="21"/>
      <c r="L105" s="21"/>
      <c r="M105" s="22">
        <f t="shared" si="14"/>
        <v>0</v>
      </c>
    </row>
    <row r="106" spans="1:13" ht="18" customHeight="1">
      <c r="A106" s="32" t="s">
        <v>115</v>
      </c>
      <c r="B106" s="15"/>
      <c r="C106" s="21"/>
      <c r="D106" s="15"/>
      <c r="E106" s="21"/>
      <c r="F106" s="15"/>
      <c r="G106" s="21"/>
      <c r="H106" s="21"/>
      <c r="I106" s="21"/>
      <c r="J106" s="15"/>
      <c r="K106" s="21"/>
      <c r="L106" s="21"/>
      <c r="M106" s="22">
        <f t="shared" si="14"/>
        <v>0</v>
      </c>
    </row>
    <row r="107" spans="1:13" ht="18" customHeight="1">
      <c r="A107" s="23" t="s">
        <v>116</v>
      </c>
      <c r="B107" s="15"/>
      <c r="C107" s="21"/>
      <c r="D107" s="15"/>
      <c r="E107" s="21"/>
      <c r="F107" s="15"/>
      <c r="G107" s="21"/>
      <c r="H107" s="21"/>
      <c r="I107" s="21"/>
      <c r="J107" s="15"/>
      <c r="K107" s="21"/>
      <c r="L107" s="21"/>
      <c r="M107" s="22">
        <f t="shared" si="14"/>
        <v>0</v>
      </c>
    </row>
    <row r="108" spans="1:13" ht="30.75" customHeight="1">
      <c r="A108" s="23" t="s">
        <v>117</v>
      </c>
      <c r="B108" s="15"/>
      <c r="C108" s="21"/>
      <c r="D108" s="50"/>
      <c r="E108" s="21"/>
      <c r="F108" s="15"/>
      <c r="G108" s="21"/>
      <c r="H108" s="21"/>
      <c r="I108" s="21"/>
      <c r="J108" s="15"/>
      <c r="K108" s="21"/>
      <c r="L108" s="21"/>
      <c r="M108" s="22">
        <f t="shared" si="14"/>
        <v>0</v>
      </c>
    </row>
    <row r="109" spans="1:13" ht="18" customHeight="1">
      <c r="A109" s="23" t="s">
        <v>118</v>
      </c>
      <c r="B109" s="15"/>
      <c r="C109" s="21"/>
      <c r="D109" s="15"/>
      <c r="E109" s="21"/>
      <c r="F109" s="15"/>
      <c r="G109" s="21"/>
      <c r="H109" s="21"/>
      <c r="I109" s="21"/>
      <c r="J109" s="15"/>
      <c r="K109" s="21"/>
      <c r="L109" s="21"/>
      <c r="M109" s="22">
        <f t="shared" si="14"/>
        <v>0</v>
      </c>
    </row>
    <row r="110" spans="1:13" ht="18" customHeight="1">
      <c r="A110" s="23" t="s">
        <v>119</v>
      </c>
      <c r="B110" s="15"/>
      <c r="C110" s="21"/>
      <c r="D110" s="15"/>
      <c r="E110" s="21"/>
      <c r="F110" s="15"/>
      <c r="G110" s="21"/>
      <c r="H110" s="21"/>
      <c r="I110" s="21"/>
      <c r="J110" s="15"/>
      <c r="K110" s="21"/>
      <c r="L110" s="21"/>
      <c r="M110" s="22">
        <f t="shared" si="14"/>
        <v>0</v>
      </c>
    </row>
    <row r="111" spans="1:13" ht="18" customHeight="1">
      <c r="A111" s="23" t="s">
        <v>120</v>
      </c>
      <c r="B111" s="15"/>
      <c r="C111" s="21"/>
      <c r="D111" s="15"/>
      <c r="E111" s="21"/>
      <c r="F111" s="15"/>
      <c r="G111" s="21"/>
      <c r="H111" s="21"/>
      <c r="I111" s="21"/>
      <c r="J111" s="15"/>
      <c r="K111" s="21"/>
      <c r="L111" s="21"/>
      <c r="M111" s="22">
        <f t="shared" si="14"/>
        <v>0</v>
      </c>
    </row>
    <row r="112" spans="1:13" ht="18" customHeight="1">
      <c r="A112" s="23" t="s">
        <v>121</v>
      </c>
      <c r="B112" s="15"/>
      <c r="C112" s="21"/>
      <c r="D112" s="66"/>
      <c r="E112" s="67"/>
      <c r="F112" s="66"/>
      <c r="G112" s="67"/>
      <c r="H112" s="67"/>
      <c r="I112" s="67"/>
      <c r="J112" s="66"/>
      <c r="K112" s="67"/>
      <c r="L112" s="67"/>
      <c r="M112" s="68">
        <f t="shared" si="14"/>
        <v>0</v>
      </c>
    </row>
    <row r="113" spans="1:256" ht="18" customHeight="1">
      <c r="A113" s="32" t="s">
        <v>122</v>
      </c>
      <c r="B113" s="26"/>
      <c r="C113" s="27"/>
      <c r="D113" s="69">
        <v>20000</v>
      </c>
      <c r="E113" s="70">
        <v>20000</v>
      </c>
      <c r="F113" s="26"/>
      <c r="G113" s="27"/>
      <c r="H113" s="27"/>
      <c r="I113" s="27"/>
      <c r="J113" s="26"/>
      <c r="K113" s="27"/>
      <c r="L113" s="27"/>
      <c r="M113" s="22">
        <f t="shared" si="14"/>
        <v>20000</v>
      </c>
    </row>
    <row r="114" spans="1:256" ht="18" customHeight="1">
      <c r="A114" s="32" t="s">
        <v>123</v>
      </c>
      <c r="B114" s="24"/>
      <c r="C114" s="25"/>
      <c r="D114" s="24"/>
      <c r="E114" s="25"/>
      <c r="F114" s="24"/>
      <c r="G114" s="25"/>
      <c r="H114" s="25"/>
      <c r="I114" s="25"/>
      <c r="J114" s="24"/>
      <c r="K114" s="25"/>
      <c r="L114" s="25"/>
      <c r="M114" s="22">
        <f t="shared" si="14"/>
        <v>0</v>
      </c>
    </row>
    <row r="115" spans="1:256" ht="18" customHeight="1" thickBot="1">
      <c r="A115" s="32" t="s">
        <v>124</v>
      </c>
      <c r="B115" s="15"/>
      <c r="C115" s="21"/>
      <c r="D115" s="15"/>
      <c r="E115" s="21"/>
      <c r="F115" s="15"/>
      <c r="G115" s="21"/>
      <c r="H115" s="21"/>
      <c r="I115" s="21"/>
      <c r="J115" s="15"/>
      <c r="K115" s="21"/>
      <c r="L115" s="21"/>
      <c r="M115" s="22">
        <f t="shared" si="14"/>
        <v>0</v>
      </c>
    </row>
    <row r="116" spans="1:256" ht="18" customHeight="1" thickBot="1">
      <c r="A116" s="12" t="s">
        <v>125</v>
      </c>
      <c r="B116" s="71">
        <f>SUM(B117:B120)</f>
        <v>0</v>
      </c>
      <c r="C116" s="71">
        <f t="shared" ref="C116:L116" si="15">SUM(C117:C120)</f>
        <v>0</v>
      </c>
      <c r="D116" s="71">
        <f t="shared" si="15"/>
        <v>0</v>
      </c>
      <c r="E116" s="71">
        <f t="shared" si="15"/>
        <v>0</v>
      </c>
      <c r="F116" s="71">
        <f t="shared" si="15"/>
        <v>0</v>
      </c>
      <c r="G116" s="71">
        <f t="shared" si="15"/>
        <v>0</v>
      </c>
      <c r="H116" s="71">
        <f t="shared" si="15"/>
        <v>0</v>
      </c>
      <c r="I116" s="71">
        <f t="shared" si="15"/>
        <v>0</v>
      </c>
      <c r="J116" s="71">
        <f t="shared" si="15"/>
        <v>0</v>
      </c>
      <c r="K116" s="71">
        <f t="shared" si="15"/>
        <v>0</v>
      </c>
      <c r="L116" s="71">
        <f t="shared" si="15"/>
        <v>0</v>
      </c>
      <c r="M116" s="72">
        <f>C116+E116+L116+K116+G116</f>
        <v>0</v>
      </c>
    </row>
    <row r="117" spans="1:256" ht="18" customHeight="1">
      <c r="A117" s="14" t="s">
        <v>126</v>
      </c>
      <c r="B117" s="65"/>
      <c r="C117" s="73"/>
      <c r="D117" s="65"/>
      <c r="E117" s="73"/>
      <c r="F117" s="65"/>
      <c r="G117" s="73"/>
      <c r="H117" s="73"/>
      <c r="I117" s="73"/>
      <c r="J117" s="65"/>
      <c r="K117" s="73"/>
      <c r="L117" s="73"/>
      <c r="M117" s="34">
        <f>C117+E117+L117+K117+G117+I117</f>
        <v>0</v>
      </c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</row>
    <row r="118" spans="1:256" ht="31.5">
      <c r="A118" s="32" t="s">
        <v>127</v>
      </c>
      <c r="B118" s="65"/>
      <c r="C118" s="73"/>
      <c r="D118" s="65"/>
      <c r="E118" s="73"/>
      <c r="F118" s="65"/>
      <c r="G118" s="73"/>
      <c r="H118" s="73"/>
      <c r="I118" s="73"/>
      <c r="J118" s="65"/>
      <c r="K118" s="73"/>
      <c r="L118" s="73"/>
      <c r="M118" s="34">
        <f>C118+E118+L118+K118+G118+I118</f>
        <v>0</v>
      </c>
    </row>
    <row r="119" spans="1:256" ht="18" customHeight="1">
      <c r="A119" s="32" t="s">
        <v>128</v>
      </c>
      <c r="B119" s="65"/>
      <c r="C119" s="73"/>
      <c r="D119" s="65"/>
      <c r="E119" s="73"/>
      <c r="F119" s="65"/>
      <c r="G119" s="73"/>
      <c r="H119" s="73"/>
      <c r="I119" s="73"/>
      <c r="J119" s="65"/>
      <c r="K119" s="73"/>
      <c r="L119" s="73"/>
      <c r="M119" s="34">
        <f>C119+E119+L119+K119+G119+I119</f>
        <v>0</v>
      </c>
    </row>
    <row r="120" spans="1:256" ht="18" customHeight="1" thickBot="1">
      <c r="A120" s="32" t="s">
        <v>129</v>
      </c>
      <c r="B120" s="65"/>
      <c r="C120" s="73"/>
      <c r="D120" s="65"/>
      <c r="E120" s="73"/>
      <c r="F120" s="65"/>
      <c r="G120" s="73"/>
      <c r="H120" s="73"/>
      <c r="I120" s="73"/>
      <c r="J120" s="65"/>
      <c r="K120" s="73"/>
      <c r="L120" s="73"/>
      <c r="M120" s="34">
        <f>C120+E120+L120+K120+G120+I120</f>
        <v>0</v>
      </c>
    </row>
    <row r="121" spans="1:256" ht="18" customHeight="1" thickBot="1">
      <c r="A121" s="74" t="s">
        <v>130</v>
      </c>
      <c r="B121" s="75">
        <f t="shared" ref="B121:L121" si="16">SUM(B122:B129)</f>
        <v>0</v>
      </c>
      <c r="C121" s="75">
        <f t="shared" si="16"/>
        <v>0</v>
      </c>
      <c r="D121" s="75">
        <f t="shared" si="16"/>
        <v>30070</v>
      </c>
      <c r="E121" s="75">
        <f t="shared" si="16"/>
        <v>31732.29</v>
      </c>
      <c r="F121" s="75">
        <f t="shared" si="16"/>
        <v>0</v>
      </c>
      <c r="G121" s="75">
        <f t="shared" si="16"/>
        <v>0</v>
      </c>
      <c r="H121" s="75">
        <f t="shared" si="16"/>
        <v>0</v>
      </c>
      <c r="I121" s="75">
        <f t="shared" si="16"/>
        <v>0</v>
      </c>
      <c r="J121" s="75">
        <f t="shared" si="16"/>
        <v>6000</v>
      </c>
      <c r="K121" s="75">
        <f t="shared" si="16"/>
        <v>6000</v>
      </c>
      <c r="L121" s="75">
        <f t="shared" si="16"/>
        <v>0</v>
      </c>
      <c r="M121" s="72">
        <f>SUM(M122:M129)</f>
        <v>37732.29</v>
      </c>
    </row>
    <row r="122" spans="1:256" ht="18" customHeight="1">
      <c r="A122" s="32" t="s">
        <v>131</v>
      </c>
      <c r="B122" s="24"/>
      <c r="C122" s="25"/>
      <c r="D122" s="24"/>
      <c r="E122" s="25"/>
      <c r="F122" s="24"/>
      <c r="G122" s="25"/>
      <c r="H122" s="25"/>
      <c r="I122" s="25"/>
      <c r="J122" s="24"/>
      <c r="K122" s="25"/>
      <c r="L122" s="25"/>
      <c r="M122" s="76">
        <f t="shared" ref="M122:M129" si="17">C122+E122+L122+K122+G122+I122</f>
        <v>0</v>
      </c>
    </row>
    <row r="123" spans="1:256" ht="28.5" customHeight="1">
      <c r="A123" s="32" t="s">
        <v>132</v>
      </c>
      <c r="B123" s="24"/>
      <c r="C123" s="25"/>
      <c r="D123" s="65">
        <v>2530</v>
      </c>
      <c r="E123" s="77">
        <v>2530</v>
      </c>
      <c r="F123" s="57"/>
      <c r="G123" s="58"/>
      <c r="H123" s="58"/>
      <c r="I123" s="58"/>
      <c r="J123" s="24"/>
      <c r="K123" s="25"/>
      <c r="L123" s="25"/>
      <c r="M123" s="76">
        <f t="shared" si="17"/>
        <v>2530</v>
      </c>
    </row>
    <row r="124" spans="1:256" ht="18" customHeight="1">
      <c r="A124" s="32" t="s">
        <v>133</v>
      </c>
      <c r="B124" s="24"/>
      <c r="C124" s="25"/>
      <c r="D124" s="65">
        <v>27540</v>
      </c>
      <c r="E124" s="35">
        <v>27540</v>
      </c>
      <c r="F124" s="18"/>
      <c r="G124" s="36"/>
      <c r="H124" s="36"/>
      <c r="I124" s="36"/>
      <c r="J124" s="24"/>
      <c r="K124" s="25"/>
      <c r="L124" s="25"/>
      <c r="M124" s="76">
        <f t="shared" si="17"/>
        <v>27540</v>
      </c>
    </row>
    <row r="125" spans="1:256" ht="18" customHeight="1">
      <c r="A125" s="32" t="s">
        <v>134</v>
      </c>
      <c r="B125" s="24"/>
      <c r="C125" s="25"/>
      <c r="D125" s="24"/>
      <c r="E125" s="25"/>
      <c r="F125" s="24"/>
      <c r="G125" s="25"/>
      <c r="H125" s="25"/>
      <c r="I125" s="25"/>
      <c r="J125" s="24">
        <v>6000</v>
      </c>
      <c r="K125" s="25">
        <v>6000</v>
      </c>
      <c r="L125" s="25"/>
      <c r="M125" s="76">
        <f t="shared" si="17"/>
        <v>6000</v>
      </c>
    </row>
    <row r="126" spans="1:256" ht="18" customHeight="1">
      <c r="A126" s="32" t="s">
        <v>135</v>
      </c>
      <c r="B126" s="24"/>
      <c r="C126" s="25"/>
      <c r="D126" s="78"/>
      <c r="E126" s="62">
        <v>1662.29</v>
      </c>
      <c r="F126" s="24"/>
      <c r="G126" s="25"/>
      <c r="H126" s="25"/>
      <c r="I126" s="25"/>
      <c r="J126" s="24"/>
      <c r="K126" s="25"/>
      <c r="L126" s="25"/>
      <c r="M126" s="76">
        <f t="shared" si="17"/>
        <v>1662.29</v>
      </c>
    </row>
    <row r="127" spans="1:256" ht="18" customHeight="1">
      <c r="A127" s="32" t="s">
        <v>136</v>
      </c>
      <c r="B127" s="24"/>
      <c r="C127" s="25"/>
      <c r="D127" s="24"/>
      <c r="E127" s="25"/>
      <c r="F127" s="24"/>
      <c r="G127" s="25"/>
      <c r="H127" s="25"/>
      <c r="I127" s="25"/>
      <c r="J127" s="24"/>
      <c r="K127" s="25"/>
      <c r="L127" s="25"/>
      <c r="M127" s="76">
        <f t="shared" si="17"/>
        <v>0</v>
      </c>
    </row>
    <row r="128" spans="1:256" ht="18" customHeight="1">
      <c r="A128" s="32" t="s">
        <v>137</v>
      </c>
      <c r="B128" s="24"/>
      <c r="C128" s="25"/>
      <c r="D128" s="24"/>
      <c r="E128" s="25"/>
      <c r="F128" s="24"/>
      <c r="G128" s="25"/>
      <c r="H128" s="25"/>
      <c r="I128" s="25"/>
      <c r="J128" s="24"/>
      <c r="K128" s="25"/>
      <c r="L128" s="25"/>
      <c r="M128" s="76">
        <f t="shared" si="17"/>
        <v>0</v>
      </c>
    </row>
    <row r="129" spans="1:13" ht="18" customHeight="1" thickBot="1">
      <c r="A129" s="32" t="s">
        <v>138</v>
      </c>
      <c r="B129" s="24"/>
      <c r="C129" s="25"/>
      <c r="D129" s="24"/>
      <c r="E129" s="25"/>
      <c r="F129" s="24"/>
      <c r="G129" s="25"/>
      <c r="H129" s="25"/>
      <c r="I129" s="25"/>
      <c r="J129" s="24"/>
      <c r="K129" s="25"/>
      <c r="L129" s="25"/>
      <c r="M129" s="76">
        <f t="shared" si="17"/>
        <v>0</v>
      </c>
    </row>
    <row r="130" spans="1:13" ht="18" customHeight="1" thickBot="1">
      <c r="A130" s="12" t="s">
        <v>139</v>
      </c>
      <c r="B130" s="28">
        <f>SUM(B131:B137)</f>
        <v>0</v>
      </c>
      <c r="C130" s="28">
        <f>SUM(C131:C139)</f>
        <v>0</v>
      </c>
      <c r="D130" s="28">
        <f>SUM(D131:D137)</f>
        <v>0</v>
      </c>
      <c r="E130" s="28">
        <f>SUM(E131:E139)</f>
        <v>0</v>
      </c>
      <c r="F130" s="28">
        <f>SUM(F131:F137)</f>
        <v>0</v>
      </c>
      <c r="G130" s="28">
        <f>SUM(G131:G139)</f>
        <v>0</v>
      </c>
      <c r="H130" s="28">
        <f>SUM(H131:H139)</f>
        <v>0</v>
      </c>
      <c r="I130" s="28">
        <f>SUM(I131:I139)</f>
        <v>0</v>
      </c>
      <c r="J130" s="28">
        <f>SUM(J131:J137)</f>
        <v>28700</v>
      </c>
      <c r="K130" s="28">
        <f>SUM(K131:K139)</f>
        <v>28700</v>
      </c>
      <c r="L130" s="28">
        <f>SUM(L131:L139)</f>
        <v>0</v>
      </c>
      <c r="M130" s="72">
        <f>SUM(M131:M139)</f>
        <v>28700</v>
      </c>
    </row>
    <row r="131" spans="1:13" ht="18" customHeight="1">
      <c r="A131" s="32" t="s">
        <v>140</v>
      </c>
      <c r="B131" s="15"/>
      <c r="C131" s="21"/>
      <c r="D131" s="15"/>
      <c r="E131" s="21"/>
      <c r="F131" s="15"/>
      <c r="G131" s="21"/>
      <c r="H131" s="21"/>
      <c r="I131" s="21"/>
      <c r="J131" s="15">
        <v>28700</v>
      </c>
      <c r="K131" s="21">
        <v>28700</v>
      </c>
      <c r="L131" s="21"/>
      <c r="M131" s="22">
        <f t="shared" ref="M131:M139" si="18">C131+E131+L131+K131+G131+I131</f>
        <v>28700</v>
      </c>
    </row>
    <row r="132" spans="1:13" ht="18" customHeight="1">
      <c r="A132" s="32" t="s">
        <v>141</v>
      </c>
      <c r="B132" s="15"/>
      <c r="C132" s="21"/>
      <c r="D132" s="15"/>
      <c r="E132" s="21"/>
      <c r="F132" s="15"/>
      <c r="G132" s="21"/>
      <c r="H132" s="21"/>
      <c r="I132" s="21"/>
      <c r="J132" s="15"/>
      <c r="K132" s="21"/>
      <c r="L132" s="21"/>
      <c r="M132" s="22">
        <f t="shared" si="18"/>
        <v>0</v>
      </c>
    </row>
    <row r="133" spans="1:13" ht="18" customHeight="1">
      <c r="A133" s="41" t="s">
        <v>142</v>
      </c>
      <c r="B133" s="15"/>
      <c r="C133" s="21"/>
      <c r="D133" s="15"/>
      <c r="E133" s="21"/>
      <c r="F133" s="15"/>
      <c r="G133" s="21"/>
      <c r="H133" s="21"/>
      <c r="I133" s="21"/>
      <c r="J133" s="15"/>
      <c r="K133" s="21"/>
      <c r="L133" s="21"/>
      <c r="M133" s="22">
        <f t="shared" si="18"/>
        <v>0</v>
      </c>
    </row>
    <row r="134" spans="1:13" ht="18" customHeight="1">
      <c r="A134" s="41" t="s">
        <v>143</v>
      </c>
      <c r="B134" s="15"/>
      <c r="C134" s="21"/>
      <c r="D134" s="15"/>
      <c r="E134" s="21"/>
      <c r="F134" s="15"/>
      <c r="G134" s="21"/>
      <c r="H134" s="21"/>
      <c r="I134" s="21"/>
      <c r="J134" s="15"/>
      <c r="K134" s="21"/>
      <c r="L134" s="21"/>
      <c r="M134" s="22">
        <f t="shared" si="18"/>
        <v>0</v>
      </c>
    </row>
    <row r="135" spans="1:13" ht="18" customHeight="1">
      <c r="A135" s="23" t="s">
        <v>144</v>
      </c>
      <c r="B135" s="15"/>
      <c r="C135" s="21"/>
      <c r="D135" s="15"/>
      <c r="E135" s="21"/>
      <c r="F135" s="15"/>
      <c r="G135" s="21"/>
      <c r="H135" s="21"/>
      <c r="I135" s="21"/>
      <c r="J135" s="15"/>
      <c r="K135" s="21"/>
      <c r="L135" s="21"/>
      <c r="M135" s="22">
        <f t="shared" si="18"/>
        <v>0</v>
      </c>
    </row>
    <row r="136" spans="1:13" ht="18" customHeight="1">
      <c r="A136" s="23" t="s">
        <v>145</v>
      </c>
      <c r="B136" s="15"/>
      <c r="C136" s="21"/>
      <c r="D136" s="15"/>
      <c r="E136" s="21"/>
      <c r="F136" s="15"/>
      <c r="G136" s="21"/>
      <c r="H136" s="21"/>
      <c r="I136" s="21"/>
      <c r="J136" s="15"/>
      <c r="K136" s="21"/>
      <c r="L136" s="21"/>
      <c r="M136" s="22">
        <f t="shared" si="18"/>
        <v>0</v>
      </c>
    </row>
    <row r="137" spans="1:13" ht="18" customHeight="1">
      <c r="A137" s="32" t="s">
        <v>146</v>
      </c>
      <c r="B137" s="79"/>
      <c r="C137" s="21"/>
      <c r="D137" s="15"/>
      <c r="E137" s="21"/>
      <c r="F137" s="15"/>
      <c r="G137" s="21"/>
      <c r="H137" s="21"/>
      <c r="I137" s="21"/>
      <c r="J137" s="15"/>
      <c r="K137" s="21"/>
      <c r="L137" s="21"/>
      <c r="M137" s="22">
        <f t="shared" si="18"/>
        <v>0</v>
      </c>
    </row>
    <row r="138" spans="1:13" ht="18" customHeight="1">
      <c r="A138" s="32" t="s">
        <v>94</v>
      </c>
      <c r="B138" s="24"/>
      <c r="C138" s="25"/>
      <c r="D138" s="24"/>
      <c r="E138" s="25"/>
      <c r="F138" s="24"/>
      <c r="G138" s="25"/>
      <c r="H138" s="25"/>
      <c r="I138" s="25"/>
      <c r="J138" s="24"/>
      <c r="K138" s="25"/>
      <c r="L138" s="25"/>
      <c r="M138" s="22">
        <f t="shared" si="18"/>
        <v>0</v>
      </c>
    </row>
    <row r="139" spans="1:13" ht="18" customHeight="1" thickBot="1">
      <c r="A139" s="32" t="s">
        <v>147</v>
      </c>
      <c r="B139" s="24"/>
      <c r="C139" s="25"/>
      <c r="D139" s="24"/>
      <c r="E139" s="25"/>
      <c r="F139" s="24"/>
      <c r="G139" s="25"/>
      <c r="H139" s="25"/>
      <c r="I139" s="25"/>
      <c r="J139" s="24"/>
      <c r="K139" s="25"/>
      <c r="L139" s="25"/>
      <c r="M139" s="22">
        <f t="shared" si="18"/>
        <v>0</v>
      </c>
    </row>
    <row r="140" spans="1:13" ht="18" customHeight="1" thickBot="1">
      <c r="A140" s="74" t="s">
        <v>148</v>
      </c>
      <c r="B140" s="80">
        <f>SUM(B141:B164)</f>
        <v>0</v>
      </c>
      <c r="C140" s="28">
        <f t="shared" ref="C140:L140" si="19">SUM(C141:C164)</f>
        <v>0</v>
      </c>
      <c r="D140" s="28">
        <f t="shared" si="19"/>
        <v>1314867.23</v>
      </c>
      <c r="E140" s="28">
        <f>SUM(E141:E164)</f>
        <v>1314867.23</v>
      </c>
      <c r="F140" s="28">
        <f t="shared" si="19"/>
        <v>0</v>
      </c>
      <c r="G140" s="28">
        <f>SUM(G141:G164)</f>
        <v>0</v>
      </c>
      <c r="H140" s="28">
        <f>SUM(H141:H164)</f>
        <v>0</v>
      </c>
      <c r="I140" s="28">
        <f>SUM(I141:I164)</f>
        <v>0</v>
      </c>
      <c r="J140" s="28">
        <f t="shared" si="19"/>
        <v>0</v>
      </c>
      <c r="K140" s="28">
        <f t="shared" si="19"/>
        <v>0</v>
      </c>
      <c r="L140" s="28">
        <f t="shared" si="19"/>
        <v>410957.5</v>
      </c>
      <c r="M140" s="72">
        <f>SUM(M141:M164)</f>
        <v>1725824.73</v>
      </c>
    </row>
    <row r="141" spans="1:13" ht="18" customHeight="1">
      <c r="A141" s="32" t="s">
        <v>149</v>
      </c>
      <c r="B141" s="15"/>
      <c r="C141" s="21"/>
      <c r="D141" s="65">
        <v>713792.23</v>
      </c>
      <c r="E141" s="16">
        <v>713792.23</v>
      </c>
      <c r="F141" s="18"/>
      <c r="G141" s="36"/>
      <c r="H141" s="36"/>
      <c r="I141" s="36"/>
      <c r="J141" s="24"/>
      <c r="K141" s="25"/>
      <c r="L141" s="16">
        <v>255437.5</v>
      </c>
      <c r="M141" s="34">
        <f t="shared" ref="M141:M164" si="20">C141+E141+L141+K141+G141+I141</f>
        <v>969229.73</v>
      </c>
    </row>
    <row r="142" spans="1:13" ht="18" customHeight="1">
      <c r="A142" s="14" t="s">
        <v>150</v>
      </c>
      <c r="B142" s="15"/>
      <c r="C142" s="21"/>
      <c r="D142" s="24"/>
      <c r="E142" s="25"/>
      <c r="F142" s="24"/>
      <c r="G142" s="25"/>
      <c r="H142" s="25"/>
      <c r="I142" s="25"/>
      <c r="J142" s="24"/>
      <c r="K142" s="25"/>
      <c r="L142" s="25"/>
      <c r="M142" s="34">
        <f t="shared" si="20"/>
        <v>0</v>
      </c>
    </row>
    <row r="143" spans="1:13" ht="18" customHeight="1">
      <c r="A143" s="32" t="s">
        <v>151</v>
      </c>
      <c r="B143" s="15"/>
      <c r="C143" s="21"/>
      <c r="D143" s="24"/>
      <c r="E143" s="25"/>
      <c r="F143" s="24"/>
      <c r="G143" s="25"/>
      <c r="H143" s="25"/>
      <c r="I143" s="25"/>
      <c r="J143" s="24"/>
      <c r="K143" s="25"/>
      <c r="L143" s="25"/>
      <c r="M143" s="34">
        <f t="shared" si="20"/>
        <v>0</v>
      </c>
    </row>
    <row r="144" spans="1:13" ht="18" customHeight="1">
      <c r="A144" s="32" t="s">
        <v>152</v>
      </c>
      <c r="B144" s="15"/>
      <c r="C144" s="21"/>
      <c r="D144" s="65"/>
      <c r="E144" s="35"/>
      <c r="F144" s="18"/>
      <c r="G144" s="36"/>
      <c r="H144" s="36"/>
      <c r="I144" s="36"/>
      <c r="J144" s="24"/>
      <c r="K144" s="25"/>
      <c r="L144" s="25"/>
      <c r="M144" s="34">
        <f t="shared" si="20"/>
        <v>0</v>
      </c>
    </row>
    <row r="145" spans="1:13" ht="18" customHeight="1">
      <c r="A145" s="32" t="s">
        <v>153</v>
      </c>
      <c r="B145" s="15"/>
      <c r="C145" s="21"/>
      <c r="D145" s="65">
        <v>385840</v>
      </c>
      <c r="E145" s="62">
        <v>385840</v>
      </c>
      <c r="F145" s="24"/>
      <c r="G145" s="25"/>
      <c r="H145" s="25"/>
      <c r="I145" s="25"/>
      <c r="J145" s="24"/>
      <c r="K145" s="25"/>
      <c r="L145" s="62"/>
      <c r="M145" s="34">
        <f t="shared" si="20"/>
        <v>385840</v>
      </c>
    </row>
    <row r="146" spans="1:13" ht="18" customHeight="1">
      <c r="A146" s="32" t="s">
        <v>154</v>
      </c>
      <c r="B146" s="15"/>
      <c r="C146" s="21"/>
      <c r="D146" s="24">
        <v>67485</v>
      </c>
      <c r="E146" s="62">
        <v>67485</v>
      </c>
      <c r="F146" s="24"/>
      <c r="G146" s="25"/>
      <c r="H146" s="25"/>
      <c r="I146" s="25"/>
      <c r="J146" s="24"/>
      <c r="K146" s="25"/>
      <c r="L146" s="62">
        <v>57820</v>
      </c>
      <c r="M146" s="34">
        <f t="shared" si="20"/>
        <v>125305</v>
      </c>
    </row>
    <row r="147" spans="1:13" ht="18" customHeight="1">
      <c r="A147" s="32" t="s">
        <v>155</v>
      </c>
      <c r="B147" s="15"/>
      <c r="C147" s="21"/>
      <c r="D147" s="24">
        <v>57350</v>
      </c>
      <c r="E147" s="62">
        <v>57350</v>
      </c>
      <c r="F147" s="24"/>
      <c r="G147" s="25"/>
      <c r="H147" s="25"/>
      <c r="I147" s="25"/>
      <c r="J147" s="24"/>
      <c r="K147" s="25"/>
      <c r="L147" s="25"/>
      <c r="M147" s="34">
        <f t="shared" si="20"/>
        <v>57350</v>
      </c>
    </row>
    <row r="148" spans="1:13" ht="18" customHeight="1">
      <c r="A148" s="32" t="s">
        <v>156</v>
      </c>
      <c r="B148" s="15"/>
      <c r="C148" s="21"/>
      <c r="D148" s="24"/>
      <c r="E148" s="25"/>
      <c r="F148" s="24"/>
      <c r="G148" s="25"/>
      <c r="H148" s="25"/>
      <c r="I148" s="25"/>
      <c r="J148" s="24"/>
      <c r="K148" s="25"/>
      <c r="L148" s="25"/>
      <c r="M148" s="34">
        <f t="shared" si="20"/>
        <v>0</v>
      </c>
    </row>
    <row r="149" spans="1:13" ht="18" customHeight="1">
      <c r="A149" s="32" t="s">
        <v>157</v>
      </c>
      <c r="B149" s="15"/>
      <c r="C149" s="21"/>
      <c r="D149" s="15"/>
      <c r="E149" s="25"/>
      <c r="F149" s="24"/>
      <c r="G149" s="25"/>
      <c r="H149" s="25"/>
      <c r="I149" s="25"/>
      <c r="J149" s="24"/>
      <c r="K149" s="25"/>
      <c r="L149" s="25"/>
      <c r="M149" s="34">
        <f t="shared" si="20"/>
        <v>0</v>
      </c>
    </row>
    <row r="150" spans="1:13" ht="18" customHeight="1">
      <c r="A150" s="32" t="s">
        <v>158</v>
      </c>
      <c r="B150" s="15"/>
      <c r="C150" s="21"/>
      <c r="D150" s="15"/>
      <c r="E150" s="25"/>
      <c r="F150" s="24"/>
      <c r="G150" s="25"/>
      <c r="H150" s="25"/>
      <c r="I150" s="25"/>
      <c r="J150" s="24"/>
      <c r="K150" s="25"/>
      <c r="L150" s="25"/>
      <c r="M150" s="34">
        <f t="shared" si="20"/>
        <v>0</v>
      </c>
    </row>
    <row r="151" spans="1:13" ht="18" customHeight="1">
      <c r="A151" s="32" t="s">
        <v>159</v>
      </c>
      <c r="B151" s="15"/>
      <c r="C151" s="21"/>
      <c r="D151" s="15"/>
      <c r="E151" s="25"/>
      <c r="F151" s="24"/>
      <c r="G151" s="25"/>
      <c r="H151" s="25"/>
      <c r="I151" s="25"/>
      <c r="J151" s="24"/>
      <c r="K151" s="25"/>
      <c r="L151" s="25"/>
      <c r="M151" s="34">
        <f t="shared" si="20"/>
        <v>0</v>
      </c>
    </row>
    <row r="152" spans="1:13" ht="18" customHeight="1">
      <c r="A152" s="32" t="s">
        <v>160</v>
      </c>
      <c r="B152" s="15"/>
      <c r="C152" s="21"/>
      <c r="D152" s="15"/>
      <c r="E152" s="25"/>
      <c r="F152" s="24"/>
      <c r="G152" s="25"/>
      <c r="H152" s="25"/>
      <c r="I152" s="25"/>
      <c r="J152" s="24"/>
      <c r="K152" s="25"/>
      <c r="L152" s="25"/>
      <c r="M152" s="34">
        <f t="shared" si="20"/>
        <v>0</v>
      </c>
    </row>
    <row r="153" spans="1:13" ht="18" customHeight="1">
      <c r="A153" s="32" t="s">
        <v>161</v>
      </c>
      <c r="B153" s="15"/>
      <c r="C153" s="21"/>
      <c r="D153" s="15"/>
      <c r="E153" s="25"/>
      <c r="F153" s="24"/>
      <c r="G153" s="25"/>
      <c r="H153" s="25"/>
      <c r="I153" s="25"/>
      <c r="J153" s="24"/>
      <c r="K153" s="25"/>
      <c r="L153" s="25"/>
      <c r="M153" s="34">
        <f t="shared" si="20"/>
        <v>0</v>
      </c>
    </row>
    <row r="154" spans="1:13" ht="18" customHeight="1">
      <c r="A154" s="32" t="s">
        <v>162</v>
      </c>
      <c r="B154" s="15"/>
      <c r="C154" s="21"/>
      <c r="D154" s="15"/>
      <c r="E154" s="25"/>
      <c r="F154" s="24"/>
      <c r="G154" s="25"/>
      <c r="H154" s="25"/>
      <c r="I154" s="25"/>
      <c r="J154" s="24"/>
      <c r="K154" s="25"/>
      <c r="L154" s="25"/>
      <c r="M154" s="34">
        <f t="shared" si="20"/>
        <v>0</v>
      </c>
    </row>
    <row r="155" spans="1:13" ht="18" customHeight="1">
      <c r="A155" s="32" t="s">
        <v>163</v>
      </c>
      <c r="B155" s="15"/>
      <c r="C155" s="21"/>
      <c r="D155" s="15">
        <v>90400</v>
      </c>
      <c r="E155" s="62">
        <v>90400</v>
      </c>
      <c r="F155" s="24"/>
      <c r="G155" s="25"/>
      <c r="H155" s="25"/>
      <c r="I155" s="25"/>
      <c r="J155" s="24"/>
      <c r="K155" s="25"/>
      <c r="L155" s="25">
        <v>90000</v>
      </c>
      <c r="M155" s="34">
        <f t="shared" si="20"/>
        <v>180400</v>
      </c>
    </row>
    <row r="156" spans="1:13" ht="18" customHeight="1">
      <c r="A156" s="32" t="s">
        <v>164</v>
      </c>
      <c r="B156" s="15"/>
      <c r="C156" s="21"/>
      <c r="D156" s="15"/>
      <c r="E156" s="25"/>
      <c r="F156" s="24"/>
      <c r="G156" s="25"/>
      <c r="H156" s="25"/>
      <c r="I156" s="25"/>
      <c r="J156" s="24"/>
      <c r="K156" s="25"/>
      <c r="L156" s="25">
        <v>7700</v>
      </c>
      <c r="M156" s="34">
        <f t="shared" si="20"/>
        <v>7700</v>
      </c>
    </row>
    <row r="157" spans="1:13" ht="18" customHeight="1">
      <c r="A157" s="23" t="s">
        <v>165</v>
      </c>
      <c r="B157" s="15"/>
      <c r="C157" s="21"/>
      <c r="D157" s="15"/>
      <c r="E157" s="25"/>
      <c r="F157" s="24"/>
      <c r="G157" s="25"/>
      <c r="H157" s="25"/>
      <c r="I157" s="25"/>
      <c r="J157" s="24"/>
      <c r="K157" s="25"/>
      <c r="L157" s="25"/>
      <c r="M157" s="34">
        <f t="shared" si="20"/>
        <v>0</v>
      </c>
    </row>
    <row r="158" spans="1:13" ht="18" customHeight="1">
      <c r="A158" s="32" t="s">
        <v>166</v>
      </c>
      <c r="B158" s="15"/>
      <c r="C158" s="21"/>
      <c r="D158" s="15"/>
      <c r="E158" s="25"/>
      <c r="F158" s="24"/>
      <c r="G158" s="25"/>
      <c r="H158" s="25"/>
      <c r="I158" s="25"/>
      <c r="J158" s="24"/>
      <c r="K158" s="25"/>
      <c r="L158" s="25"/>
      <c r="M158" s="34">
        <f t="shared" si="20"/>
        <v>0</v>
      </c>
    </row>
    <row r="159" spans="1:13" ht="18" customHeight="1">
      <c r="A159" s="32" t="s">
        <v>167</v>
      </c>
      <c r="B159" s="15"/>
      <c r="C159" s="21"/>
      <c r="D159" s="15"/>
      <c r="E159" s="25"/>
      <c r="F159" s="24"/>
      <c r="G159" s="25"/>
      <c r="H159" s="25"/>
      <c r="I159" s="25"/>
      <c r="J159" s="24"/>
      <c r="K159" s="25"/>
      <c r="L159" s="25"/>
      <c r="M159" s="34">
        <f t="shared" si="20"/>
        <v>0</v>
      </c>
    </row>
    <row r="160" spans="1:13" ht="18" customHeight="1">
      <c r="A160" s="32" t="s">
        <v>168</v>
      </c>
      <c r="B160" s="15"/>
      <c r="C160" s="21"/>
      <c r="D160" s="15"/>
      <c r="E160" s="25"/>
      <c r="F160" s="24"/>
      <c r="G160" s="25"/>
      <c r="H160" s="25"/>
      <c r="I160" s="25"/>
      <c r="J160" s="24"/>
      <c r="K160" s="25"/>
      <c r="L160" s="25"/>
      <c r="M160" s="34">
        <f t="shared" si="20"/>
        <v>0</v>
      </c>
    </row>
    <row r="161" spans="1:13" ht="18" customHeight="1">
      <c r="A161" s="32" t="s">
        <v>169</v>
      </c>
      <c r="B161" s="15"/>
      <c r="C161" s="21"/>
      <c r="D161" s="15"/>
      <c r="E161" s="25"/>
      <c r="F161" s="24"/>
      <c r="G161" s="25"/>
      <c r="H161" s="25"/>
      <c r="I161" s="25"/>
      <c r="J161" s="24"/>
      <c r="K161" s="25"/>
      <c r="L161" s="25"/>
      <c r="M161" s="34">
        <f t="shared" si="20"/>
        <v>0</v>
      </c>
    </row>
    <row r="162" spans="1:13" ht="18" customHeight="1">
      <c r="A162" s="32" t="s">
        <v>170</v>
      </c>
      <c r="B162" s="15"/>
      <c r="C162" s="21"/>
      <c r="D162" s="15"/>
      <c r="E162" s="25"/>
      <c r="F162" s="24"/>
      <c r="G162" s="25"/>
      <c r="H162" s="25"/>
      <c r="I162" s="25"/>
      <c r="J162" s="24"/>
      <c r="K162" s="25"/>
      <c r="L162" s="25"/>
      <c r="M162" s="34">
        <f t="shared" si="20"/>
        <v>0</v>
      </c>
    </row>
    <row r="163" spans="1:13" ht="18" customHeight="1">
      <c r="A163" s="32" t="s">
        <v>171</v>
      </c>
      <c r="B163" s="15"/>
      <c r="C163" s="21"/>
      <c r="D163" s="15"/>
      <c r="E163" s="25"/>
      <c r="F163" s="24"/>
      <c r="G163" s="25"/>
      <c r="H163" s="25"/>
      <c r="I163" s="25"/>
      <c r="J163" s="24"/>
      <c r="K163" s="25"/>
      <c r="L163" s="25"/>
      <c r="M163" s="34">
        <f t="shared" si="20"/>
        <v>0</v>
      </c>
    </row>
    <row r="164" spans="1:13" ht="18" customHeight="1">
      <c r="A164" s="32" t="s">
        <v>172</v>
      </c>
      <c r="B164" s="15"/>
      <c r="C164" s="21"/>
      <c r="D164" s="15"/>
      <c r="E164" s="25"/>
      <c r="F164" s="24"/>
      <c r="G164" s="25"/>
      <c r="H164" s="25"/>
      <c r="I164" s="25"/>
      <c r="J164" s="24"/>
      <c r="K164" s="25"/>
      <c r="L164" s="25"/>
      <c r="M164" s="34">
        <f t="shared" si="20"/>
        <v>0</v>
      </c>
    </row>
  </sheetData>
  <mergeCells count="3">
    <mergeCell ref="A1:M1"/>
    <mergeCell ref="A2:M2"/>
    <mergeCell ref="A3:M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ДОУ 2 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гл.бухгалтер</dc:creator>
  <cp:lastModifiedBy>гл.бухгалтер</cp:lastModifiedBy>
  <dcterms:created xsi:type="dcterms:W3CDTF">2021-02-20T09:30:06Z</dcterms:created>
  <dcterms:modified xsi:type="dcterms:W3CDTF">2021-02-20T09:30:16Z</dcterms:modified>
</cp:coreProperties>
</file>