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135" windowHeight="14055"/>
  </bookViews>
  <sheets>
    <sheet name="01.04.2019" sheetId="12" r:id="rId1"/>
  </sheets>
  <calcPr calcId="125725"/>
</workbook>
</file>

<file path=xl/calcChain.xml><?xml version="1.0" encoding="utf-8"?>
<calcChain xmlns="http://schemas.openxmlformats.org/spreadsheetml/2006/main">
  <c r="G74" i="12"/>
  <c r="D74"/>
  <c r="F63"/>
  <c r="E64"/>
  <c r="F64" s="1"/>
  <c r="D64"/>
  <c r="F54"/>
  <c r="F10"/>
  <c r="D13"/>
  <c r="E73"/>
  <c r="D73"/>
  <c r="F73" s="1"/>
  <c r="F72"/>
  <c r="E70"/>
  <c r="D70"/>
  <c r="F69"/>
  <c r="E67"/>
  <c r="D67"/>
  <c r="E61"/>
  <c r="F61" s="1"/>
  <c r="D61"/>
  <c r="F60"/>
  <c r="H58"/>
  <c r="I58" s="1"/>
  <c r="G58"/>
  <c r="E58"/>
  <c r="D58"/>
  <c r="I57"/>
  <c r="F57"/>
  <c r="H55"/>
  <c r="G55"/>
  <c r="E55"/>
  <c r="D55"/>
  <c r="F53"/>
  <c r="F52"/>
  <c r="F50"/>
  <c r="E50"/>
  <c r="D50"/>
  <c r="F49"/>
  <c r="H47"/>
  <c r="I47" s="1"/>
  <c r="G47"/>
  <c r="E47"/>
  <c r="D47"/>
  <c r="I46"/>
  <c r="F46"/>
  <c r="H44"/>
  <c r="G44"/>
  <c r="F44"/>
  <c r="E44"/>
  <c r="D44"/>
  <c r="F43"/>
  <c r="F42"/>
  <c r="F41"/>
  <c r="E39"/>
  <c r="D39"/>
  <c r="F38"/>
  <c r="F37"/>
  <c r="F36"/>
  <c r="F35"/>
  <c r="E33"/>
  <c r="D33"/>
  <c r="F32"/>
  <c r="H30"/>
  <c r="I30" s="1"/>
  <c r="G30"/>
  <c r="E30"/>
  <c r="F30" s="1"/>
  <c r="D30"/>
  <c r="I29"/>
  <c r="F29"/>
  <c r="F28"/>
  <c r="F27"/>
  <c r="H25"/>
  <c r="G25"/>
  <c r="E25"/>
  <c r="D25"/>
  <c r="I24"/>
  <c r="F24"/>
  <c r="I23"/>
  <c r="F23"/>
  <c r="H21"/>
  <c r="G21"/>
  <c r="E21"/>
  <c r="D21"/>
  <c r="F20"/>
  <c r="I19"/>
  <c r="F19"/>
  <c r="H17"/>
  <c r="H74" s="1"/>
  <c r="G17"/>
  <c r="E17"/>
  <c r="D17"/>
  <c r="I16"/>
  <c r="F16"/>
  <c r="F15"/>
  <c r="H13"/>
  <c r="G13"/>
  <c r="E13"/>
  <c r="I12"/>
  <c r="F12"/>
  <c r="F11"/>
  <c r="E74" l="1"/>
  <c r="F70"/>
  <c r="F58"/>
  <c r="F55"/>
  <c r="F47"/>
  <c r="F39"/>
  <c r="F33"/>
  <c r="F25"/>
  <c r="I25"/>
  <c r="F21"/>
  <c r="I21"/>
  <c r="I17"/>
  <c r="F17"/>
  <c r="F13"/>
  <c r="I13"/>
  <c r="I74" l="1"/>
  <c r="F74"/>
</calcChain>
</file>

<file path=xl/sharedStrings.xml><?xml version="1.0" encoding="utf-8"?>
<sst xmlns="http://schemas.openxmlformats.org/spreadsheetml/2006/main" count="93" uniqueCount="51">
  <si>
    <t>Итого</t>
  </si>
  <si>
    <t>Администрация муниципального образования Тимашевский район</t>
  </si>
  <si>
    <t>Муниципальная программа муниципального образования Тимашевский район "Информационное обеспечение населения Тимашевского района"</t>
  </si>
  <si>
    <t>Муниципальная программа муниципального образования Тимашевский район «Развитие архивного дела»</t>
  </si>
  <si>
    <t>Муниципальная программа муниципального образования Тимашевский район "Управление муниципальным имуществом"</t>
  </si>
  <si>
    <t>Отдел строительства администрации муниципального образования Тимашевский район</t>
  </si>
  <si>
    <t>Муниципальная программа муниципального образования Тимашевский район "Архитектура, строительство и дорожное хозяйство"</t>
  </si>
  <si>
    <t>Муниципальная программа муниципального образования Тимашевский район "Создание условий для развития сельскохозяйственного производства"</t>
  </si>
  <si>
    <t>Отдел культуры администрации муниципального образования Тимашевский район</t>
  </si>
  <si>
    <t>Муниципальная программа муниципального образования Тимашевский район "Обеспечение безопасности населения и территорий Тимашевского района"</t>
  </si>
  <si>
    <t>Управление образования администрации муниципального образования Тимашевский район</t>
  </si>
  <si>
    <t>Отдел по физической культуре и спорту администрации муниципального образования Тимашевский район</t>
  </si>
  <si>
    <t>Муниципальная программа муниципального образования Тимашевский район "Доступная среда"</t>
  </si>
  <si>
    <t>Отдел по делам молодежи администрации муниципального образования Тимашевский район</t>
  </si>
  <si>
    <t>Муниципальная программа муниципального образования Тимашевский район "Молодежь Тимашевского района"</t>
  </si>
  <si>
    <t>Муниципальная программа муниципального образования Тимашевский район "Развитие физической культуры и спорта"</t>
  </si>
  <si>
    <t>Отдел по вопросам семьи и детства администрации муниципального образования Тимашевский район</t>
  </si>
  <si>
    <t>Муниципальная программа муниципального образования Тимашевский район "Социальная поддержка граждан Тимашевского района"</t>
  </si>
  <si>
    <t>Муниципальная программа муниципального образования Тимашевский район "Развитие здравоохранения"</t>
  </si>
  <si>
    <t>Муниципальная программа муниципального образования Тимашевский район "Развитие культуры"</t>
  </si>
  <si>
    <t>Муниципальная программа муниципального образования Тимашевский район "Развитие образования"</t>
  </si>
  <si>
    <t>по факту</t>
  </si>
  <si>
    <t>Уточненная БР ГРБС</t>
  </si>
  <si>
    <t>Единица измерения: руб.</t>
  </si>
  <si>
    <t>в том  числе за счет субсидий, субвенций и иных межбюджетных трансфертов</t>
  </si>
  <si>
    <t>по факту %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</si>
  <si>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</si>
  <si>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</si>
  <si>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</si>
  <si>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</si>
  <si>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</si>
  <si>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</si>
  <si>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</si>
  <si>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</si>
  <si>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</si>
  <si>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</si>
  <si>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</si>
  <si>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</si>
  <si>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</si>
  <si>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</si>
  <si>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код программы</t>
  </si>
  <si>
    <t>по факту    %</t>
  </si>
  <si>
    <t>16</t>
  </si>
  <si>
    <t>17</t>
  </si>
  <si>
    <t>Муниципальная программа муниципального образования Тимашевский район "Муниципальная политика и развитие гражданского общества"</t>
  </si>
  <si>
    <t>Наименование программы</t>
  </si>
  <si>
    <t>15</t>
  </si>
  <si>
    <t>Муниципальная программа муниципального образования Тимашевский район "Финансовая поддержка работников бюджетной сферы муниципального образования Тимашевский район, приобретающих жилье на территории Тимашевского района по программам ипотечного кредитования"</t>
  </si>
  <si>
    <t>Оперативная информация об исполнении муниципальных программ районного бюджета на 01.04.2019 г.</t>
  </si>
  <si>
    <t>Муниципальная программа муниципального образования Тимашевский район "Создание условий для инвестиционной привлекательности в муниципальном образовании Тимашевский район"</t>
  </si>
  <si>
    <t>Муниципальная программа муниципального образования Тимашевский район "Создание условий для развития малого и среднего предпринимательства Тимашевского района"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</si>
</sst>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0000000000"/>
    <numFmt numFmtId="166" formatCode="000"/>
    <numFmt numFmtId="167" formatCode="#,##0.00_ ;[Red]\-#,##0.00\ "/>
  </numFmts>
  <fonts count="12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</font>
    <font>
      <b/>
      <sz val="9"/>
      <name val="Arial"/>
      <charset val="204"/>
    </font>
    <font>
      <b/>
      <sz val="8"/>
      <name val="Arial"/>
      <charset val="204"/>
    </font>
    <font>
      <sz val="8"/>
      <name val="Arial"/>
    </font>
    <font>
      <b/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18">
    <xf numFmtId="0" fontId="0" fillId="0" borderId="0" xfId="0"/>
    <xf numFmtId="0" fontId="1" fillId="2" borderId="0" xfId="1" applyFill="1"/>
    <xf numFmtId="0" fontId="1" fillId="2" borderId="0" xfId="1" applyFill="1" applyProtection="1">
      <protection hidden="1"/>
    </xf>
    <xf numFmtId="49" fontId="1" fillId="2" borderId="0" xfId="1" applyNumberFormat="1" applyFill="1" applyProtection="1">
      <protection hidden="1"/>
    </xf>
    <xf numFmtId="0" fontId="2" fillId="2" borderId="0" xfId="1" applyNumberFormat="1" applyFont="1" applyFill="1" applyAlignment="1" applyProtection="1">
      <protection hidden="1"/>
    </xf>
    <xf numFmtId="0" fontId="7" fillId="2" borderId="0" xfId="1" applyNumberFormat="1" applyFont="1" applyFill="1" applyAlignment="1" applyProtection="1">
      <alignment horizontal="centerContinuous"/>
      <protection hidden="1"/>
    </xf>
    <xf numFmtId="0" fontId="10" fillId="2" borderId="0" xfId="13" applyNumberFormat="1" applyFont="1" applyFill="1" applyAlignment="1" applyProtection="1">
      <alignment horizontal="left"/>
      <protection hidden="1"/>
    </xf>
    <xf numFmtId="0" fontId="10" fillId="2" borderId="0" xfId="13" applyFill="1" applyAlignment="1" applyProtection="1">
      <alignment horizontal="left"/>
      <protection hidden="1"/>
    </xf>
    <xf numFmtId="0" fontId="1" fillId="2" borderId="2" xfId="1" applyFill="1" applyBorder="1"/>
    <xf numFmtId="166" fontId="2" fillId="2" borderId="2" xfId="1" applyNumberFormat="1" applyFont="1" applyFill="1" applyBorder="1" applyAlignment="1" applyProtection="1">
      <protection hidden="1"/>
    </xf>
    <xf numFmtId="164" fontId="2" fillId="2" borderId="2" xfId="1" applyNumberFormat="1" applyFont="1" applyFill="1" applyBorder="1" applyAlignment="1" applyProtection="1">
      <protection hidden="1"/>
    </xf>
    <xf numFmtId="10" fontId="2" fillId="2" borderId="5" xfId="1" applyNumberFormat="1" applyFont="1" applyFill="1" applyBorder="1" applyAlignment="1" applyProtection="1">
      <alignment horizontal="left"/>
      <protection hidden="1"/>
    </xf>
    <xf numFmtId="164" fontId="3" fillId="2" borderId="2" xfId="1" applyNumberFormat="1" applyFont="1" applyFill="1" applyBorder="1" applyAlignment="1" applyProtection="1">
      <protection hidden="1"/>
    </xf>
    <xf numFmtId="164" fontId="5" fillId="2" borderId="2" xfId="1" applyNumberFormat="1" applyFont="1" applyFill="1" applyBorder="1" applyAlignment="1" applyProtection="1">
      <protection hidden="1"/>
    </xf>
    <xf numFmtId="49" fontId="8" fillId="2" borderId="3" xfId="1" applyNumberFormat="1" applyFont="1" applyFill="1" applyBorder="1" applyAlignment="1" applyProtection="1">
      <alignment horizontal="center" vertical="center" wrapText="1"/>
      <protection hidden="1"/>
    </xf>
    <xf numFmtId="164" fontId="8" fillId="2" borderId="2" xfId="9" applyNumberFormat="1" applyFont="1" applyFill="1" applyBorder="1" applyAlignment="1" applyProtection="1">
      <protection hidden="1"/>
    </xf>
    <xf numFmtId="49" fontId="4" fillId="2" borderId="11" xfId="1" applyNumberFormat="1" applyFont="1" applyFill="1" applyBorder="1" applyAlignment="1" applyProtection="1">
      <protection hidden="1"/>
    </xf>
    <xf numFmtId="0" fontId="4" fillId="2" borderId="13" xfId="1" applyNumberFormat="1" applyFont="1" applyFill="1" applyBorder="1" applyAlignment="1" applyProtection="1">
      <protection hidden="1"/>
    </xf>
    <xf numFmtId="164" fontId="3" fillId="2" borderId="21" xfId="1" applyNumberFormat="1" applyFont="1" applyFill="1" applyBorder="1" applyAlignment="1" applyProtection="1">
      <protection hidden="1"/>
    </xf>
    <xf numFmtId="2" fontId="1" fillId="2" borderId="0" xfId="1" applyNumberFormat="1" applyFill="1" applyProtection="1">
      <protection hidden="1"/>
    </xf>
    <xf numFmtId="49" fontId="1" fillId="2" borderId="0" xfId="1" applyNumberFormat="1" applyFill="1"/>
    <xf numFmtId="167" fontId="1" fillId="2" borderId="0" xfId="1" applyNumberFormat="1" applyFill="1"/>
    <xf numFmtId="10" fontId="9" fillId="2" borderId="5" xfId="1" applyNumberFormat="1" applyFont="1" applyFill="1" applyBorder="1" applyAlignment="1" applyProtection="1">
      <alignment horizontal="left"/>
      <protection hidden="1"/>
    </xf>
    <xf numFmtId="164" fontId="6" fillId="2" borderId="2" xfId="1" applyNumberFormat="1" applyFont="1" applyFill="1" applyBorder="1" applyAlignment="1" applyProtection="1">
      <protection hidden="1"/>
    </xf>
    <xf numFmtId="4" fontId="8" fillId="2" borderId="2" xfId="1" applyNumberFormat="1" applyFont="1" applyFill="1" applyBorder="1"/>
    <xf numFmtId="164" fontId="8" fillId="2" borderId="2" xfId="6" applyNumberFormat="1" applyFont="1" applyFill="1" applyBorder="1" applyAlignment="1" applyProtection="1">
      <protection hidden="1"/>
    </xf>
    <xf numFmtId="164" fontId="9" fillId="2" borderId="2" xfId="6" applyNumberFormat="1" applyFont="1" applyFill="1" applyBorder="1" applyAlignment="1" applyProtection="1">
      <protection hidden="1"/>
    </xf>
    <xf numFmtId="164" fontId="8" fillId="2" borderId="2" xfId="7" applyNumberFormat="1" applyFont="1" applyFill="1" applyBorder="1" applyAlignment="1" applyProtection="1">
      <protection hidden="1"/>
    </xf>
    <xf numFmtId="164" fontId="9" fillId="2" borderId="2" xfId="7" applyNumberFormat="1" applyFont="1" applyFill="1" applyBorder="1" applyAlignment="1" applyProtection="1">
      <protection hidden="1"/>
    </xf>
    <xf numFmtId="164" fontId="8" fillId="2" borderId="2" xfId="8" applyNumberFormat="1" applyFont="1" applyFill="1" applyBorder="1" applyAlignment="1" applyProtection="1">
      <protection hidden="1"/>
    </xf>
    <xf numFmtId="164" fontId="9" fillId="2" borderId="2" xfId="8" applyNumberFormat="1" applyFont="1" applyFill="1" applyBorder="1" applyAlignment="1" applyProtection="1">
      <protection hidden="1"/>
    </xf>
    <xf numFmtId="164" fontId="8" fillId="2" borderId="2" xfId="10" applyNumberFormat="1" applyFont="1" applyFill="1" applyBorder="1" applyAlignment="1" applyProtection="1">
      <protection hidden="1"/>
    </xf>
    <xf numFmtId="164" fontId="9" fillId="2" borderId="2" xfId="10" applyNumberFormat="1" applyFont="1" applyFill="1" applyBorder="1" applyAlignment="1" applyProtection="1">
      <protection hidden="1"/>
    </xf>
    <xf numFmtId="4" fontId="9" fillId="2" borderId="2" xfId="1" applyNumberFormat="1" applyFont="1" applyFill="1" applyBorder="1"/>
    <xf numFmtId="10" fontId="9" fillId="2" borderId="22" xfId="1" applyNumberFormat="1" applyFont="1" applyFill="1" applyBorder="1" applyAlignment="1" applyProtection="1">
      <alignment horizontal="left"/>
      <protection hidden="1"/>
    </xf>
    <xf numFmtId="10" fontId="9" fillId="2" borderId="23" xfId="6" applyNumberFormat="1" applyFont="1" applyFill="1" applyBorder="1" applyAlignment="1" applyProtection="1">
      <alignment horizontal="left"/>
      <protection hidden="1"/>
    </xf>
    <xf numFmtId="164" fontId="9" fillId="2" borderId="2" xfId="9" applyNumberFormat="1" applyFont="1" applyFill="1" applyBorder="1" applyAlignment="1" applyProtection="1">
      <protection hidden="1"/>
    </xf>
    <xf numFmtId="0" fontId="1" fillId="2" borderId="29" xfId="1" applyFill="1" applyBorder="1"/>
    <xf numFmtId="0" fontId="1" fillId="2" borderId="30" xfId="1" applyFill="1" applyBorder="1"/>
    <xf numFmtId="10" fontId="8" fillId="2" borderId="31" xfId="6" applyNumberFormat="1" applyFont="1" applyFill="1" applyBorder="1" applyAlignment="1" applyProtection="1">
      <alignment horizontal="left"/>
      <protection hidden="1"/>
    </xf>
    <xf numFmtId="10" fontId="9" fillId="2" borderId="31" xfId="6" applyNumberFormat="1" applyFont="1" applyFill="1" applyBorder="1" applyAlignment="1" applyProtection="1">
      <alignment horizontal="left"/>
      <protection hidden="1"/>
    </xf>
    <xf numFmtId="0" fontId="1" fillId="2" borderId="31" xfId="1" applyFill="1" applyBorder="1"/>
    <xf numFmtId="0" fontId="1" fillId="2" borderId="31" xfId="1" applyFill="1" applyBorder="1" applyAlignment="1">
      <alignment horizontal="left"/>
    </xf>
    <xf numFmtId="0" fontId="1" fillId="2" borderId="0" xfId="1" applyFill="1" applyBorder="1" applyProtection="1">
      <protection hidden="1"/>
    </xf>
    <xf numFmtId="165" fontId="8" fillId="2" borderId="2" xfId="1" applyNumberFormat="1" applyFont="1" applyFill="1" applyBorder="1" applyAlignment="1" applyProtection="1">
      <alignment wrapText="1"/>
      <protection hidden="1"/>
    </xf>
    <xf numFmtId="10" fontId="2" fillId="2" borderId="2" xfId="1" applyNumberFormat="1" applyFont="1" applyFill="1" applyBorder="1" applyAlignment="1" applyProtection="1">
      <alignment horizontal="left"/>
      <protection hidden="1"/>
    </xf>
    <xf numFmtId="166" fontId="2" fillId="2" borderId="2" xfId="1" applyNumberFormat="1" applyFont="1" applyFill="1" applyBorder="1" applyAlignment="1" applyProtection="1">
      <alignment wrapText="1"/>
      <protection hidden="1"/>
    </xf>
    <xf numFmtId="4" fontId="8" fillId="2" borderId="2" xfId="1" applyNumberFormat="1" applyFont="1" applyFill="1" applyBorder="1" applyAlignment="1" applyProtection="1">
      <alignment wrapText="1"/>
      <protection hidden="1"/>
    </xf>
    <xf numFmtId="165" fontId="5" fillId="2" borderId="2" xfId="1" applyNumberFormat="1" applyFont="1" applyFill="1" applyBorder="1" applyAlignment="1" applyProtection="1">
      <alignment wrapText="1"/>
      <protection hidden="1"/>
    </xf>
    <xf numFmtId="4" fontId="8" fillId="2" borderId="31" xfId="1" applyNumberFormat="1" applyFont="1" applyFill="1" applyBorder="1"/>
    <xf numFmtId="164" fontId="8" fillId="2" borderId="2" xfId="11" applyNumberFormat="1" applyFont="1" applyFill="1" applyBorder="1" applyAlignment="1" applyProtection="1">
      <protection hidden="1"/>
    </xf>
    <xf numFmtId="164" fontId="9" fillId="2" borderId="2" xfId="11" applyNumberFormat="1" applyFont="1" applyFill="1" applyBorder="1" applyAlignment="1" applyProtection="1">
      <protection hidden="1"/>
    </xf>
    <xf numFmtId="164" fontId="8" fillId="2" borderId="2" xfId="12" applyNumberFormat="1" applyFont="1" applyFill="1" applyBorder="1" applyAlignment="1" applyProtection="1">
      <protection hidden="1"/>
    </xf>
    <xf numFmtId="164" fontId="9" fillId="2" borderId="2" xfId="12" applyNumberFormat="1" applyFont="1" applyFill="1" applyBorder="1" applyAlignment="1" applyProtection="1">
      <protection hidden="1"/>
    </xf>
    <xf numFmtId="164" fontId="3" fillId="2" borderId="14" xfId="1" applyNumberFormat="1" applyFont="1" applyFill="1" applyBorder="1" applyAlignment="1" applyProtection="1">
      <protection hidden="1"/>
    </xf>
    <xf numFmtId="0" fontId="1" fillId="2" borderId="14" xfId="1" applyFill="1" applyBorder="1"/>
    <xf numFmtId="0" fontId="1" fillId="2" borderId="18" xfId="1" applyFill="1" applyBorder="1"/>
    <xf numFmtId="165" fontId="5" fillId="2" borderId="31" xfId="1" applyNumberFormat="1" applyFont="1" applyFill="1" applyBorder="1" applyAlignment="1" applyProtection="1">
      <alignment wrapText="1"/>
      <protection hidden="1"/>
    </xf>
    <xf numFmtId="10" fontId="9" fillId="2" borderId="2" xfId="1" applyNumberFormat="1" applyFont="1" applyFill="1" applyBorder="1" applyAlignment="1" applyProtection="1">
      <alignment horizontal="left"/>
      <protection hidden="1"/>
    </xf>
    <xf numFmtId="10" fontId="2" fillId="2" borderId="31" xfId="1" applyNumberFormat="1" applyFont="1" applyFill="1" applyBorder="1" applyAlignment="1" applyProtection="1">
      <alignment horizontal="left"/>
      <protection hidden="1"/>
    </xf>
    <xf numFmtId="164" fontId="8" fillId="2" borderId="2" xfId="1" applyNumberFormat="1" applyFont="1" applyFill="1" applyBorder="1" applyAlignment="1" applyProtection="1">
      <protection hidden="1"/>
    </xf>
    <xf numFmtId="49" fontId="1" fillId="2" borderId="0" xfId="1" applyNumberFormat="1" applyFill="1" applyAlignment="1" applyProtection="1">
      <protection hidden="1"/>
    </xf>
    <xf numFmtId="166" fontId="8" fillId="2" borderId="2" xfId="1" applyNumberFormat="1" applyFont="1" applyFill="1" applyBorder="1" applyAlignment="1" applyProtection="1">
      <protection hidden="1"/>
    </xf>
    <xf numFmtId="166" fontId="8" fillId="2" borderId="33" xfId="1" applyNumberFormat="1" applyFont="1" applyFill="1" applyBorder="1" applyAlignment="1" applyProtection="1">
      <protection hidden="1"/>
    </xf>
    <xf numFmtId="4" fontId="1" fillId="2" borderId="2" xfId="1" applyNumberFormat="1" applyFill="1" applyBorder="1"/>
    <xf numFmtId="4" fontId="1" fillId="2" borderId="31" xfId="1" applyNumberFormat="1" applyFill="1" applyBorder="1"/>
    <xf numFmtId="10" fontId="9" fillId="2" borderId="37" xfId="1" applyNumberFormat="1" applyFont="1" applyFill="1" applyBorder="1" applyAlignment="1" applyProtection="1">
      <alignment horizontal="left"/>
      <protection hidden="1"/>
    </xf>
    <xf numFmtId="4" fontId="1" fillId="2" borderId="15" xfId="1" applyNumberFormat="1" applyFill="1" applyBorder="1"/>
    <xf numFmtId="4" fontId="1" fillId="2" borderId="38" xfId="1" applyNumberFormat="1" applyFill="1" applyBorder="1"/>
    <xf numFmtId="0" fontId="8" fillId="2" borderId="2" xfId="1" applyFont="1" applyFill="1" applyBorder="1"/>
    <xf numFmtId="4" fontId="5" fillId="2" borderId="2" xfId="1" applyNumberFormat="1" applyFont="1" applyFill="1" applyBorder="1" applyAlignment="1" applyProtection="1">
      <alignment wrapText="1"/>
      <protection hidden="1"/>
    </xf>
    <xf numFmtId="49" fontId="11" fillId="2" borderId="0" xfId="13" applyNumberFormat="1" applyFont="1" applyFill="1" applyAlignment="1" applyProtection="1">
      <alignment horizontal="center"/>
      <protection hidden="1"/>
    </xf>
    <xf numFmtId="0" fontId="5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28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2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27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25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26" xfId="1" applyNumberFormat="1" applyFont="1" applyFill="1" applyBorder="1" applyAlignment="1" applyProtection="1">
      <alignment horizontal="center" vertical="center" wrapText="1"/>
      <protection hidden="1"/>
    </xf>
    <xf numFmtId="165" fontId="5" fillId="2" borderId="1" xfId="1" applyNumberFormat="1" applyFont="1" applyFill="1" applyBorder="1" applyAlignment="1" applyProtection="1">
      <alignment wrapText="1"/>
      <protection hidden="1"/>
    </xf>
    <xf numFmtId="165" fontId="5" fillId="2" borderId="4" xfId="1" applyNumberFormat="1" applyFont="1" applyFill="1" applyBorder="1" applyAlignment="1" applyProtection="1">
      <alignment wrapText="1"/>
      <protection hidden="1"/>
    </xf>
    <xf numFmtId="165" fontId="5" fillId="2" borderId="6" xfId="1" applyNumberFormat="1" applyFont="1" applyFill="1" applyBorder="1" applyAlignment="1" applyProtection="1">
      <alignment wrapText="1"/>
      <protection hidden="1"/>
    </xf>
    <xf numFmtId="165" fontId="5" fillId="2" borderId="7" xfId="1" applyNumberFormat="1" applyFont="1" applyFill="1" applyBorder="1" applyAlignment="1" applyProtection="1">
      <alignment wrapText="1"/>
      <protection hidden="1"/>
    </xf>
    <xf numFmtId="49" fontId="8" fillId="2" borderId="17" xfId="1" applyNumberFormat="1" applyFont="1" applyFill="1" applyBorder="1" applyAlignment="1" applyProtection="1">
      <alignment horizontal="center" vertical="center" wrapText="1"/>
      <protection hidden="1"/>
    </xf>
    <xf numFmtId="49" fontId="2" fillId="2" borderId="20" xfId="1" applyNumberFormat="1" applyFont="1" applyFill="1" applyBorder="1" applyAlignment="1" applyProtection="1">
      <alignment horizontal="center" vertical="center" wrapText="1"/>
      <protection hidden="1"/>
    </xf>
    <xf numFmtId="165" fontId="5" fillId="2" borderId="3" xfId="1" applyNumberFormat="1" applyFont="1" applyFill="1" applyBorder="1" applyAlignment="1" applyProtection="1">
      <alignment wrapText="1"/>
      <protection hidden="1"/>
    </xf>
    <xf numFmtId="165" fontId="5" fillId="2" borderId="4" xfId="1" applyNumberFormat="1" applyFont="1" applyFill="1" applyBorder="1" applyAlignment="1" applyProtection="1">
      <alignment horizontal="left" wrapText="1"/>
      <protection hidden="1"/>
    </xf>
    <xf numFmtId="165" fontId="5" fillId="2" borderId="16" xfId="1" applyNumberFormat="1" applyFont="1" applyFill="1" applyBorder="1" applyAlignment="1" applyProtection="1">
      <alignment horizontal="left" wrapText="1"/>
      <protection hidden="1"/>
    </xf>
    <xf numFmtId="49" fontId="2" fillId="2" borderId="19" xfId="1" applyNumberFormat="1" applyFont="1" applyFill="1" applyBorder="1" applyAlignment="1" applyProtection="1">
      <alignment horizontal="center" vertical="center" wrapText="1"/>
      <protection hidden="1"/>
    </xf>
    <xf numFmtId="165" fontId="5" fillId="2" borderId="17" xfId="1" applyNumberFormat="1" applyFont="1" applyFill="1" applyBorder="1" applyAlignment="1" applyProtection="1">
      <alignment wrapText="1"/>
      <protection hidden="1"/>
    </xf>
    <xf numFmtId="49" fontId="8" fillId="2" borderId="35" xfId="1" applyNumberFormat="1" applyFont="1" applyFill="1" applyBorder="1" applyAlignment="1" applyProtection="1">
      <alignment horizontal="center" vertical="center" wrapText="1"/>
      <protection hidden="1"/>
    </xf>
    <xf numFmtId="49" fontId="8" fillId="2" borderId="34" xfId="1" applyNumberFormat="1" applyFont="1" applyFill="1" applyBorder="1" applyAlignment="1" applyProtection="1">
      <alignment horizontal="center" vertical="center" wrapText="1"/>
      <protection hidden="1"/>
    </xf>
    <xf numFmtId="49" fontId="8" fillId="2" borderId="36" xfId="1" applyNumberFormat="1" applyFont="1" applyFill="1" applyBorder="1" applyAlignment="1" applyProtection="1">
      <alignment horizontal="center" vertical="center" wrapText="1"/>
      <protection hidden="1"/>
    </xf>
    <xf numFmtId="165" fontId="5" fillId="2" borderId="33" xfId="1" applyNumberFormat="1" applyFont="1" applyFill="1" applyBorder="1" applyAlignment="1" applyProtection="1">
      <alignment horizontal="left" wrapText="1"/>
      <protection hidden="1"/>
    </xf>
    <xf numFmtId="0" fontId="9" fillId="2" borderId="32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8" xfId="1" applyNumberFormat="1" applyFont="1" applyFill="1" applyBorder="1" applyAlignment="1" applyProtection="1">
      <alignment horizontal="center" vertical="center" wrapText="1"/>
      <protection hidden="1"/>
    </xf>
    <xf numFmtId="49" fontId="1" fillId="2" borderId="11" xfId="1" applyNumberFormat="1" applyFont="1" applyFill="1" applyBorder="1" applyAlignment="1" applyProtection="1">
      <alignment horizontal="center"/>
      <protection hidden="1"/>
    </xf>
    <xf numFmtId="49" fontId="1" fillId="2" borderId="13" xfId="1" applyNumberFormat="1" applyFont="1" applyFill="1" applyBorder="1" applyAlignment="1" applyProtection="1">
      <alignment horizontal="center"/>
      <protection hidden="1"/>
    </xf>
    <xf numFmtId="49" fontId="1" fillId="2" borderId="28" xfId="1" applyNumberFormat="1" applyFont="1" applyFill="1" applyBorder="1" applyAlignment="1" applyProtection="1">
      <alignment horizontal="center"/>
      <protection hidden="1"/>
    </xf>
    <xf numFmtId="0" fontId="5" fillId="2" borderId="12" xfId="1" applyNumberFormat="1" applyFont="1" applyFill="1" applyBorder="1" applyAlignment="1" applyProtection="1">
      <alignment horizontal="center" vertical="center"/>
      <protection hidden="1"/>
    </xf>
    <xf numFmtId="0" fontId="5" fillId="2" borderId="10" xfId="1" applyNumberFormat="1" applyFont="1" applyFill="1" applyBorder="1" applyAlignment="1" applyProtection="1">
      <alignment horizontal="center" vertical="center"/>
      <protection hidden="1"/>
    </xf>
    <xf numFmtId="0" fontId="5" fillId="2" borderId="8" xfId="1" applyNumberFormat="1" applyFont="1" applyFill="1" applyBorder="1" applyAlignment="1" applyProtection="1">
      <alignment horizontal="center" vertical="center"/>
      <protection hidden="1"/>
    </xf>
    <xf numFmtId="49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0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8" xfId="1" applyNumberFormat="1" applyFont="1" applyFill="1" applyBorder="1" applyAlignment="1" applyProtection="1">
      <alignment horizontal="center" vertical="center" wrapText="1"/>
      <protection hidden="1"/>
    </xf>
    <xf numFmtId="165" fontId="9" fillId="2" borderId="4" xfId="1" applyNumberFormat="1" applyFont="1" applyFill="1" applyBorder="1" applyAlignment="1" applyProtection="1">
      <alignment horizontal="left" wrapText="1"/>
      <protection hidden="1"/>
    </xf>
    <xf numFmtId="49" fontId="8" fillId="2" borderId="19" xfId="1" applyNumberFormat="1" applyFont="1" applyFill="1" applyBorder="1" applyAlignment="1" applyProtection="1">
      <alignment horizontal="center" vertical="center" wrapText="1"/>
      <protection hidden="1"/>
    </xf>
    <xf numFmtId="49" fontId="8" fillId="2" borderId="20" xfId="1" applyNumberFormat="1" applyFont="1" applyFill="1" applyBorder="1" applyAlignment="1" applyProtection="1">
      <alignment horizontal="center" vertical="center" wrapText="1"/>
      <protection hidden="1"/>
    </xf>
    <xf numFmtId="49" fontId="8" fillId="2" borderId="3" xfId="1" applyNumberFormat="1" applyFont="1" applyFill="1" applyBorder="1" applyAlignment="1" applyProtection="1">
      <alignment horizontal="center" vertical="center" wrapText="1"/>
      <protection hidden="1"/>
    </xf>
    <xf numFmtId="165" fontId="9" fillId="2" borderId="3" xfId="1" applyNumberFormat="1" applyFont="1" applyFill="1" applyBorder="1" applyAlignment="1" applyProtection="1">
      <alignment horizontal="left" wrapText="1"/>
      <protection hidden="1"/>
    </xf>
    <xf numFmtId="165" fontId="9" fillId="2" borderId="2" xfId="1" applyNumberFormat="1" applyFont="1" applyFill="1" applyBorder="1" applyAlignment="1" applyProtection="1">
      <alignment horizontal="left" wrapText="1"/>
      <protection hidden="1"/>
    </xf>
  </cellXfs>
  <cellStyles count="14">
    <cellStyle name="Обычный" xfId="0" builtinId="0"/>
    <cellStyle name="Обычный 2" xfId="1"/>
    <cellStyle name="Обычный 2 10" xfId="10"/>
    <cellStyle name="Обычный 2 11" xfId="11"/>
    <cellStyle name="Обычный 2 12" xfId="12"/>
    <cellStyle name="Обычный 2 13" xfId="13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  <cellStyle name="Обычный 2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topLeftCell="A39" workbookViewId="0">
      <selection activeCell="J74" sqref="J74"/>
    </sheetView>
  </sheetViews>
  <sheetFormatPr defaultRowHeight="12.75"/>
  <cols>
    <col min="1" max="1" width="1" style="1" customWidth="1"/>
    <col min="2" max="2" width="10.28515625" style="20" customWidth="1"/>
    <col min="3" max="3" width="77.28515625" style="1" customWidth="1"/>
    <col min="4" max="4" width="12.7109375" style="1" customWidth="1"/>
    <col min="5" max="5" width="12.85546875" style="1" customWidth="1"/>
    <col min="6" max="6" width="7" style="1" customWidth="1"/>
    <col min="7" max="7" width="13.42578125" style="1" customWidth="1"/>
    <col min="8" max="8" width="12.7109375" style="1" customWidth="1"/>
    <col min="9" max="9" width="8.42578125" style="1" customWidth="1"/>
    <col min="10" max="226" width="9.140625" style="1" customWidth="1"/>
    <col min="227" max="16384" width="9.140625" style="1"/>
  </cols>
  <sheetData>
    <row r="1" spans="1:28">
      <c r="A1" s="5"/>
      <c r="B1" s="71" t="s">
        <v>48</v>
      </c>
      <c r="C1" s="71"/>
      <c r="D1" s="71"/>
      <c r="E1" s="71"/>
      <c r="F1" s="71"/>
      <c r="G1" s="71"/>
      <c r="H1" s="71"/>
      <c r="I1" s="71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7"/>
      <c r="AA1" s="7"/>
      <c r="AB1" s="7"/>
    </row>
    <row r="2" spans="1:28">
      <c r="A2" s="4"/>
      <c r="B2" s="3"/>
      <c r="C2" s="2"/>
      <c r="D2" s="2"/>
      <c r="E2" s="2"/>
      <c r="F2" s="2"/>
    </row>
    <row r="3" spans="1:28">
      <c r="B3" s="61"/>
      <c r="C3" s="61"/>
      <c r="D3" s="61"/>
      <c r="E3" s="61"/>
      <c r="F3" s="61"/>
      <c r="G3" s="61"/>
      <c r="H3" s="4" t="s">
        <v>23</v>
      </c>
      <c r="I3" s="61"/>
    </row>
    <row r="4" spans="1:28" ht="13.5" thickBot="1">
      <c r="A4" s="2"/>
      <c r="B4" s="3"/>
      <c r="C4" s="2"/>
      <c r="D4" s="2"/>
      <c r="E4" s="2"/>
      <c r="F4" s="2"/>
    </row>
    <row r="5" spans="1:28" ht="13.5" thickBot="1">
      <c r="A5" s="2"/>
      <c r="B5" s="109" t="s">
        <v>40</v>
      </c>
      <c r="C5" s="106" t="s">
        <v>45</v>
      </c>
      <c r="D5" s="72" t="s">
        <v>22</v>
      </c>
      <c r="E5" s="97" t="s">
        <v>21</v>
      </c>
      <c r="F5" s="100" t="s">
        <v>41</v>
      </c>
      <c r="G5" s="73" t="s">
        <v>24</v>
      </c>
      <c r="H5" s="74"/>
      <c r="I5" s="75"/>
    </row>
    <row r="6" spans="1:28" ht="13.5" thickBot="1">
      <c r="A6" s="2"/>
      <c r="B6" s="110"/>
      <c r="C6" s="107"/>
      <c r="D6" s="72"/>
      <c r="E6" s="98"/>
      <c r="F6" s="101"/>
      <c r="G6" s="76" t="s">
        <v>22</v>
      </c>
      <c r="H6" s="78" t="s">
        <v>21</v>
      </c>
      <c r="I6" s="96" t="s">
        <v>25</v>
      </c>
    </row>
    <row r="7" spans="1:28" ht="13.5" thickBot="1">
      <c r="A7" s="2"/>
      <c r="B7" s="111"/>
      <c r="C7" s="108"/>
      <c r="D7" s="72"/>
      <c r="E7" s="99"/>
      <c r="F7" s="102"/>
      <c r="G7" s="77"/>
      <c r="H7" s="79"/>
      <c r="I7" s="80"/>
    </row>
    <row r="8" spans="1:28" ht="13.5" thickBot="1">
      <c r="A8" s="2"/>
      <c r="B8" s="103"/>
      <c r="C8" s="104"/>
      <c r="D8" s="104"/>
      <c r="E8" s="104"/>
      <c r="F8" s="104"/>
      <c r="G8" s="104"/>
      <c r="H8" s="104"/>
      <c r="I8" s="105"/>
    </row>
    <row r="9" spans="1:28">
      <c r="A9" s="43"/>
      <c r="B9" s="83" t="s">
        <v>20</v>
      </c>
      <c r="C9" s="83"/>
      <c r="D9" s="83"/>
      <c r="E9" s="83"/>
      <c r="F9" s="84"/>
      <c r="G9" s="37"/>
      <c r="H9" s="37"/>
      <c r="I9" s="38"/>
    </row>
    <row r="10" spans="1:28" ht="15" customHeight="1">
      <c r="A10" s="43"/>
      <c r="B10" s="115" t="s">
        <v>26</v>
      </c>
      <c r="C10" s="44" t="s">
        <v>1</v>
      </c>
      <c r="D10" s="47">
        <v>17785500</v>
      </c>
      <c r="E10" s="70"/>
      <c r="F10" s="11">
        <f>E10/D10</f>
        <v>0</v>
      </c>
      <c r="G10" s="67"/>
      <c r="H10" s="67"/>
      <c r="I10" s="68"/>
    </row>
    <row r="11" spans="1:28">
      <c r="A11" s="43"/>
      <c r="B11" s="115"/>
      <c r="C11" s="62" t="s">
        <v>5</v>
      </c>
      <c r="D11" s="23">
        <v>4908900</v>
      </c>
      <c r="E11" s="10">
        <v>1349155.9</v>
      </c>
      <c r="F11" s="11">
        <f>E11/D11</f>
        <v>0.27483874187699892</v>
      </c>
      <c r="G11" s="24"/>
      <c r="H11" s="24"/>
      <c r="I11" s="39"/>
    </row>
    <row r="12" spans="1:28">
      <c r="A12" s="43"/>
      <c r="B12" s="115"/>
      <c r="C12" s="9" t="s">
        <v>10</v>
      </c>
      <c r="D12" s="23">
        <v>1215863000</v>
      </c>
      <c r="E12" s="10">
        <v>258943205.75999999</v>
      </c>
      <c r="F12" s="11">
        <f>E12/D12</f>
        <v>0.2129707094960534</v>
      </c>
      <c r="G12" s="25">
        <v>762528600</v>
      </c>
      <c r="H12" s="25">
        <v>166443400</v>
      </c>
      <c r="I12" s="39">
        <f>H12/G12</f>
        <v>0.21827823900637958</v>
      </c>
    </row>
    <row r="13" spans="1:28">
      <c r="A13" s="43"/>
      <c r="B13" s="87" t="s">
        <v>0</v>
      </c>
      <c r="C13" s="87"/>
      <c r="D13" s="12">
        <f>SUM(D10:D12)</f>
        <v>1238557400</v>
      </c>
      <c r="E13" s="13">
        <f>SUM(E11:E12)</f>
        <v>260292361.66</v>
      </c>
      <c r="F13" s="22">
        <f>E13/D13</f>
        <v>0.21015768963150194</v>
      </c>
      <c r="G13" s="26">
        <f>SUM(G11:G12)</f>
        <v>762528600</v>
      </c>
      <c r="H13" s="26">
        <f>SUM(H11:H12)</f>
        <v>166443400</v>
      </c>
      <c r="I13" s="40">
        <f>H13/G13</f>
        <v>0.21827823900637958</v>
      </c>
    </row>
    <row r="14" spans="1:28">
      <c r="A14" s="43"/>
      <c r="B14" s="81" t="s">
        <v>19</v>
      </c>
      <c r="C14" s="81"/>
      <c r="D14" s="81"/>
      <c r="E14" s="81"/>
      <c r="F14" s="82"/>
      <c r="G14" s="8"/>
      <c r="H14" s="8"/>
      <c r="I14" s="41"/>
    </row>
    <row r="15" spans="1:28">
      <c r="A15" s="43"/>
      <c r="B15" s="85" t="s">
        <v>27</v>
      </c>
      <c r="C15" s="9" t="s">
        <v>5</v>
      </c>
      <c r="D15" s="23">
        <v>373700</v>
      </c>
      <c r="E15" s="10">
        <v>0</v>
      </c>
      <c r="F15" s="11">
        <f>E15/D15</f>
        <v>0</v>
      </c>
      <c r="G15" s="8"/>
      <c r="H15" s="8"/>
      <c r="I15" s="41"/>
    </row>
    <row r="16" spans="1:28">
      <c r="A16" s="43"/>
      <c r="B16" s="86"/>
      <c r="C16" s="9" t="s">
        <v>8</v>
      </c>
      <c r="D16" s="23">
        <v>108284300</v>
      </c>
      <c r="E16" s="10">
        <v>20704737.420000002</v>
      </c>
      <c r="F16" s="11">
        <f>E16/D16</f>
        <v>0.1912071964264441</v>
      </c>
      <c r="G16" s="27">
        <v>96100</v>
      </c>
      <c r="H16" s="27">
        <v>21000</v>
      </c>
      <c r="I16" s="39">
        <f>H16/G16</f>
        <v>0.21852237252861603</v>
      </c>
    </row>
    <row r="17" spans="1:9">
      <c r="A17" s="43"/>
      <c r="B17" s="87" t="s">
        <v>0</v>
      </c>
      <c r="C17" s="87"/>
      <c r="D17" s="12">
        <f>SUM(D15:D16)</f>
        <v>108658000</v>
      </c>
      <c r="E17" s="13">
        <f>SUM(E15:E16)</f>
        <v>20704737.420000002</v>
      </c>
      <c r="F17" s="22">
        <f>E17/D17</f>
        <v>0.19054959064219848</v>
      </c>
      <c r="G17" s="28">
        <f>SUM(G15:G16)</f>
        <v>96100</v>
      </c>
      <c r="H17" s="28">
        <f>SUM(H15:H16)</f>
        <v>21000</v>
      </c>
      <c r="I17" s="40">
        <f>H17/G17</f>
        <v>0.21852237252861603</v>
      </c>
    </row>
    <row r="18" spans="1:9">
      <c r="A18" s="43"/>
      <c r="B18" s="81" t="s">
        <v>18</v>
      </c>
      <c r="C18" s="81"/>
      <c r="D18" s="81"/>
      <c r="E18" s="81"/>
      <c r="F18" s="82"/>
      <c r="G18" s="8"/>
      <c r="H18" s="8"/>
      <c r="I18" s="41"/>
    </row>
    <row r="19" spans="1:9">
      <c r="A19" s="43"/>
      <c r="B19" s="92" t="s">
        <v>28</v>
      </c>
      <c r="C19" s="44" t="s">
        <v>5</v>
      </c>
      <c r="D19" s="47">
        <v>500000</v>
      </c>
      <c r="E19" s="47"/>
      <c r="F19" s="11">
        <f>E19/D19</f>
        <v>0</v>
      </c>
      <c r="G19" s="47">
        <v>500000</v>
      </c>
      <c r="H19" s="47"/>
      <c r="I19" s="59">
        <f>H19/G19</f>
        <v>0</v>
      </c>
    </row>
    <row r="20" spans="1:9">
      <c r="A20" s="43"/>
      <c r="B20" s="94"/>
      <c r="C20" s="9" t="s">
        <v>1</v>
      </c>
      <c r="D20" s="23">
        <v>17200</v>
      </c>
      <c r="E20" s="10">
        <v>17050.7</v>
      </c>
      <c r="F20" s="11">
        <f>E20/D20</f>
        <v>0.99131976744186046</v>
      </c>
      <c r="G20" s="29"/>
      <c r="H20" s="29"/>
      <c r="I20" s="39"/>
    </row>
    <row r="21" spans="1:9">
      <c r="A21" s="43"/>
      <c r="B21" s="87" t="s">
        <v>0</v>
      </c>
      <c r="C21" s="87"/>
      <c r="D21" s="12">
        <f>SUM(D20+D19)</f>
        <v>517200</v>
      </c>
      <c r="E21" s="12">
        <f>SUM(E20+E19)</f>
        <v>17050.7</v>
      </c>
      <c r="F21" s="22">
        <f>E21/D21</f>
        <v>3.2967324052590875E-2</v>
      </c>
      <c r="G21" s="30">
        <f>SUM(G20+G19)</f>
        <v>500000</v>
      </c>
      <c r="H21" s="30">
        <f>SUM(H20+H19)</f>
        <v>0</v>
      </c>
      <c r="I21" s="40">
        <f>H21/G21</f>
        <v>0</v>
      </c>
    </row>
    <row r="22" spans="1:9">
      <c r="A22" s="43"/>
      <c r="B22" s="81" t="s">
        <v>17</v>
      </c>
      <c r="C22" s="81"/>
      <c r="D22" s="81"/>
      <c r="E22" s="81"/>
      <c r="F22" s="82"/>
      <c r="G22" s="8"/>
      <c r="H22" s="8"/>
      <c r="I22" s="41"/>
    </row>
    <row r="23" spans="1:9">
      <c r="A23" s="43"/>
      <c r="B23" s="85" t="s">
        <v>29</v>
      </c>
      <c r="C23" s="9" t="s">
        <v>1</v>
      </c>
      <c r="D23" s="23">
        <v>9056600</v>
      </c>
      <c r="E23" s="10">
        <v>1098503</v>
      </c>
      <c r="F23" s="11">
        <f>E23/D23</f>
        <v>0.12129309012212089</v>
      </c>
      <c r="G23" s="24">
        <v>1300800</v>
      </c>
      <c r="H23" s="24"/>
      <c r="I23" s="39">
        <f>H23/G23</f>
        <v>0</v>
      </c>
    </row>
    <row r="24" spans="1:9">
      <c r="A24" s="43"/>
      <c r="B24" s="86"/>
      <c r="C24" s="9" t="s">
        <v>16</v>
      </c>
      <c r="D24" s="23">
        <v>114219600</v>
      </c>
      <c r="E24" s="10">
        <v>24212830.149999999</v>
      </c>
      <c r="F24" s="11">
        <f t="shared" ref="F24" si="0">E24/D24</f>
        <v>0.21198489707545815</v>
      </c>
      <c r="G24" s="15">
        <v>114219600</v>
      </c>
      <c r="H24" s="10">
        <v>24212830.149999999</v>
      </c>
      <c r="I24" s="39">
        <f>H24/G24</f>
        <v>0.21198489707545815</v>
      </c>
    </row>
    <row r="25" spans="1:9">
      <c r="A25" s="43"/>
      <c r="B25" s="87" t="s">
        <v>0</v>
      </c>
      <c r="C25" s="87"/>
      <c r="D25" s="12">
        <f>SUM(D23:D24)</f>
        <v>123276200</v>
      </c>
      <c r="E25" s="12">
        <f>SUM(E23:E24)</f>
        <v>25311333.149999999</v>
      </c>
      <c r="F25" s="22">
        <f>E25/D25</f>
        <v>0.20532213963441442</v>
      </c>
      <c r="G25" s="36">
        <f>SUM(G23:G24)</f>
        <v>115520400</v>
      </c>
      <c r="H25" s="36">
        <f>SUM(H23:H24)</f>
        <v>24212830.149999999</v>
      </c>
      <c r="I25" s="40">
        <f>H25/G25</f>
        <v>0.20959787318949724</v>
      </c>
    </row>
    <row r="26" spans="1:9">
      <c r="A26" s="43"/>
      <c r="B26" s="81" t="s">
        <v>15</v>
      </c>
      <c r="C26" s="81"/>
      <c r="D26" s="81"/>
      <c r="E26" s="81"/>
      <c r="F26" s="82"/>
      <c r="G26" s="8"/>
      <c r="H26" s="8"/>
      <c r="I26" s="42"/>
    </row>
    <row r="27" spans="1:9" hidden="1">
      <c r="A27" s="43"/>
      <c r="B27" s="92" t="s">
        <v>30</v>
      </c>
      <c r="C27" s="44" t="s">
        <v>1</v>
      </c>
      <c r="D27" s="47"/>
      <c r="E27" s="47"/>
      <c r="F27" s="45" t="e">
        <f>E27/D27</f>
        <v>#DIV/0!</v>
      </c>
      <c r="G27" s="8"/>
      <c r="H27" s="8"/>
      <c r="I27" s="42"/>
    </row>
    <row r="28" spans="1:9" hidden="1">
      <c r="A28" s="43"/>
      <c r="B28" s="93"/>
      <c r="C28" s="44" t="s">
        <v>5</v>
      </c>
      <c r="D28" s="47"/>
      <c r="E28" s="47"/>
      <c r="F28" s="45" t="e">
        <f>E28/D28</f>
        <v>#DIV/0!</v>
      </c>
      <c r="G28" s="24"/>
      <c r="H28" s="24"/>
      <c r="I28" s="39"/>
    </row>
    <row r="29" spans="1:9">
      <c r="A29" s="43"/>
      <c r="B29" s="94"/>
      <c r="C29" s="9" t="s">
        <v>11</v>
      </c>
      <c r="D29" s="23">
        <v>81707400</v>
      </c>
      <c r="E29" s="10">
        <v>18073849.23</v>
      </c>
      <c r="F29" s="45">
        <f>E29/D29</f>
        <v>0.22120210935606813</v>
      </c>
      <c r="G29" s="31">
        <v>515700</v>
      </c>
      <c r="H29" s="31"/>
      <c r="I29" s="39">
        <f>H29/G29</f>
        <v>0</v>
      </c>
    </row>
    <row r="30" spans="1:9">
      <c r="A30" s="43"/>
      <c r="B30" s="87" t="s">
        <v>0</v>
      </c>
      <c r="C30" s="87"/>
      <c r="D30" s="12">
        <f>SUM(D27:D29)</f>
        <v>81707400</v>
      </c>
      <c r="E30" s="12">
        <f>SUM(E27:E29)</f>
        <v>18073849.23</v>
      </c>
      <c r="F30" s="22">
        <f>E30/D30</f>
        <v>0.22120210935606813</v>
      </c>
      <c r="G30" s="32">
        <f>SUM(G28:G29)</f>
        <v>515700</v>
      </c>
      <c r="H30" s="32">
        <f>SUM(H28:H29)</f>
        <v>0</v>
      </c>
      <c r="I30" s="40">
        <f>H30/G30</f>
        <v>0</v>
      </c>
    </row>
    <row r="31" spans="1:9">
      <c r="A31" s="43"/>
      <c r="B31" s="81" t="s">
        <v>14</v>
      </c>
      <c r="C31" s="81"/>
      <c r="D31" s="81"/>
      <c r="E31" s="81"/>
      <c r="F31" s="82"/>
      <c r="G31" s="8"/>
      <c r="H31" s="8"/>
      <c r="I31" s="41"/>
    </row>
    <row r="32" spans="1:9">
      <c r="A32" s="43"/>
      <c r="B32" s="14" t="s">
        <v>31</v>
      </c>
      <c r="C32" s="9" t="s">
        <v>13</v>
      </c>
      <c r="D32" s="23">
        <v>7466800</v>
      </c>
      <c r="E32" s="10">
        <v>1186822.74</v>
      </c>
      <c r="F32" s="11">
        <f>E32/D32</f>
        <v>0.15894663577436116</v>
      </c>
      <c r="G32" s="8"/>
      <c r="H32" s="8"/>
      <c r="I32" s="41"/>
    </row>
    <row r="33" spans="1:9">
      <c r="A33" s="43"/>
      <c r="B33" s="87" t="s">
        <v>0</v>
      </c>
      <c r="C33" s="87"/>
      <c r="D33" s="12">
        <f>SUM(D32)</f>
        <v>7466800</v>
      </c>
      <c r="E33" s="13">
        <f>SUM(E32)</f>
        <v>1186822.74</v>
      </c>
      <c r="F33" s="22">
        <f>E33/D33</f>
        <v>0.15894663577436116</v>
      </c>
      <c r="G33" s="8"/>
      <c r="H33" s="8"/>
      <c r="I33" s="41"/>
    </row>
    <row r="34" spans="1:9">
      <c r="A34" s="43"/>
      <c r="B34" s="81" t="s">
        <v>12</v>
      </c>
      <c r="C34" s="81"/>
      <c r="D34" s="81"/>
      <c r="E34" s="81"/>
      <c r="F34" s="82"/>
      <c r="G34" s="8"/>
      <c r="H34" s="8"/>
      <c r="I34" s="41"/>
    </row>
    <row r="35" spans="1:9">
      <c r="A35" s="43"/>
      <c r="B35" s="85" t="s">
        <v>32</v>
      </c>
      <c r="C35" s="9" t="s">
        <v>1</v>
      </c>
      <c r="D35" s="23">
        <v>300000</v>
      </c>
      <c r="E35" s="10"/>
      <c r="F35" s="11">
        <f t="shared" ref="F35:F44" si="1">E35/D35</f>
        <v>0</v>
      </c>
      <c r="G35" s="24"/>
      <c r="H35" s="24"/>
      <c r="I35" s="49"/>
    </row>
    <row r="36" spans="1:9" hidden="1">
      <c r="A36" s="43"/>
      <c r="B36" s="90"/>
      <c r="C36" s="9" t="s">
        <v>10</v>
      </c>
      <c r="D36" s="23"/>
      <c r="E36" s="10"/>
      <c r="F36" s="11" t="e">
        <f t="shared" si="1"/>
        <v>#DIV/0!</v>
      </c>
      <c r="G36" s="24"/>
      <c r="H36" s="24"/>
      <c r="I36" s="39"/>
    </row>
    <row r="37" spans="1:9" hidden="1">
      <c r="A37" s="43"/>
      <c r="B37" s="90"/>
      <c r="C37" s="9" t="s">
        <v>8</v>
      </c>
      <c r="D37" s="23"/>
      <c r="E37" s="10"/>
      <c r="F37" s="11" t="e">
        <f t="shared" si="1"/>
        <v>#DIV/0!</v>
      </c>
      <c r="G37" s="24"/>
      <c r="H37" s="24"/>
      <c r="I37" s="39"/>
    </row>
    <row r="38" spans="1:9" ht="22.5" hidden="1">
      <c r="A38" s="43"/>
      <c r="B38" s="86"/>
      <c r="C38" s="46" t="s">
        <v>11</v>
      </c>
      <c r="D38" s="23"/>
      <c r="E38" s="10"/>
      <c r="F38" s="11" t="e">
        <f t="shared" si="1"/>
        <v>#DIV/0!</v>
      </c>
      <c r="G38" s="24"/>
      <c r="H38" s="24"/>
      <c r="I38" s="39"/>
    </row>
    <row r="39" spans="1:9">
      <c r="A39" s="43"/>
      <c r="B39" s="87" t="s">
        <v>0</v>
      </c>
      <c r="C39" s="87"/>
      <c r="D39" s="12">
        <f>SUM(D35:D38)</f>
        <v>300000</v>
      </c>
      <c r="E39" s="12">
        <f>SUM(E35:E38)</f>
        <v>0</v>
      </c>
      <c r="F39" s="22">
        <f t="shared" si="1"/>
        <v>0</v>
      </c>
      <c r="G39" s="33"/>
      <c r="H39" s="33"/>
      <c r="I39" s="40"/>
    </row>
    <row r="40" spans="1:9" ht="24.75" customHeight="1">
      <c r="A40" s="43"/>
      <c r="B40" s="88" t="s">
        <v>9</v>
      </c>
      <c r="C40" s="89"/>
      <c r="D40" s="89"/>
      <c r="E40" s="89"/>
      <c r="F40" s="89"/>
      <c r="G40" s="48"/>
      <c r="H40" s="48"/>
      <c r="I40" s="57"/>
    </row>
    <row r="41" spans="1:9">
      <c r="A41" s="43"/>
      <c r="B41" s="85" t="s">
        <v>33</v>
      </c>
      <c r="C41" s="9" t="s">
        <v>1</v>
      </c>
      <c r="D41" s="23">
        <v>15840900</v>
      </c>
      <c r="E41" s="10">
        <v>2714964.31</v>
      </c>
      <c r="F41" s="11">
        <f t="shared" si="1"/>
        <v>0.17138952395381576</v>
      </c>
      <c r="G41" s="24"/>
      <c r="H41" s="24"/>
      <c r="I41" s="39"/>
    </row>
    <row r="42" spans="1:9">
      <c r="A42" s="43"/>
      <c r="B42" s="90"/>
      <c r="C42" s="62" t="s">
        <v>10</v>
      </c>
      <c r="D42" s="23">
        <v>394600</v>
      </c>
      <c r="E42" s="10">
        <v>0</v>
      </c>
      <c r="F42" s="11">
        <f t="shared" si="1"/>
        <v>0</v>
      </c>
      <c r="G42" s="64"/>
      <c r="H42" s="64"/>
      <c r="I42" s="39"/>
    </row>
    <row r="43" spans="1:9" hidden="1">
      <c r="A43" s="43"/>
      <c r="B43" s="86"/>
      <c r="C43" s="9" t="s">
        <v>8</v>
      </c>
      <c r="D43" s="23"/>
      <c r="E43" s="10"/>
      <c r="F43" s="11" t="e">
        <f t="shared" si="1"/>
        <v>#DIV/0!</v>
      </c>
      <c r="G43" s="64"/>
      <c r="H43" s="64"/>
      <c r="I43" s="65"/>
    </row>
    <row r="44" spans="1:9">
      <c r="A44" s="43"/>
      <c r="B44" s="87" t="s">
        <v>0</v>
      </c>
      <c r="C44" s="87"/>
      <c r="D44" s="12">
        <f>SUM(D41:D43)</f>
        <v>16235500</v>
      </c>
      <c r="E44" s="12">
        <f>SUM(E41:E43)</f>
        <v>2714964.31</v>
      </c>
      <c r="F44" s="22">
        <f t="shared" si="1"/>
        <v>0.16722394197899665</v>
      </c>
      <c r="G44" s="33">
        <f>SUM(G41:G43)</f>
        <v>0</v>
      </c>
      <c r="H44" s="33">
        <f t="shared" ref="H44" si="2">SUM(H41:H43)</f>
        <v>0</v>
      </c>
      <c r="I44" s="40">
        <v>0</v>
      </c>
    </row>
    <row r="45" spans="1:9">
      <c r="A45" s="43"/>
      <c r="B45" s="88" t="s">
        <v>7</v>
      </c>
      <c r="C45" s="89"/>
      <c r="D45" s="89"/>
      <c r="E45" s="89"/>
      <c r="F45" s="89"/>
      <c r="G45" s="48"/>
      <c r="H45" s="48"/>
      <c r="I45" s="57"/>
    </row>
    <row r="46" spans="1:9">
      <c r="A46" s="43"/>
      <c r="B46" s="14" t="s">
        <v>34</v>
      </c>
      <c r="C46" s="9" t="s">
        <v>1</v>
      </c>
      <c r="D46" s="23">
        <v>9983900</v>
      </c>
      <c r="E46" s="10">
        <v>186658.64</v>
      </c>
      <c r="F46" s="11">
        <f t="shared" ref="F46:F47" si="3">E46/D46</f>
        <v>1.8695964502849591E-2</v>
      </c>
      <c r="G46" s="50">
        <v>9937700</v>
      </c>
      <c r="H46" s="50">
        <v>186658.64</v>
      </c>
      <c r="I46" s="39">
        <f>H46/G46</f>
        <v>1.8782881350815583E-2</v>
      </c>
    </row>
    <row r="47" spans="1:9">
      <c r="A47" s="43"/>
      <c r="B47" s="87" t="s">
        <v>0</v>
      </c>
      <c r="C47" s="87"/>
      <c r="D47" s="12">
        <f>SUM(D46)</f>
        <v>9983900</v>
      </c>
      <c r="E47" s="13">
        <f>SUM(E46)</f>
        <v>186658.64</v>
      </c>
      <c r="F47" s="22">
        <f t="shared" si="3"/>
        <v>1.8695964502849591E-2</v>
      </c>
      <c r="G47" s="51">
        <f>SUM(G46)</f>
        <v>9937700</v>
      </c>
      <c r="H47" s="51">
        <f>SUM(H46)</f>
        <v>186658.64</v>
      </c>
      <c r="I47" s="40">
        <f>H47/G47</f>
        <v>1.8782881350815583E-2</v>
      </c>
    </row>
    <row r="48" spans="1:9" ht="25.5" customHeight="1">
      <c r="A48" s="43"/>
      <c r="B48" s="112" t="s">
        <v>50</v>
      </c>
      <c r="C48" s="89"/>
      <c r="D48" s="89"/>
      <c r="E48" s="89"/>
      <c r="F48" s="95"/>
      <c r="G48" s="48"/>
      <c r="H48" s="48"/>
      <c r="I48" s="57"/>
    </row>
    <row r="49" spans="1:9">
      <c r="A49" s="43"/>
      <c r="B49" s="14" t="s">
        <v>35</v>
      </c>
      <c r="C49" s="9" t="s">
        <v>1</v>
      </c>
      <c r="D49" s="23">
        <v>720000</v>
      </c>
      <c r="E49" s="10"/>
      <c r="F49" s="11">
        <f t="shared" ref="F49:F50" si="4">E49/D49</f>
        <v>0</v>
      </c>
      <c r="G49" s="24"/>
      <c r="H49" s="24"/>
      <c r="I49" s="39"/>
    </row>
    <row r="50" spans="1:9">
      <c r="A50" s="43"/>
      <c r="B50" s="87" t="s">
        <v>0</v>
      </c>
      <c r="C50" s="87"/>
      <c r="D50" s="12">
        <f>SUM(D49)</f>
        <v>720000</v>
      </c>
      <c r="E50" s="13">
        <f>SUM(E49)</f>
        <v>0</v>
      </c>
      <c r="F50" s="22">
        <f t="shared" si="4"/>
        <v>0</v>
      </c>
      <c r="G50" s="33"/>
      <c r="H50" s="33"/>
      <c r="I50" s="40"/>
    </row>
    <row r="51" spans="1:9">
      <c r="A51" s="43"/>
      <c r="B51" s="81" t="s">
        <v>6</v>
      </c>
      <c r="C51" s="81"/>
      <c r="D51" s="81"/>
      <c r="E51" s="81"/>
      <c r="F51" s="82"/>
      <c r="G51" s="8"/>
      <c r="H51" s="8"/>
      <c r="I51" s="41"/>
    </row>
    <row r="52" spans="1:9">
      <c r="A52" s="43"/>
      <c r="B52" s="85" t="s">
        <v>36</v>
      </c>
      <c r="C52" s="9" t="s">
        <v>1</v>
      </c>
      <c r="D52" s="23">
        <v>8489300</v>
      </c>
      <c r="E52" s="10">
        <v>1840000</v>
      </c>
      <c r="F52" s="11">
        <f t="shared" ref="F52:F55" si="5">E52/D52</f>
        <v>0.21674342996477919</v>
      </c>
      <c r="G52" s="24"/>
      <c r="H52" s="24"/>
      <c r="I52" s="39"/>
    </row>
    <row r="53" spans="1:9">
      <c r="A53" s="43"/>
      <c r="B53" s="113"/>
      <c r="C53" s="9" t="s">
        <v>5</v>
      </c>
      <c r="D53" s="23">
        <v>5102500</v>
      </c>
      <c r="E53" s="10">
        <v>986434.71</v>
      </c>
      <c r="F53" s="11">
        <f t="shared" si="5"/>
        <v>0.19332380401763841</v>
      </c>
      <c r="G53" s="24"/>
      <c r="H53" s="24"/>
      <c r="I53" s="39"/>
    </row>
    <row r="54" spans="1:9">
      <c r="A54" s="43"/>
      <c r="B54" s="114"/>
      <c r="C54" s="63" t="s">
        <v>10</v>
      </c>
      <c r="D54" s="23">
        <v>200000</v>
      </c>
      <c r="E54" s="10"/>
      <c r="F54" s="11">
        <f t="shared" si="5"/>
        <v>0</v>
      </c>
      <c r="G54" s="24"/>
      <c r="H54" s="24"/>
      <c r="I54" s="39"/>
    </row>
    <row r="55" spans="1:9">
      <c r="A55" s="43"/>
      <c r="B55" s="87" t="s">
        <v>0</v>
      </c>
      <c r="C55" s="87"/>
      <c r="D55" s="12">
        <f>SUM(D52:D54)</f>
        <v>13791800</v>
      </c>
      <c r="E55" s="13">
        <f>SUM(E52:E53)</f>
        <v>2826434.71</v>
      </c>
      <c r="F55" s="22">
        <f t="shared" si="5"/>
        <v>0.20493588291593556</v>
      </c>
      <c r="G55" s="33">
        <f>SUM(G52:G54)</f>
        <v>0</v>
      </c>
      <c r="H55" s="33">
        <f>SUM(H52:H54)</f>
        <v>0</v>
      </c>
      <c r="I55" s="40">
        <v>0</v>
      </c>
    </row>
    <row r="56" spans="1:9">
      <c r="A56" s="43"/>
      <c r="B56" s="81" t="s">
        <v>4</v>
      </c>
      <c r="C56" s="81"/>
      <c r="D56" s="81"/>
      <c r="E56" s="81"/>
      <c r="F56" s="82"/>
      <c r="G56" s="8"/>
      <c r="H56" s="8"/>
      <c r="I56" s="41"/>
    </row>
    <row r="57" spans="1:9">
      <c r="A57" s="43"/>
      <c r="B57" s="14" t="s">
        <v>37</v>
      </c>
      <c r="C57" s="9" t="s">
        <v>1</v>
      </c>
      <c r="D57" s="23">
        <v>104628200</v>
      </c>
      <c r="E57" s="10">
        <v>4908252.49</v>
      </c>
      <c r="F57" s="11">
        <f t="shared" ref="F57:F63" si="6">E57/D57</f>
        <v>4.691137274654443E-2</v>
      </c>
      <c r="G57" s="52">
        <v>71193200</v>
      </c>
      <c r="H57" s="52"/>
      <c r="I57" s="39">
        <f>H57/G57</f>
        <v>0</v>
      </c>
    </row>
    <row r="58" spans="1:9">
      <c r="A58" s="43"/>
      <c r="B58" s="87" t="s">
        <v>0</v>
      </c>
      <c r="C58" s="87"/>
      <c r="D58" s="12">
        <f>SUM(D57)</f>
        <v>104628200</v>
      </c>
      <c r="E58" s="13">
        <f>SUM(E57)</f>
        <v>4908252.49</v>
      </c>
      <c r="F58" s="22">
        <f t="shared" si="6"/>
        <v>4.691137274654443E-2</v>
      </c>
      <c r="G58" s="53">
        <f>SUM(G57)</f>
        <v>71193200</v>
      </c>
      <c r="H58" s="53">
        <f>SUM(H57)</f>
        <v>0</v>
      </c>
      <c r="I58" s="40">
        <f>H58/G58</f>
        <v>0</v>
      </c>
    </row>
    <row r="59" spans="1:9">
      <c r="A59" s="43"/>
      <c r="B59" s="81" t="s">
        <v>3</v>
      </c>
      <c r="C59" s="81"/>
      <c r="D59" s="81"/>
      <c r="E59" s="81"/>
      <c r="F59" s="82"/>
      <c r="G59" s="8"/>
      <c r="H59" s="8"/>
      <c r="I59" s="41"/>
    </row>
    <row r="60" spans="1:9">
      <c r="A60" s="43"/>
      <c r="B60" s="14" t="s">
        <v>38</v>
      </c>
      <c r="C60" s="62" t="s">
        <v>1</v>
      </c>
      <c r="D60" s="23">
        <v>50000</v>
      </c>
      <c r="E60" s="10"/>
      <c r="F60" s="11">
        <f t="shared" si="6"/>
        <v>0</v>
      </c>
      <c r="G60" s="24"/>
      <c r="H60" s="52"/>
      <c r="I60" s="39"/>
    </row>
    <row r="61" spans="1:9">
      <c r="A61" s="43"/>
      <c r="B61" s="87" t="s">
        <v>0</v>
      </c>
      <c r="C61" s="87"/>
      <c r="D61" s="12">
        <f>SUM(D60)</f>
        <v>50000</v>
      </c>
      <c r="E61" s="12">
        <f>SUM(E60)</f>
        <v>0</v>
      </c>
      <c r="F61" s="22">
        <f t="shared" si="6"/>
        <v>0</v>
      </c>
      <c r="G61" s="33"/>
      <c r="H61" s="33"/>
      <c r="I61" s="40"/>
    </row>
    <row r="62" spans="1:9" ht="22.5" customHeight="1">
      <c r="A62" s="43"/>
      <c r="B62" s="116" t="s">
        <v>49</v>
      </c>
      <c r="C62" s="117"/>
      <c r="D62" s="117"/>
      <c r="E62" s="117"/>
      <c r="F62" s="117"/>
      <c r="G62" s="33"/>
      <c r="H62" s="33"/>
      <c r="I62" s="40"/>
    </row>
    <row r="63" spans="1:9">
      <c r="A63" s="43"/>
      <c r="B63" s="14" t="s">
        <v>39</v>
      </c>
      <c r="C63" s="69" t="s">
        <v>1</v>
      </c>
      <c r="D63" s="60">
        <v>678000</v>
      </c>
      <c r="E63" s="60">
        <v>272100</v>
      </c>
      <c r="F63" s="11">
        <f t="shared" si="6"/>
        <v>0.40132743362831858</v>
      </c>
      <c r="G63" s="33"/>
      <c r="H63" s="33"/>
      <c r="I63" s="40"/>
    </row>
    <row r="64" spans="1:9">
      <c r="A64" s="43"/>
      <c r="B64" s="87" t="s">
        <v>0</v>
      </c>
      <c r="C64" s="87"/>
      <c r="D64" s="12">
        <f>SUM(D63)</f>
        <v>678000</v>
      </c>
      <c r="E64" s="12">
        <f>SUM(E63)</f>
        <v>272100</v>
      </c>
      <c r="F64" s="22">
        <f t="shared" ref="F64" si="7">E64/D64</f>
        <v>0.40132743362831858</v>
      </c>
      <c r="G64" s="33"/>
      <c r="H64" s="33"/>
      <c r="I64" s="40"/>
    </row>
    <row r="65" spans="1:9" ht="34.5" customHeight="1">
      <c r="A65" s="43"/>
      <c r="B65" s="112" t="s">
        <v>47</v>
      </c>
      <c r="C65" s="89"/>
      <c r="D65" s="89"/>
      <c r="E65" s="89"/>
      <c r="F65" s="89"/>
      <c r="G65" s="48"/>
      <c r="H65" s="48"/>
      <c r="I65" s="57"/>
    </row>
    <row r="66" spans="1:9">
      <c r="A66" s="43"/>
      <c r="B66" s="14" t="s">
        <v>46</v>
      </c>
      <c r="C66" s="9" t="s">
        <v>1</v>
      </c>
      <c r="D66" s="23">
        <v>400000</v>
      </c>
      <c r="E66" s="10">
        <v>0</v>
      </c>
      <c r="F66" s="11">
        <v>0</v>
      </c>
      <c r="G66" s="8"/>
      <c r="H66" s="8"/>
      <c r="I66" s="41"/>
    </row>
    <row r="67" spans="1:9">
      <c r="A67" s="43"/>
      <c r="B67" s="91" t="s">
        <v>0</v>
      </c>
      <c r="C67" s="91"/>
      <c r="D67" s="12">
        <f>SUM(D66)</f>
        <v>400000</v>
      </c>
      <c r="E67" s="13">
        <f>SUM(E66)</f>
        <v>0</v>
      </c>
      <c r="F67" s="58">
        <v>0</v>
      </c>
      <c r="G67" s="8"/>
      <c r="H67" s="8"/>
      <c r="I67" s="41"/>
    </row>
    <row r="68" spans="1:9" ht="23.25" customHeight="1">
      <c r="A68" s="43"/>
      <c r="B68" s="88" t="s">
        <v>2</v>
      </c>
      <c r="C68" s="89"/>
      <c r="D68" s="89"/>
      <c r="E68" s="95"/>
      <c r="F68" s="22"/>
      <c r="G68" s="8"/>
      <c r="H68" s="8"/>
      <c r="I68" s="41"/>
    </row>
    <row r="69" spans="1:9">
      <c r="A69" s="43"/>
      <c r="B69" s="14" t="s">
        <v>42</v>
      </c>
      <c r="C69" s="9" t="s">
        <v>1</v>
      </c>
      <c r="D69" s="60">
        <v>6713400</v>
      </c>
      <c r="E69" s="60">
        <v>2546582.66</v>
      </c>
      <c r="F69" s="11">
        <f t="shared" ref="F69:F73" si="8">E69/D69</f>
        <v>0.37932830756397656</v>
      </c>
      <c r="G69" s="8"/>
      <c r="H69" s="8"/>
      <c r="I69" s="41"/>
    </row>
    <row r="70" spans="1:9">
      <c r="A70" s="43"/>
      <c r="B70" s="87" t="s">
        <v>0</v>
      </c>
      <c r="C70" s="87"/>
      <c r="D70" s="12">
        <f>SUM(D69)</f>
        <v>6713400</v>
      </c>
      <c r="E70" s="12">
        <f>SUM(E69)</f>
        <v>2546582.66</v>
      </c>
      <c r="F70" s="58">
        <f t="shared" si="8"/>
        <v>0.37932830756397656</v>
      </c>
      <c r="G70" s="8"/>
      <c r="H70" s="8"/>
      <c r="I70" s="41"/>
    </row>
    <row r="71" spans="1:9">
      <c r="A71" s="43"/>
      <c r="B71" s="88" t="s">
        <v>44</v>
      </c>
      <c r="C71" s="89"/>
      <c r="D71" s="89"/>
      <c r="E71" s="89"/>
      <c r="F71" s="95"/>
      <c r="G71" s="8"/>
      <c r="H71" s="8"/>
      <c r="I71" s="41"/>
    </row>
    <row r="72" spans="1:9">
      <c r="A72" s="43"/>
      <c r="B72" s="14" t="s">
        <v>43</v>
      </c>
      <c r="C72" s="9" t="s">
        <v>1</v>
      </c>
      <c r="D72" s="60">
        <v>705000</v>
      </c>
      <c r="E72" s="60">
        <v>94400</v>
      </c>
      <c r="F72" s="11">
        <f t="shared" si="8"/>
        <v>0.13390070921985817</v>
      </c>
      <c r="G72" s="8"/>
      <c r="H72" s="8"/>
      <c r="I72" s="41"/>
    </row>
    <row r="73" spans="1:9" ht="13.5" thickBot="1">
      <c r="A73" s="43"/>
      <c r="B73" s="91" t="s">
        <v>0</v>
      </c>
      <c r="C73" s="91"/>
      <c r="D73" s="54">
        <f>SUM(D72)</f>
        <v>705000</v>
      </c>
      <c r="E73" s="54">
        <f>SUM(E72)</f>
        <v>94400</v>
      </c>
      <c r="F73" s="66">
        <f t="shared" si="8"/>
        <v>0.13390070921985817</v>
      </c>
      <c r="G73" s="55"/>
      <c r="H73" s="55"/>
      <c r="I73" s="56"/>
    </row>
    <row r="74" spans="1:9" ht="13.5" thickBot="1">
      <c r="A74" s="2"/>
      <c r="B74" s="16"/>
      <c r="C74" s="17"/>
      <c r="D74" s="18">
        <f>D13+D17+D21+D25+D30+D33+D39+D44+D47+D50+D55+D58+D61+D67+D70+D73+D64</f>
        <v>1714388800</v>
      </c>
      <c r="E74" s="18">
        <f>E13+E17+E21+E25+E30+E33+E39+E44+E47+E50+E55+E58+E61+E67+E70+E73+E64</f>
        <v>339135547.70999998</v>
      </c>
      <c r="F74" s="34">
        <f>E74/D74</f>
        <v>0.19781717409143129</v>
      </c>
      <c r="G74" s="18">
        <f>G13+G17+G21+G25+G30+G33+G39+G44+G47+G50+G55+G58+G61+G67+G70+G73+G64</f>
        <v>960291700</v>
      </c>
      <c r="H74" s="18">
        <f>H13+H17+H21+H25+H30+H33+H39+H44+H47+H50+H55+H58+H61+H67+H70+H73+H64</f>
        <v>190863888.78999999</v>
      </c>
      <c r="I74" s="35">
        <f>H74/G74</f>
        <v>0.1987561579361771</v>
      </c>
    </row>
    <row r="75" spans="1:9">
      <c r="A75" s="2"/>
      <c r="B75" s="3"/>
      <c r="C75" s="2"/>
      <c r="D75" s="2"/>
      <c r="E75" s="19"/>
      <c r="F75" s="2"/>
    </row>
    <row r="76" spans="1:9">
      <c r="E76" s="21"/>
      <c r="G76" s="21"/>
      <c r="H76" s="21"/>
    </row>
  </sheetData>
  <mergeCells count="53">
    <mergeCell ref="B70:C70"/>
    <mergeCell ref="B71:F71"/>
    <mergeCell ref="B73:C73"/>
    <mergeCell ref="B44:C44"/>
    <mergeCell ref="B25:C25"/>
    <mergeCell ref="B26:F26"/>
    <mergeCell ref="B67:C67"/>
    <mergeCell ref="B68:E68"/>
    <mergeCell ref="B34:F34"/>
    <mergeCell ref="B35:B38"/>
    <mergeCell ref="B39:C39"/>
    <mergeCell ref="B40:F40"/>
    <mergeCell ref="B41:B43"/>
    <mergeCell ref="B65:F65"/>
    <mergeCell ref="B45:F45"/>
    <mergeCell ref="B47:C47"/>
    <mergeCell ref="B48:F48"/>
    <mergeCell ref="B50:C50"/>
    <mergeCell ref="B51:F51"/>
    <mergeCell ref="B52:B54"/>
    <mergeCell ref="B62:F62"/>
    <mergeCell ref="B64:C64"/>
    <mergeCell ref="B55:C55"/>
    <mergeCell ref="B56:F56"/>
    <mergeCell ref="B58:C58"/>
    <mergeCell ref="B59:F59"/>
    <mergeCell ref="B61:C61"/>
    <mergeCell ref="B27:B29"/>
    <mergeCell ref="B30:C30"/>
    <mergeCell ref="B31:F31"/>
    <mergeCell ref="B33:C33"/>
    <mergeCell ref="B17:C17"/>
    <mergeCell ref="B18:F18"/>
    <mergeCell ref="B19:B20"/>
    <mergeCell ref="B21:C21"/>
    <mergeCell ref="B22:F22"/>
    <mergeCell ref="B23:B24"/>
    <mergeCell ref="B8:I8"/>
    <mergeCell ref="B9:F9"/>
    <mergeCell ref="B13:C13"/>
    <mergeCell ref="B14:F14"/>
    <mergeCell ref="B15:B16"/>
    <mergeCell ref="B10:B12"/>
    <mergeCell ref="B1:I1"/>
    <mergeCell ref="B5:B7"/>
    <mergeCell ref="C5:C7"/>
    <mergeCell ref="D5:D7"/>
    <mergeCell ref="E5:E7"/>
    <mergeCell ref="F5:F7"/>
    <mergeCell ref="G5:I5"/>
    <mergeCell ref="G6:G7"/>
    <mergeCell ref="H6:H7"/>
    <mergeCell ref="I6:I7"/>
  </mergeCells>
  <pageMargins left="0.23622047244094491" right="0.27559055118110237" top="0.74803149606299213" bottom="0.82677165354330717" header="0.31496062992125984" footer="0.31496062992125984"/>
  <pageSetup paperSize="9" scale="9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Maksimenko_LA</dc:creator>
  <cp:lastModifiedBy>Parhomenko_EN</cp:lastModifiedBy>
  <cp:lastPrinted>2019-04-01T06:22:36Z</cp:lastPrinted>
  <dcterms:created xsi:type="dcterms:W3CDTF">2016-07-01T06:23:23Z</dcterms:created>
  <dcterms:modified xsi:type="dcterms:W3CDTF">2019-04-01T06:47:02Z</dcterms:modified>
</cp:coreProperties>
</file>