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90" windowWidth="12120" windowHeight="8760"/>
  </bookViews>
  <sheets>
    <sheet name="ЦСР и ВР" sheetId="4" r:id="rId1"/>
  </sheets>
  <definedNames>
    <definedName name="_xlnm._FilterDatabase" localSheetId="0" hidden="1">'ЦСР и ВР'!$A$6:$E$431</definedName>
    <definedName name="_xlnm.Print_Area" localSheetId="0">'ЦСР и ВР'!$A$1:$G$439</definedName>
  </definedNames>
  <calcPr calcId="145621"/>
</workbook>
</file>

<file path=xl/calcChain.xml><?xml version="1.0" encoding="utf-8"?>
<calcChain xmlns="http://schemas.openxmlformats.org/spreadsheetml/2006/main">
  <c r="F317" i="4" l="1"/>
  <c r="F316" i="4" s="1"/>
  <c r="E415" i="4"/>
  <c r="F415" i="4"/>
  <c r="G415" i="4" s="1"/>
  <c r="G416" i="4"/>
  <c r="F49" i="4"/>
  <c r="F51" i="4"/>
  <c r="F53" i="4"/>
  <c r="F55" i="4"/>
  <c r="F119" i="4"/>
  <c r="F121" i="4"/>
  <c r="F123" i="4"/>
  <c r="F125" i="4"/>
  <c r="F127" i="4"/>
  <c r="F129" i="4"/>
  <c r="F132" i="4"/>
  <c r="F134" i="4"/>
  <c r="F136" i="4"/>
  <c r="F138" i="4"/>
  <c r="F142" i="4"/>
  <c r="F146" i="4"/>
  <c r="F148" i="4"/>
  <c r="F150" i="4"/>
  <c r="F152" i="4"/>
  <c r="F154" i="4"/>
  <c r="F162" i="4"/>
  <c r="F167" i="4"/>
  <c r="F169" i="4"/>
  <c r="F177" i="4"/>
  <c r="F187" i="4"/>
  <c r="F183" i="4"/>
  <c r="F185" i="4"/>
  <c r="F189" i="4"/>
  <c r="F191" i="4"/>
  <c r="F193" i="4"/>
  <c r="F213" i="4"/>
  <c r="F215" i="4"/>
  <c r="F221" i="4"/>
  <c r="F223" i="4"/>
  <c r="F225" i="4"/>
  <c r="F231" i="4"/>
  <c r="F245" i="4"/>
  <c r="F250" i="4"/>
  <c r="F249" i="4" s="1"/>
  <c r="F258" i="4"/>
  <c r="F260" i="4"/>
  <c r="F264" i="4"/>
  <c r="F266" i="4"/>
  <c r="F268" i="4"/>
  <c r="F276" i="4"/>
  <c r="F273" i="4"/>
  <c r="F290" i="4"/>
  <c r="F283" i="4"/>
  <c r="F285" i="4"/>
  <c r="F287" i="4"/>
  <c r="F298" i="4"/>
  <c r="F294" i="4"/>
  <c r="F296" i="4"/>
  <c r="F300" i="4"/>
  <c r="F314" i="4"/>
  <c r="F412" i="4"/>
  <c r="F68" i="4"/>
  <c r="F58" i="4"/>
  <c r="F60" i="4"/>
  <c r="F62" i="4"/>
  <c r="F64" i="4"/>
  <c r="F66" i="4"/>
  <c r="F80" i="4"/>
  <c r="F86" i="4"/>
  <c r="F88" i="4"/>
  <c r="F92" i="4"/>
  <c r="F96" i="4"/>
  <c r="F94" i="4"/>
  <c r="F157" i="4"/>
  <c r="F404" i="4"/>
  <c r="F403" i="4" s="1"/>
  <c r="F392" i="4"/>
  <c r="F391" i="4" s="1"/>
  <c r="F397" i="4"/>
  <c r="F396" i="4" s="1"/>
  <c r="F361" i="4"/>
  <c r="F365" i="4"/>
  <c r="F371" i="4"/>
  <c r="F374" i="4"/>
  <c r="F341" i="4"/>
  <c r="F340" i="4" s="1"/>
  <c r="F344" i="4"/>
  <c r="F343" i="4" s="1"/>
  <c r="F347" i="4"/>
  <c r="F346" i="4" s="1"/>
  <c r="F322" i="4"/>
  <c r="F321" i="4" s="1"/>
  <c r="F312" i="4"/>
  <c r="F327" i="4"/>
  <c r="F326" i="4" s="1"/>
  <c r="F303" i="4"/>
  <c r="F302" i="4" s="1"/>
  <c r="F306" i="4"/>
  <c r="F305" i="4" s="1"/>
  <c r="F280" i="4"/>
  <c r="F270" i="4"/>
  <c r="F229" i="4"/>
  <c r="F234" i="4"/>
  <c r="F233" i="4" s="1"/>
  <c r="F238" i="4"/>
  <c r="F237" i="4" s="1"/>
  <c r="F242" i="4"/>
  <c r="F247" i="4"/>
  <c r="F253" i="4"/>
  <c r="F252" i="4" s="1"/>
  <c r="F219" i="4"/>
  <c r="F210" i="4"/>
  <c r="F208" i="4"/>
  <c r="F206" i="4"/>
  <c r="F202" i="4"/>
  <c r="F181" i="4"/>
  <c r="F196" i="4"/>
  <c r="F195" i="4" s="1"/>
  <c r="F159" i="4"/>
  <c r="F164" i="4"/>
  <c r="F171" i="4"/>
  <c r="F174" i="4"/>
  <c r="F140" i="4"/>
  <c r="F99" i="4"/>
  <c r="F101" i="4"/>
  <c r="F105" i="4"/>
  <c r="F103" i="4"/>
  <c r="F107" i="4"/>
  <c r="F110" i="4"/>
  <c r="F109" i="4" s="1"/>
  <c r="F113" i="4"/>
  <c r="F112" i="4" s="1"/>
  <c r="F71" i="4"/>
  <c r="F75" i="4"/>
  <c r="F83" i="4"/>
  <c r="F47" i="4"/>
  <c r="F45" i="4"/>
  <c r="F43" i="4"/>
  <c r="F41" i="4"/>
  <c r="F39" i="4"/>
  <c r="F37" i="4"/>
  <c r="F34" i="4"/>
  <c r="F32" i="4"/>
  <c r="F30" i="4"/>
  <c r="F28" i="4"/>
  <c r="F26" i="4"/>
  <c r="F21" i="4"/>
  <c r="F19" i="4"/>
  <c r="F15" i="4"/>
  <c r="F23" i="4"/>
  <c r="G16" i="4"/>
  <c r="G18" i="4"/>
  <c r="G20" i="4"/>
  <c r="G22" i="4"/>
  <c r="G24" i="4"/>
  <c r="G25" i="4"/>
  <c r="G27" i="4"/>
  <c r="G29" i="4"/>
  <c r="G31" i="4"/>
  <c r="G33" i="4"/>
  <c r="G35" i="4"/>
  <c r="G38" i="4"/>
  <c r="G40" i="4"/>
  <c r="G42" i="4"/>
  <c r="G44" i="4"/>
  <c r="G46" i="4"/>
  <c r="G48" i="4"/>
  <c r="G50" i="4"/>
  <c r="G52" i="4"/>
  <c r="G54" i="4"/>
  <c r="G56" i="4"/>
  <c r="G59" i="4"/>
  <c r="G61" i="4"/>
  <c r="G63" i="4"/>
  <c r="G65" i="4"/>
  <c r="G67" i="4"/>
  <c r="G69" i="4"/>
  <c r="G72" i="4"/>
  <c r="G73" i="4"/>
  <c r="G74" i="4"/>
  <c r="G76" i="4"/>
  <c r="G77" i="4"/>
  <c r="G78" i="4"/>
  <c r="G79" i="4"/>
  <c r="G81" i="4"/>
  <c r="G84" i="4"/>
  <c r="G85" i="4"/>
  <c r="G87" i="4"/>
  <c r="G89" i="4"/>
  <c r="G116" i="4"/>
  <c r="G143" i="4"/>
  <c r="G178" i="4"/>
  <c r="G199" i="4"/>
  <c r="G216" i="4"/>
  <c r="G226" i="4"/>
  <c r="G261" i="4"/>
  <c r="G275" i="4"/>
  <c r="G277" i="4"/>
  <c r="G291" i="4"/>
  <c r="G309" i="4"/>
  <c r="G330" i="4"/>
  <c r="G338" i="4"/>
  <c r="G350" i="4"/>
  <c r="G354" i="4"/>
  <c r="G358" i="4"/>
  <c r="G389" i="4"/>
  <c r="G401" i="4"/>
  <c r="G433" i="4"/>
  <c r="F430" i="4"/>
  <c r="F427" i="4" s="1"/>
  <c r="F425" i="4" s="1"/>
  <c r="F423" i="4" s="1"/>
  <c r="F421" i="4" s="1"/>
  <c r="F419" i="4" s="1"/>
  <c r="F418" i="4" s="1"/>
  <c r="F432" i="4"/>
  <c r="E80" i="4"/>
  <c r="E105" i="4"/>
  <c r="E121" i="4"/>
  <c r="E136" i="4"/>
  <c r="E287" i="4"/>
  <c r="E285" i="4"/>
  <c r="E283" i="4"/>
  <c r="E221" i="4"/>
  <c r="E223" i="4"/>
  <c r="E225" i="4"/>
  <c r="E119" i="4"/>
  <c r="E154" i="4"/>
  <c r="E140" i="4"/>
  <c r="E148" i="4"/>
  <c r="E365" i="4"/>
  <c r="E142" i="4"/>
  <c r="E213" i="4"/>
  <c r="E189" i="4"/>
  <c r="E62" i="4"/>
  <c r="E45" i="4"/>
  <c r="E21" i="4"/>
  <c r="E266" i="4"/>
  <c r="E369" i="4"/>
  <c r="E383" i="4"/>
  <c r="E32" i="4"/>
  <c r="E132" i="4"/>
  <c r="E421" i="4"/>
  <c r="E385" i="4"/>
  <c r="E300" i="4"/>
  <c r="E296" i="4"/>
  <c r="E245" i="4"/>
  <c r="E210" i="4"/>
  <c r="E94" i="4"/>
  <c r="E96" i="4"/>
  <c r="E101" i="4"/>
  <c r="E98" i="4" s="1"/>
  <c r="E86" i="4"/>
  <c r="E30" i="4"/>
  <c r="E273" i="4"/>
  <c r="E381" i="4"/>
  <c r="E335" i="4"/>
  <c r="E337" i="4"/>
  <c r="E412" i="4"/>
  <c r="E432" i="4"/>
  <c r="E64" i="4"/>
  <c r="E47" i="4"/>
  <c r="E41" i="4"/>
  <c r="E34" i="4"/>
  <c r="E247" i="4"/>
  <c r="E39" i="4"/>
  <c r="E164" i="4"/>
  <c r="E159" i="4"/>
  <c r="E23" i="4"/>
  <c r="E280" i="4"/>
  <c r="E427" i="4"/>
  <c r="E425" i="4"/>
  <c r="E423" i="4"/>
  <c r="E419" i="4"/>
  <c r="E234" i="4"/>
  <c r="E233" i="4" s="1"/>
  <c r="E17" i="4"/>
  <c r="E430" i="4"/>
  <c r="E407" i="4"/>
  <c r="E406" i="4" s="1"/>
  <c r="E404" i="4"/>
  <c r="E403" i="4" s="1"/>
  <c r="E400" i="4"/>
  <c r="E399" i="4" s="1"/>
  <c r="E397" i="4"/>
  <c r="E396" i="4" s="1"/>
  <c r="E392" i="4"/>
  <c r="E391" i="4" s="1"/>
  <c r="E388" i="4"/>
  <c r="E387" i="4" s="1"/>
  <c r="E378" i="4"/>
  <c r="E377" i="4" s="1"/>
  <c r="E374" i="4"/>
  <c r="E371" i="4"/>
  <c r="E361" i="4"/>
  <c r="E357" i="4"/>
  <c r="E356" i="4" s="1"/>
  <c r="E355" i="4" s="1"/>
  <c r="E353" i="4"/>
  <c r="E352" i="4" s="1"/>
  <c r="E351" i="4" s="1"/>
  <c r="E341" i="4"/>
  <c r="E340" i="4" s="1"/>
  <c r="E344" i="4"/>
  <c r="E343" i="4" s="1"/>
  <c r="E347" i="4"/>
  <c r="E346" i="4" s="1"/>
  <c r="E333" i="4"/>
  <c r="E312" i="4"/>
  <c r="E314" i="4"/>
  <c r="E322" i="4"/>
  <c r="E321" i="4" s="1"/>
  <c r="E317" i="4"/>
  <c r="E319" i="4"/>
  <c r="E327" i="4"/>
  <c r="E326" i="4" s="1"/>
  <c r="E294" i="4"/>
  <c r="E298" i="4"/>
  <c r="E303" i="4"/>
  <c r="E302" i="4" s="1"/>
  <c r="E306" i="4"/>
  <c r="E305" i="4" s="1"/>
  <c r="E290" i="4"/>
  <c r="E289" i="4" s="1"/>
  <c r="E264" i="4"/>
  <c r="E268" i="4"/>
  <c r="E270" i="4"/>
  <c r="E276" i="4"/>
  <c r="E229" i="4"/>
  <c r="E231" i="4"/>
  <c r="E238" i="4"/>
  <c r="E237" i="4" s="1"/>
  <c r="E250" i="4"/>
  <c r="E249" i="4" s="1"/>
  <c r="E242" i="4"/>
  <c r="E258" i="4"/>
  <c r="E260" i="4"/>
  <c r="E253" i="4"/>
  <c r="E252" i="4" s="1"/>
  <c r="E219" i="4"/>
  <c r="E215" i="4"/>
  <c r="E208" i="4"/>
  <c r="E206" i="4"/>
  <c r="E202" i="4"/>
  <c r="E181" i="4"/>
  <c r="E183" i="4"/>
  <c r="E185" i="4"/>
  <c r="E187" i="4"/>
  <c r="E191" i="4"/>
  <c r="E193" i="4"/>
  <c r="E196" i="4"/>
  <c r="E195" i="4" s="1"/>
  <c r="E146" i="4"/>
  <c r="E150" i="4"/>
  <c r="E152" i="4"/>
  <c r="E157" i="4"/>
  <c r="E162" i="4"/>
  <c r="E167" i="4"/>
  <c r="E169" i="4"/>
  <c r="E177" i="4"/>
  <c r="E174" i="4"/>
  <c r="E171" i="4"/>
  <c r="E123" i="4"/>
  <c r="E134" i="4"/>
  <c r="E138" i="4"/>
  <c r="E129" i="4"/>
  <c r="E125" i="4"/>
  <c r="E127" i="4"/>
  <c r="E113" i="4"/>
  <c r="E112" i="4" s="1"/>
  <c r="E92" i="4"/>
  <c r="E107" i="4"/>
  <c r="E110" i="4"/>
  <c r="E109" i="4" s="1"/>
  <c r="E103" i="4"/>
  <c r="E99" i="4"/>
  <c r="E26" i="4"/>
  <c r="E71" i="4"/>
  <c r="E75" i="4"/>
  <c r="E19" i="4"/>
  <c r="E88" i="4"/>
  <c r="E83" i="4"/>
  <c r="E37" i="4"/>
  <c r="E43" i="4"/>
  <c r="E49" i="4"/>
  <c r="E51" i="4"/>
  <c r="E53" i="4"/>
  <c r="E55" i="4"/>
  <c r="E58" i="4"/>
  <c r="E60" i="4"/>
  <c r="E66" i="4"/>
  <c r="E68" i="4"/>
  <c r="E28" i="4"/>
  <c r="E15" i="4"/>
  <c r="G432" i="4" l="1"/>
  <c r="E380" i="4"/>
  <c r="E359" i="4" s="1"/>
  <c r="E241" i="4"/>
  <c r="E91" i="4"/>
  <c r="E257" i="4"/>
  <c r="E311" i="4"/>
  <c r="E368" i="4"/>
  <c r="E418" i="4"/>
  <c r="E279" i="4"/>
  <c r="E218" i="4"/>
  <c r="E217" i="4" s="1"/>
  <c r="E360" i="4"/>
  <c r="E263" i="4"/>
  <c r="E262" i="4" s="1"/>
  <c r="E278" i="4"/>
  <c r="E70" i="4"/>
  <c r="E156" i="4"/>
  <c r="E145" i="4"/>
  <c r="E201" i="4"/>
  <c r="E200" i="4" s="1"/>
  <c r="E429" i="4"/>
  <c r="E417" i="4" s="1"/>
  <c r="G43" i="4"/>
  <c r="E36" i="4"/>
  <c r="E180" i="4"/>
  <c r="E179" i="4" s="1"/>
  <c r="G30" i="4"/>
  <c r="G34" i="4"/>
  <c r="G39" i="4"/>
  <c r="G47" i="4"/>
  <c r="G75" i="4"/>
  <c r="G99" i="4"/>
  <c r="E57" i="4"/>
  <c r="E82" i="4"/>
  <c r="E118" i="4"/>
  <c r="E131" i="4"/>
  <c r="E228" i="4"/>
  <c r="E227" i="4" s="1"/>
  <c r="E293" i="4"/>
  <c r="E292" i="4" s="1"/>
  <c r="E332" i="4"/>
  <c r="E331" i="4" s="1"/>
  <c r="E390" i="4"/>
  <c r="F360" i="4"/>
  <c r="E90" i="4"/>
  <c r="E339" i="4"/>
  <c r="E14" i="4"/>
  <c r="G23" i="4"/>
  <c r="G19" i="4"/>
  <c r="G26" i="4"/>
  <c r="F293" i="4"/>
  <c r="F279" i="4"/>
  <c r="F180" i="4"/>
  <c r="F131" i="4"/>
  <c r="G15" i="4"/>
  <c r="G21" i="4"/>
  <c r="G28" i="4"/>
  <c r="G32" i="4"/>
  <c r="G37" i="4"/>
  <c r="G41" i="4"/>
  <c r="G45" i="4"/>
  <c r="G83" i="4"/>
  <c r="G71" i="4"/>
  <c r="F429" i="4"/>
  <c r="F417" i="4" s="1"/>
  <c r="F311" i="4"/>
  <c r="E316" i="4"/>
  <c r="E411" i="4"/>
  <c r="E402" i="4" s="1"/>
  <c r="F57" i="4"/>
  <c r="F91" i="4"/>
  <c r="F339" i="4"/>
  <c r="G430" i="4"/>
  <c r="G428" i="4"/>
  <c r="G426" i="4"/>
  <c r="G424" i="4"/>
  <c r="G422" i="4"/>
  <c r="G420" i="4"/>
  <c r="G418" i="4"/>
  <c r="G431" i="4"/>
  <c r="G429" i="4"/>
  <c r="G427" i="4"/>
  <c r="G425" i="4"/>
  <c r="G423" i="4"/>
  <c r="G421" i="4"/>
  <c r="G419" i="4"/>
  <c r="F407" i="4"/>
  <c r="F406" i="4" s="1"/>
  <c r="G414" i="4"/>
  <c r="G412" i="4"/>
  <c r="G410" i="4"/>
  <c r="G408" i="4"/>
  <c r="G404" i="4"/>
  <c r="G413" i="4"/>
  <c r="G409" i="4"/>
  <c r="G407" i="4"/>
  <c r="G405" i="4"/>
  <c r="G403" i="4"/>
  <c r="F388" i="4"/>
  <c r="G398" i="4"/>
  <c r="G396" i="4"/>
  <c r="G394" i="4"/>
  <c r="G392" i="4"/>
  <c r="G397" i="4"/>
  <c r="G395" i="4"/>
  <c r="G393" i="4"/>
  <c r="G391" i="4"/>
  <c r="F378" i="4"/>
  <c r="F377" i="4" s="1"/>
  <c r="F369" i="4" s="1"/>
  <c r="F357" i="4" s="1"/>
  <c r="G379" i="4"/>
  <c r="G388" i="4"/>
  <c r="G386" i="4"/>
  <c r="G384" i="4"/>
  <c r="G382" i="4"/>
  <c r="G376" i="4"/>
  <c r="G374" i="4"/>
  <c r="G349" i="4"/>
  <c r="G347" i="4"/>
  <c r="G345" i="4"/>
  <c r="G343" i="4"/>
  <c r="G348" i="4"/>
  <c r="G346" i="4"/>
  <c r="G344" i="4"/>
  <c r="G342" i="4"/>
  <c r="G334" i="4"/>
  <c r="G328" i="4"/>
  <c r="G326" i="4"/>
  <c r="G324" i="4"/>
  <c r="G322" i="4"/>
  <c r="G320" i="4"/>
  <c r="G318" i="4"/>
  <c r="G312" i="4"/>
  <c r="G329" i="4"/>
  <c r="G327" i="4"/>
  <c r="G325" i="4"/>
  <c r="G323" i="4"/>
  <c r="G321" i="4"/>
  <c r="G315" i="4"/>
  <c r="G313" i="4"/>
  <c r="G308" i="4"/>
  <c r="G306" i="4"/>
  <c r="G304" i="4"/>
  <c r="G302" i="4"/>
  <c r="G294" i="4"/>
  <c r="G307" i="4"/>
  <c r="G305" i="4"/>
  <c r="G303" i="4"/>
  <c r="G301" i="4"/>
  <c r="G299" i="4"/>
  <c r="G297" i="4"/>
  <c r="G295" i="4"/>
  <c r="G288" i="4"/>
  <c r="G271" i="4"/>
  <c r="G267" i="4"/>
  <c r="G269" i="4"/>
  <c r="G265" i="4"/>
  <c r="G272" i="4"/>
  <c r="G270" i="4"/>
  <c r="G259" i="4"/>
  <c r="G255" i="4"/>
  <c r="G253" i="4"/>
  <c r="G251" i="4"/>
  <c r="G247" i="4"/>
  <c r="G243" i="4"/>
  <c r="G239" i="4"/>
  <c r="G237" i="4"/>
  <c r="G235" i="4"/>
  <c r="G233" i="4"/>
  <c r="G229" i="4"/>
  <c r="G256" i="4"/>
  <c r="G254" i="4"/>
  <c r="G252" i="4"/>
  <c r="G248" i="4"/>
  <c r="G246" i="4"/>
  <c r="G244" i="4"/>
  <c r="G242" i="4"/>
  <c r="G240" i="4"/>
  <c r="G238" i="4"/>
  <c r="G236" i="4"/>
  <c r="G234" i="4"/>
  <c r="G232" i="4"/>
  <c r="G230" i="4"/>
  <c r="G219" i="4"/>
  <c r="G224" i="4"/>
  <c r="G222" i="4"/>
  <c r="G220" i="4"/>
  <c r="G214" i="4"/>
  <c r="G212" i="4"/>
  <c r="G210" i="4"/>
  <c r="G208" i="4"/>
  <c r="G206" i="4"/>
  <c r="G204" i="4"/>
  <c r="G202" i="4"/>
  <c r="G211" i="4"/>
  <c r="G209" i="4"/>
  <c r="G207" i="4"/>
  <c r="G205" i="4"/>
  <c r="G203" i="4"/>
  <c r="F98" i="4"/>
  <c r="G98" i="4" s="1"/>
  <c r="G195" i="4"/>
  <c r="G197" i="4"/>
  <c r="G181" i="4"/>
  <c r="G198" i="4"/>
  <c r="G196" i="4"/>
  <c r="G194" i="4"/>
  <c r="G192" i="4"/>
  <c r="G190" i="4"/>
  <c r="G188" i="4"/>
  <c r="G186" i="4"/>
  <c r="G184" i="4"/>
  <c r="G182" i="4"/>
  <c r="G175" i="4"/>
  <c r="G176" i="4"/>
  <c r="G174" i="4"/>
  <c r="G172" i="4"/>
  <c r="G140" i="4"/>
  <c r="G130" i="4"/>
  <c r="G128" i="4"/>
  <c r="G126" i="4"/>
  <c r="G124" i="4"/>
  <c r="G122" i="4"/>
  <c r="G120" i="4"/>
  <c r="G141" i="4"/>
  <c r="G139" i="4"/>
  <c r="G137" i="4"/>
  <c r="G135" i="4"/>
  <c r="G133" i="4"/>
  <c r="G114" i="4"/>
  <c r="G112" i="4"/>
  <c r="G110" i="4"/>
  <c r="G108" i="4"/>
  <c r="G106" i="4"/>
  <c r="G104" i="4"/>
  <c r="G102" i="4"/>
  <c r="G100" i="4"/>
  <c r="G115" i="4"/>
  <c r="G113" i="4"/>
  <c r="G111" i="4"/>
  <c r="G109" i="4"/>
  <c r="G107" i="4"/>
  <c r="G105" i="4"/>
  <c r="G103" i="4"/>
  <c r="G101" i="4"/>
  <c r="G97" i="4"/>
  <c r="G95" i="4"/>
  <c r="G93" i="4"/>
  <c r="E310" i="4" l="1"/>
  <c r="E13" i="4"/>
  <c r="E12" i="4" s="1"/>
  <c r="E144" i="4"/>
  <c r="G417" i="4"/>
  <c r="G378" i="4"/>
  <c r="E117" i="4"/>
  <c r="G377" i="4"/>
  <c r="F353" i="4"/>
  <c r="G353" i="4" s="1"/>
  <c r="F356" i="4"/>
  <c r="F385" i="4"/>
  <c r="F387" i="4"/>
  <c r="G387" i="4" s="1"/>
  <c r="G357" i="4"/>
  <c r="F368" i="4"/>
  <c r="F90" i="4"/>
  <c r="F411" i="4"/>
  <c r="F352" i="4"/>
  <c r="G406" i="4"/>
  <c r="F289" i="4"/>
  <c r="G360" i="4"/>
  <c r="G361" i="4"/>
  <c r="G368" i="4"/>
  <c r="G369" i="4"/>
  <c r="G364" i="4"/>
  <c r="G372" i="4"/>
  <c r="G365" i="4"/>
  <c r="G373" i="4"/>
  <c r="G274" i="4"/>
  <c r="G362" i="4"/>
  <c r="G366" i="4"/>
  <c r="G370" i="4"/>
  <c r="G363" i="4"/>
  <c r="G367" i="4"/>
  <c r="G371" i="4"/>
  <c r="G375" i="4"/>
  <c r="G290" i="4"/>
  <c r="G339" i="4"/>
  <c r="G340" i="4"/>
  <c r="G341" i="4"/>
  <c r="G280" i="4"/>
  <c r="G177" i="4"/>
  <c r="G284" i="4"/>
  <c r="G281" i="4"/>
  <c r="G282" i="4"/>
  <c r="G286" i="4"/>
  <c r="G164" i="4"/>
  <c r="G151" i="4"/>
  <c r="G159" i="4"/>
  <c r="G160" i="4"/>
  <c r="G168" i="4"/>
  <c r="G147" i="4"/>
  <c r="G155" i="4"/>
  <c r="G163" i="4"/>
  <c r="G171" i="4"/>
  <c r="G158" i="4"/>
  <c r="G166" i="4"/>
  <c r="G170" i="4"/>
  <c r="G149" i="4"/>
  <c r="G153" i="4"/>
  <c r="G161" i="4"/>
  <c r="G165" i="4"/>
  <c r="G173" i="4"/>
  <c r="F383" i="4" l="1"/>
  <c r="G385" i="4"/>
  <c r="F355" i="4"/>
  <c r="G355" i="4" s="1"/>
  <c r="G356" i="4"/>
  <c r="G289" i="4"/>
  <c r="F278" i="4"/>
  <c r="F400" i="4"/>
  <c r="F337" i="4"/>
  <c r="F351" i="4"/>
  <c r="G351" i="4" s="1"/>
  <c r="G352" i="4"/>
  <c r="G287" i="4"/>
  <c r="G142" i="4"/>
  <c r="G276" i="4"/>
  <c r="G285" i="4"/>
  <c r="G283" i="4"/>
  <c r="G273" i="4"/>
  <c r="G250" i="4"/>
  <c r="G249" i="4"/>
  <c r="G268" i="4"/>
  <c r="G225" i="4"/>
  <c r="G154" i="4"/>
  <c r="F399" i="4" l="1"/>
  <c r="G400" i="4"/>
  <c r="F381" i="4"/>
  <c r="G383" i="4"/>
  <c r="G337" i="4"/>
  <c r="G411" i="4"/>
  <c r="F402" i="4"/>
  <c r="G402" i="4" s="1"/>
  <c r="G319" i="4"/>
  <c r="G278" i="4"/>
  <c r="G279" i="4"/>
  <c r="G245" i="4"/>
  <c r="F241" i="4"/>
  <c r="G241" i="4" s="1"/>
  <c r="G162" i="4"/>
  <c r="G167" i="4"/>
  <c r="G266" i="4"/>
  <c r="G223" i="4"/>
  <c r="G183" i="4"/>
  <c r="G138" i="4"/>
  <c r="G94" i="4"/>
  <c r="F380" i="4" l="1"/>
  <c r="G381" i="4"/>
  <c r="F390" i="4"/>
  <c r="G390" i="4" s="1"/>
  <c r="G399" i="4"/>
  <c r="G136" i="4"/>
  <c r="G333" i="4"/>
  <c r="G336" i="4"/>
  <c r="F335" i="4"/>
  <c r="G169" i="4"/>
  <c r="G317" i="4"/>
  <c r="G298" i="4"/>
  <c r="G231" i="4"/>
  <c r="F228" i="4"/>
  <c r="G264" i="4"/>
  <c r="G132" i="4"/>
  <c r="F263" i="4"/>
  <c r="F218" i="4"/>
  <c r="G221" i="4"/>
  <c r="G92" i="4"/>
  <c r="G335" i="4" l="1"/>
  <c r="F332" i="4"/>
  <c r="F359" i="4"/>
  <c r="G359" i="4" s="1"/>
  <c r="G380" i="4"/>
  <c r="G296" i="4"/>
  <c r="G129" i="4"/>
  <c r="G316" i="4"/>
  <c r="G260" i="4"/>
  <c r="G228" i="4"/>
  <c r="G263" i="4"/>
  <c r="F262" i="4"/>
  <c r="G185" i="4"/>
  <c r="F217" i="4"/>
  <c r="G217" i="4" s="1"/>
  <c r="G218" i="4"/>
  <c r="G134" i="4"/>
  <c r="G58" i="4"/>
  <c r="G332" i="4" l="1"/>
  <c r="G127" i="4"/>
  <c r="F331" i="4"/>
  <c r="G331" i="4" s="1"/>
  <c r="G314" i="4"/>
  <c r="G64" i="4"/>
  <c r="G258" i="4"/>
  <c r="F257" i="4"/>
  <c r="G262" i="4"/>
  <c r="G213" i="4"/>
  <c r="G131" i="4"/>
  <c r="G53" i="4"/>
  <c r="G62" i="4"/>
  <c r="G49" i="4" l="1"/>
  <c r="G311" i="4"/>
  <c r="F310" i="4"/>
  <c r="G310" i="4" s="1"/>
  <c r="G300" i="4"/>
  <c r="G88" i="4"/>
  <c r="G193" i="4"/>
  <c r="G257" i="4"/>
  <c r="F227" i="4"/>
  <c r="G157" i="4"/>
  <c r="F156" i="4"/>
  <c r="G191" i="4"/>
  <c r="F70" i="4"/>
  <c r="G70" i="4" s="1"/>
  <c r="G80" i="4"/>
  <c r="G121" i="4"/>
  <c r="F292" i="4" l="1"/>
  <c r="G293" i="4"/>
  <c r="G227" i="4"/>
  <c r="G60" i="4"/>
  <c r="G152" i="4"/>
  <c r="G156" i="4"/>
  <c r="G51" i="4"/>
  <c r="G86" i="4"/>
  <c r="F82" i="4"/>
  <c r="G82" i="4" s="1"/>
  <c r="G189" i="4"/>
  <c r="G119" i="4"/>
  <c r="G17" i="4"/>
  <c r="F14" i="4"/>
  <c r="G215" i="4" l="1"/>
  <c r="F201" i="4"/>
  <c r="G292" i="4"/>
  <c r="G125" i="4"/>
  <c r="G187" i="4"/>
  <c r="G150" i="4"/>
  <c r="G14" i="4"/>
  <c r="F179" i="4" l="1"/>
  <c r="G179" i="4" s="1"/>
  <c r="F200" i="4"/>
  <c r="G200" i="4" s="1"/>
  <c r="G201" i="4"/>
  <c r="G55" i="4"/>
  <c r="G148" i="4"/>
  <c r="G180" i="4" l="1"/>
  <c r="F36" i="4"/>
  <c r="G36" i="4" s="1"/>
  <c r="G96" i="4"/>
  <c r="G123" i="4"/>
  <c r="F118" i="4"/>
  <c r="F117" i="4" s="1"/>
  <c r="F145" i="4"/>
  <c r="F144" i="4" s="1"/>
  <c r="G146" i="4"/>
  <c r="G68" i="4"/>
  <c r="G91" i="4" l="1"/>
  <c r="G90" i="4"/>
  <c r="G117" i="4"/>
  <c r="G118" i="4"/>
  <c r="G145" i="4"/>
  <c r="G144" i="4" l="1"/>
  <c r="G66" i="4" l="1"/>
  <c r="G57" i="4" l="1"/>
  <c r="F13" i="4"/>
  <c r="F12" i="4" l="1"/>
  <c r="G12" i="4" s="1"/>
  <c r="G13" i="4"/>
</calcChain>
</file>

<file path=xl/sharedStrings.xml><?xml version="1.0" encoding="utf-8"?>
<sst xmlns="http://schemas.openxmlformats.org/spreadsheetml/2006/main" count="996" uniqueCount="432">
  <si>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</si>
  <si>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</si>
  <si>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</si>
  <si>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</si>
  <si>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</si>
  <si>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</si>
  <si>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</si>
  <si>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</si>
  <si>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</si>
  <si>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</si>
  <si>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</si>
  <si>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</si>
  <si>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</si>
  <si>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</si>
  <si>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</si>
  <si>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</si>
  <si>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</si>
  <si>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</si>
  <si>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</si>
  <si>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</si>
  <si>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</si>
  <si>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</si>
  <si>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</si>
  <si>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>Распределение бюджетных ассигнований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</si>
  <si>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2015 год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</si>
  <si>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</si>
  <si>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</si>
  <si>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01 0 0000</t>
  </si>
  <si>
    <t>01 1 0000</t>
  </si>
  <si>
    <t>01 1 0059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</si>
  <si>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</si>
  <si>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01 1 6082</t>
  </si>
  <si>
    <t>01 1 6086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</si>
  <si>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</si>
  <si>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</si>
  <si>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</si>
  <si>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</si>
  <si>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</si>
  <si>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</si>
  <si>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01 2 0000</t>
  </si>
  <si>
    <t>01 2 0059</t>
  </si>
  <si>
    <t>01 2 1026</t>
  </si>
  <si>
    <t>01 2 6082</t>
  </si>
  <si>
    <t>01 2 6086</t>
  </si>
  <si>
    <t>01 2 6237</t>
  </si>
  <si>
    <t>01 2 6560</t>
  </si>
  <si>
    <t>01 3 0000</t>
  </si>
  <si>
    <t>01 3 0059</t>
  </si>
  <si>
    <t>01 3 1031</t>
  </si>
  <si>
    <t>01 3 6074</t>
  </si>
  <si>
    <t>01 3 6082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</si>
  <si>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</si>
  <si>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</si>
  <si>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</si>
  <si>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</si>
  <si>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01 4 0000</t>
  </si>
  <si>
    <t>01 4 0059</t>
  </si>
  <si>
    <t>01 5 0000</t>
  </si>
  <si>
    <t>01 5 1025</t>
  </si>
  <si>
    <t>01 5 6559</t>
  </si>
  <si>
    <t>01 1 1026</t>
  </si>
  <si>
    <t>Расходы на выплаты персоналу в целях обеспечения выполнения функций государствнными (муниципальными) органами, казенными учреждениями, органами управления государственными внебюджетными фондами</t>
  </si>
  <si>
    <t>01 4 0019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</si>
  <si>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</si>
  <si>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</si>
  <si>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</si>
  <si>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</si>
  <si>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02 0 0000</t>
  </si>
  <si>
    <t>02 2 0000</t>
  </si>
  <si>
    <t>02 2 0059</t>
  </si>
  <si>
    <t>02 2 6082</t>
  </si>
  <si>
    <t>Поддержка и стимулирование детского творчества в каникулярное время</t>
  </si>
  <si>
    <t>02 3 0000</t>
  </si>
  <si>
    <t>02 3 1025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</si>
  <si>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</si>
  <si>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02 2 8144</t>
  </si>
  <si>
    <t>Культура Тимашевского района</t>
  </si>
  <si>
    <t>Реализация мероприятий по развитию культуры и искусства</t>
  </si>
  <si>
    <t>02 1 0000</t>
  </si>
  <si>
    <t>02 1 1030</t>
  </si>
  <si>
    <t xml:space="preserve">Управление в сфере установленных функций  </t>
  </si>
  <si>
    <t>02 4 0000</t>
  </si>
  <si>
    <t>02 4 0019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</si>
  <si>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</si>
  <si>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</si>
  <si>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</si>
  <si>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</si>
  <si>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03 0 0000</t>
  </si>
  <si>
    <t>03 1 0000</t>
  </si>
  <si>
    <t>03 1 6085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</si>
  <si>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</si>
  <si>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03 1 6081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</si>
  <si>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</si>
  <si>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</si>
  <si>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03 1 6108</t>
  </si>
  <si>
    <t>Мероприятия в области здравоохранения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</si>
  <si>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</si>
  <si>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</si>
  <si>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03 2 0000</t>
  </si>
  <si>
    <t>03 2 1038</t>
  </si>
  <si>
    <t>03 2 6048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</si>
  <si>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</si>
  <si>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</si>
  <si>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</si>
  <si>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</si>
  <si>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</si>
  <si>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04 0 0000</t>
  </si>
  <si>
    <t>04 1 0000</t>
  </si>
  <si>
    <t>04 1 1022</t>
  </si>
  <si>
    <t>Выплата дополнительного материального обеспечения, доплат к пенсии</t>
  </si>
  <si>
    <t>04 1 4001</t>
  </si>
  <si>
    <t>Единовременная материальная помощь некоторым категориям граждан, оказавшимися в трудной жизненной ситуации</t>
  </si>
  <si>
    <t>04 1 4003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</si>
  <si>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</si>
  <si>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</si>
  <si>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04 2 0000</t>
  </si>
  <si>
    <t>04 2 6084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</si>
  <si>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</si>
  <si>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04 2 6058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</si>
  <si>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</si>
  <si>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04 2 6067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</si>
  <si>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</si>
  <si>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04 2 6068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</si>
  <si>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</si>
  <si>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04 2 6072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</si>
  <si>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</si>
  <si>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04 2 6073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</si>
  <si>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</si>
  <si>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</si>
  <si>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Осуществление отдельных  государственных полномочий по организации оздоровления и отдыха детей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</si>
  <si>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</si>
  <si>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</si>
  <si>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</si>
  <si>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04 2 6234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</si>
  <si>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</si>
  <si>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</si>
  <si>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05 0 0000</t>
  </si>
  <si>
    <t>05 1 0000</t>
  </si>
  <si>
    <t>05 1 0059</t>
  </si>
  <si>
    <t>05 1 1031</t>
  </si>
  <si>
    <t>05 1 6074</t>
  </si>
  <si>
    <t>05 1 6082</t>
  </si>
  <si>
    <t>05 1 1025</t>
  </si>
  <si>
    <t>Мероприятия в области спорта и физической культуры</t>
  </si>
  <si>
    <t>05 1 1032</t>
  </si>
  <si>
    <t>Управление реализацией муниципальной программы</t>
  </si>
  <si>
    <t>05 2 0000</t>
  </si>
  <si>
    <t>05 2 0019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</si>
  <si>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</si>
  <si>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</si>
  <si>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</si>
  <si>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Реализация мероприятий  государственной программы "Молодежь Кубани"</t>
  </si>
  <si>
    <t>06 0 0000</t>
  </si>
  <si>
    <t>06 1 0000</t>
  </si>
  <si>
    <t>06 1 0019</t>
  </si>
  <si>
    <t>06 1 0059</t>
  </si>
  <si>
    <t>06 1 1025</t>
  </si>
  <si>
    <t>06 1 1037</t>
  </si>
  <si>
    <t>06 1 6522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</si>
  <si>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</si>
  <si>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</si>
  <si>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</si>
  <si>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07 0 0000</t>
  </si>
  <si>
    <t>07 1 0000</t>
  </si>
  <si>
    <t>07 1 1029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</si>
  <si>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</si>
  <si>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</si>
  <si>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</si>
  <si>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</si>
  <si>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</si>
  <si>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</si>
  <si>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</si>
  <si>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</si>
  <si>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08 0 0000</t>
  </si>
  <si>
    <t>08 2 0000</t>
  </si>
  <si>
    <t>08 2 1045</t>
  </si>
  <si>
    <t>08 3 0000</t>
  </si>
  <si>
    <t>08 3 1028</t>
  </si>
  <si>
    <t>08 4 0000</t>
  </si>
  <si>
    <t>08 4 1018</t>
  </si>
  <si>
    <t>08 5 0000</t>
  </si>
  <si>
    <t>08 5 1019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</si>
  <si>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</si>
  <si>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</si>
  <si>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</si>
  <si>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08 1 0000</t>
  </si>
  <si>
    <t>08 1 1005</t>
  </si>
  <si>
    <t>08 1 1006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</si>
  <si>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</si>
  <si>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08 6 0000</t>
  </si>
  <si>
    <t>08 6 0059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</si>
  <si>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</si>
  <si>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</si>
  <si>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</si>
  <si>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08 7 0000</t>
  </si>
  <si>
    <t>08 7 2501</t>
  </si>
  <si>
    <t>500</t>
  </si>
  <si>
    <t>Мероприятия по охране окружающей среды</t>
  </si>
  <si>
    <t>08 7 1011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</si>
  <si>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</si>
  <si>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09 0 0000</t>
  </si>
  <si>
    <t>09 1 0000</t>
  </si>
  <si>
    <t>09 1 6091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</si>
  <si>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</si>
  <si>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09 1 1008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</si>
  <si>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</si>
  <si>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09 1 6009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</si>
  <si>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</si>
  <si>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09 1 6165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</si>
  <si>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</si>
  <si>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09 1 7055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</si>
  <si>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</si>
  <si>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</si>
  <si>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</si>
  <si>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</si>
  <si>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10 0 0000</t>
  </si>
  <si>
    <t>10 1 0000</t>
  </si>
  <si>
    <t>10 1 1010</t>
  </si>
  <si>
    <t>10 2 0000</t>
  </si>
  <si>
    <t>10 2 1020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</si>
  <si>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</si>
  <si>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</si>
  <si>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</si>
  <si>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11 0 0000</t>
  </si>
  <si>
    <t>11 1 0000</t>
  </si>
  <si>
    <t>11 1 0059</t>
  </si>
  <si>
    <t>11 1 1048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</si>
  <si>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</si>
  <si>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</si>
  <si>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11 2 0000</t>
  </si>
  <si>
    <t>11 2 1014</t>
  </si>
  <si>
    <t>Осуществление функций строительного надзора в муниципальном образовании Тимашевский район на 2015-2018 годы</t>
  </si>
  <si>
    <t>11 3 0000</t>
  </si>
  <si>
    <t>11 3 0019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</si>
  <si>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</si>
  <si>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</si>
  <si>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12 0 0000</t>
  </si>
  <si>
    <t>12 1 0000</t>
  </si>
  <si>
    <t>12 1 1001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</si>
  <si>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</si>
  <si>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</si>
  <si>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12 2 0000</t>
  </si>
  <si>
    <t>12 2 6106</t>
  </si>
  <si>
    <t>Муниципальные закупки</t>
  </si>
  <si>
    <t>Хозяйственное обеспечение</t>
  </si>
  <si>
    <t>12 3 0000</t>
  </si>
  <si>
    <t>12 3 0059</t>
  </si>
  <si>
    <t>12 4 0000</t>
  </si>
  <si>
    <t>12 4 0059</t>
  </si>
  <si>
    <t>Мероприятия по землеустройству и землепользованию</t>
  </si>
  <si>
    <t>12 1 1009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</si>
  <si>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</si>
  <si>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12 2 7082</t>
  </si>
  <si>
    <t>400</t>
  </si>
  <si>
    <t>Муниципальная программа муниципального образования Тимашевский район «Развитие архивного дела»</t>
  </si>
  <si>
    <t>Реализация мероприятий по укреплению материально-технической базы муниципального архива</t>
  </si>
  <si>
    <t>13 0 0000</t>
  </si>
  <si>
    <t>13 1 0000</t>
  </si>
  <si>
    <t>13 1 1049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</si>
  <si>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</si>
  <si>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</si>
  <si>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</si>
  <si>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14 0 0000</t>
  </si>
  <si>
    <t>14 1 0000</t>
  </si>
  <si>
    <t>14 1 1021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</si>
  <si>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</si>
  <si>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</si>
  <si>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14 2 0000</t>
  </si>
  <si>
    <t>14 2 1023</t>
  </si>
  <si>
    <t>Совершенствование системы предоставления государственных и муниципальных услуг</t>
  </si>
  <si>
    <t>14 3 0000</t>
  </si>
  <si>
    <t>14 3 0059</t>
  </si>
  <si>
    <t xml:space="preserve">Обеспечение деятельности высшего должностного лица муниципального образования </t>
  </si>
  <si>
    <t>Высшее должностное лицо муниципального образования Тимашевский район</t>
  </si>
  <si>
    <t>50 0 0000</t>
  </si>
  <si>
    <t>50 1 0000</t>
  </si>
  <si>
    <t>50 1 0019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</si>
  <si>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</si>
  <si>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</si>
  <si>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51 0 0000</t>
  </si>
  <si>
    <t>51 1 0000</t>
  </si>
  <si>
    <t>51 1 0019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</si>
  <si>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</si>
  <si>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</si>
  <si>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52 0 0000</t>
  </si>
  <si>
    <t>52 1 0000</t>
  </si>
  <si>
    <t>52 1 0019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</si>
  <si>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</si>
  <si>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</si>
  <si>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52 2 0000</t>
  </si>
  <si>
    <t>52 2 6087</t>
  </si>
  <si>
    <t>52 2 6089</t>
  </si>
  <si>
    <t>Финансовое обеспечение непредвиденных расходов</t>
  </si>
  <si>
    <t>Резервный фонд администрации Тимашевского района</t>
  </si>
  <si>
    <t>52 3 0000</t>
  </si>
  <si>
    <t>52 3 2059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</si>
  <si>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</si>
  <si>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</si>
  <si>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52 6 0000</t>
  </si>
  <si>
    <t>52 6 1036</t>
  </si>
  <si>
    <t xml:space="preserve">Управление муниципальными финансами  </t>
  </si>
  <si>
    <t>Обеспечение деятельности финансового управления</t>
  </si>
  <si>
    <t>70 0 0000</t>
  </si>
  <si>
    <t>70 1 0000</t>
  </si>
  <si>
    <t>70 1 0019</t>
  </si>
  <si>
    <t>Управление муниципальным долгом муниципального образования тимашевский район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</si>
  <si>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</si>
  <si>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</si>
  <si>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70 2 0000</t>
  </si>
  <si>
    <t>70 2 1024</t>
  </si>
  <si>
    <t>Поддержание устойчивого исполнения местных бюджетов</t>
  </si>
  <si>
    <t>Выравнивание бюджетной обеспеченности поселений</t>
  </si>
  <si>
    <t>70 3 0000</t>
  </si>
  <si>
    <t>70 3 6002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</si>
  <si>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</si>
  <si>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</si>
  <si>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</si>
  <si>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71 0 0000</t>
  </si>
  <si>
    <t>71 1 0000</t>
  </si>
  <si>
    <t>71 1 0019</t>
  </si>
  <si>
    <t>71 2 0000</t>
  </si>
  <si>
    <t>71 2 0019</t>
  </si>
  <si>
    <t>71 3 0000</t>
  </si>
  <si>
    <t>71 3 2001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</si>
  <si>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</si>
  <si>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</si>
  <si>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99 0 0000</t>
  </si>
  <si>
    <t>99 9 0000</t>
  </si>
  <si>
    <t>99 9 1004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</si>
  <si>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</si>
  <si>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</si>
  <si>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01 1 1012</t>
  </si>
  <si>
    <t>Капитальные вложения в объекты государственной (муниципальной) собственности</t>
  </si>
  <si>
    <t>Денежные обязательства получателей средств районного бюджета, не исполненные в 2014 году в связи с отсутствием возможности их исполнения</t>
  </si>
  <si>
    <t>99 8 0000</t>
  </si>
  <si>
    <t>99 8 0902</t>
  </si>
  <si>
    <t>99 8 1012</t>
  </si>
  <si>
    <t>99 8 1048</t>
  </si>
  <si>
    <t>99 8 6018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</si>
  <si>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</si>
  <si>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</si>
  <si>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</si>
  <si>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</si>
  <si>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</si>
  <si>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</si>
  <si>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</si>
  <si>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</si>
  <si>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01 2 0902</t>
  </si>
  <si>
    <t>Профилактика терроризма и экстремизма</t>
  </si>
  <si>
    <t>01 1 6549</t>
  </si>
  <si>
    <t>01 2 1012</t>
  </si>
  <si>
    <t>08 4 6546</t>
  </si>
  <si>
    <t>01 2 6060</t>
  </si>
  <si>
    <t>Реализация мероприятий государственной программы Краснодарского края "Развитие образования"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</si>
  <si>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</si>
  <si>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</si>
  <si>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99 9 5224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</si>
  <si>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</si>
  <si>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Исполняющий обязанности</t>
  </si>
  <si>
    <t>71 3 2002</t>
  </si>
  <si>
    <t>Реализация полномочий поселения по осуществлению внутреннего муниципального финансового контроля</t>
  </si>
  <si>
    <t>Капитальные вложения в объекты недвижемого имущества государственной (муниципальной) собственности</t>
  </si>
  <si>
    <t>52 1 2002</t>
  </si>
  <si>
    <t>Мероприятия по формированию и содержанию муниципальных архивов</t>
  </si>
  <si>
    <t>13 1 6061</t>
  </si>
  <si>
    <t>13 1 6561</t>
  </si>
  <si>
    <t>52 5 0000</t>
  </si>
  <si>
    <t>52 5 1002</t>
  </si>
  <si>
    <t xml:space="preserve">Реализация муниципальных функций, связанных с муниципальным управлением
</t>
  </si>
  <si>
    <t>Содержание имущества и обслуживание казны муниципального образования Тимашевский район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</si>
  <si>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</si>
  <si>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</si>
  <si>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>01 5 6059</t>
  </si>
  <si>
    <t>02 2 6012</t>
  </si>
  <si>
    <t>02 1 6056</t>
  </si>
  <si>
    <t>02 1 6556</t>
  </si>
  <si>
    <t xml:space="preserve">Реализация мероприятий в области культуры
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</si>
  <si>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</si>
  <si>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</si>
  <si>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</si>
  <si>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Мероприятия по разработке схем размещения рекламных конструкций на территории Тимашевского городского поселения</t>
  </si>
  <si>
    <t>11 1 1051</t>
  </si>
  <si>
    <t>52 5 1050</t>
  </si>
  <si>
    <t>99 8 1005</t>
  </si>
  <si>
    <t>03 2 1025</t>
  </si>
  <si>
    <t>Оплата взносов на проведение  капитального ремонта  многоквартирных домов</t>
  </si>
  <si>
    <t>01 1 6049</t>
  </si>
  <si>
    <t>52 5 1003</t>
  </si>
  <si>
    <t>Прочие обязательства муниципального образования Тимашевский район</t>
  </si>
  <si>
    <t>52 2 5120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</si>
  <si>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</si>
  <si>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</si>
  <si>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</si>
  <si>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</si>
  <si>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</si>
  <si>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</si>
  <si>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</si>
  <si>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05 1 6012</t>
  </si>
  <si>
    <t>06 1 6022</t>
  </si>
  <si>
    <t>Повышение квалификации работников муниципальных учреждений здравоохранения</t>
  </si>
  <si>
    <t>03 2 6663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</si>
  <si>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</si>
  <si>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</si>
  <si>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</si>
  <si>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07 1 8027</t>
  </si>
  <si>
    <t>04 1 1027</t>
  </si>
  <si>
    <t>Реализация мероприятий муниципальной программы «Социальная поддержка граждан Тимашевского района»</t>
  </si>
  <si>
    <t>03 2 6163</t>
  </si>
  <si>
    <t>04 1 4004</t>
  </si>
  <si>
    <t>Ежемесячная денежная выплата лицам, имеющим звание "Почетный гражданин Тимашевского района"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</si>
  <si>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</si>
  <si>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</si>
  <si>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</si>
  <si>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</si>
  <si>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</si>
  <si>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</si>
  <si>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</si>
  <si>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</si>
  <si>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</si>
  <si>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</si>
  <si>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</si>
  <si>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</si>
  <si>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</si>
  <si>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</si>
  <si>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>Процент исполнения к уточненному бюджету  2015  года</t>
  </si>
  <si>
    <t>Кассовое исполнение за 2015 год</t>
  </si>
  <si>
    <t>ПРИЛОЖЕНИЕ № 4</t>
  </si>
  <si>
    <t xml:space="preserve">образования Тимашевский район        </t>
  </si>
  <si>
    <t xml:space="preserve"> </t>
  </si>
  <si>
    <t xml:space="preserve"> (тыс. рублей)</t>
  </si>
  <si>
    <t xml:space="preserve">к решению Совета муниципального     </t>
  </si>
  <si>
    <t xml:space="preserve">от 25.05.2016г. № 74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</si>
</sst>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  <numFmt numFmtId="168" formatCode="0.0%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164" fontId="7" fillId="0" borderId="0" xfId="0" applyNumberFormat="1" applyFont="1" applyBorder="1" applyAlignment="1">
      <alignment vertical="top"/>
    </xf>
    <xf numFmtId="0" fontId="12" fillId="0" borderId="0" xfId="0" applyFont="1"/>
    <xf numFmtId="164" fontId="3" fillId="0" borderId="0" xfId="0" applyNumberFormat="1" applyFont="1" applyBorder="1" applyAlignme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7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6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0" fontId="3" fillId="3" borderId="0" xfId="0" applyFont="1" applyFill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6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49" fontId="3" fillId="3" borderId="0" xfId="1" applyNumberFormat="1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4" fillId="0" borderId="0" xfId="0" applyFont="1" applyBorder="1" applyAlignment="1">
      <alignment wrapText="1" shrinkToFit="1"/>
    </xf>
    <xf numFmtId="0" fontId="3" fillId="0" borderId="0" xfId="0" applyNumberFormat="1" applyFont="1" applyAlignment="1">
      <alignment wrapText="1" shrinkToFit="1"/>
    </xf>
    <xf numFmtId="49" fontId="4" fillId="3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5" fontId="3" fillId="0" borderId="0" xfId="3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5" fontId="7" fillId="0" borderId="0" xfId="3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6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49" fontId="8" fillId="2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8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Alignment="1">
      <alignment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vertical="top" wrapText="1" shrinkToFit="1"/>
    </xf>
    <xf numFmtId="49" fontId="8" fillId="0" borderId="0" xfId="0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NumberFormat="1" applyFont="1" applyAlignment="1">
      <alignment wrapText="1"/>
    </xf>
    <xf numFmtId="49" fontId="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wrapText="1"/>
    </xf>
    <xf numFmtId="168" fontId="0" fillId="0" borderId="0" xfId="2" applyNumberFormat="1" applyFont="1"/>
    <xf numFmtId="168" fontId="3" fillId="0" borderId="1" xfId="2" applyNumberFormat="1" applyFont="1" applyBorder="1" applyAlignment="1">
      <alignment horizontal="center" vertical="top" wrapText="1"/>
    </xf>
    <xf numFmtId="168" fontId="0" fillId="0" borderId="1" xfId="2" applyNumberFormat="1" applyFont="1" applyBorder="1" applyAlignment="1">
      <alignment horizontal="center" wrapText="1"/>
    </xf>
    <xf numFmtId="168" fontId="7" fillId="0" borderId="0" xfId="2" applyNumberFormat="1" applyFont="1" applyBorder="1" applyAlignment="1">
      <alignment wrapText="1" shrinkToFit="1"/>
    </xf>
    <xf numFmtId="168" fontId="3" fillId="0" borderId="0" xfId="2" applyNumberFormat="1" applyFont="1" applyBorder="1" applyAlignment="1">
      <alignment wrapText="1" shrinkToFit="1"/>
    </xf>
    <xf numFmtId="168" fontId="0" fillId="0" borderId="0" xfId="2" applyNumberFormat="1" applyFont="1" applyAlignment="1">
      <alignment wrapText="1" shrinkToFit="1"/>
    </xf>
    <xf numFmtId="0" fontId="3" fillId="4" borderId="0" xfId="0" applyFont="1" applyFill="1" applyAlignment="1">
      <alignment wrapText="1" shrinkToFit="1"/>
    </xf>
    <xf numFmtId="0" fontId="8" fillId="4" borderId="0" xfId="0" applyFont="1" applyFill="1" applyBorder="1" applyAlignment="1">
      <alignment wrapText="1" shrinkToFit="1"/>
    </xf>
    <xf numFmtId="164" fontId="3" fillId="4" borderId="0" xfId="0" applyNumberFormat="1" applyFont="1" applyFill="1" applyBorder="1" applyAlignment="1">
      <alignment wrapText="1" shrinkToFit="1"/>
    </xf>
    <xf numFmtId="168" fontId="3" fillId="4" borderId="0" xfId="2" applyNumberFormat="1" applyFont="1" applyFill="1" applyBorder="1" applyAlignment="1">
      <alignment wrapText="1" shrinkToFit="1"/>
    </xf>
    <xf numFmtId="0" fontId="8" fillId="4" borderId="0" xfId="0" applyFont="1" applyFill="1" applyBorder="1" applyAlignment="1">
      <alignment horizontal="left" wrapText="1" shrinkToFit="1"/>
    </xf>
    <xf numFmtId="164" fontId="15" fillId="0" borderId="0" xfId="0" applyNumberFormat="1" applyFont="1" applyAlignment="1">
      <alignment wrapText="1" shrinkToFi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wrapText="1" shrinkToFit="1"/>
    </xf>
    <xf numFmtId="0" fontId="4" fillId="4" borderId="0" xfId="0" applyFont="1" applyFill="1" applyBorder="1" applyAlignment="1">
      <alignment horizontal="center" vertical="top" wrapText="1" shrinkToFit="1"/>
    </xf>
    <xf numFmtId="49" fontId="3" fillId="4" borderId="0" xfId="0" applyNumberFormat="1" applyFont="1" applyFill="1" applyBorder="1" applyAlignment="1">
      <alignment wrapText="1" shrinkToFit="1"/>
    </xf>
    <xf numFmtId="49" fontId="4" fillId="4" borderId="0" xfId="0" applyNumberFormat="1" applyFont="1" applyFill="1" applyBorder="1" applyAlignment="1">
      <alignment wrapText="1" shrinkToFit="1"/>
    </xf>
    <xf numFmtId="0" fontId="0" fillId="4" borderId="0" xfId="0" applyFill="1" applyAlignment="1">
      <alignment wrapText="1" shrinkToFit="1"/>
    </xf>
    <xf numFmtId="0" fontId="3" fillId="4" borderId="0" xfId="0" applyFont="1" applyFill="1" applyBorder="1" applyAlignment="1">
      <alignment wrapText="1" shrinkToFit="1"/>
    </xf>
    <xf numFmtId="49" fontId="8" fillId="4" borderId="0" xfId="0" applyNumberFormat="1" applyFont="1" applyFill="1" applyBorder="1" applyAlignment="1">
      <alignment wrapText="1" shrinkToFit="1"/>
    </xf>
    <xf numFmtId="0" fontId="5" fillId="4" borderId="0" xfId="0" applyFont="1" applyFill="1" applyBorder="1" applyAlignment="1">
      <alignment horizontal="center" vertical="top" wrapText="1" shrinkToFit="1"/>
    </xf>
    <xf numFmtId="0" fontId="2" fillId="0" borderId="0" xfId="0" applyFont="1" applyAlignment="1"/>
    <xf numFmtId="49" fontId="2" fillId="0" borderId="0" xfId="0" applyNumberFormat="1" applyFont="1" applyBorder="1" applyAlignment="1">
      <alignment horizontal="left" wrapText="1"/>
    </xf>
    <xf numFmtId="49" fontId="17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164" fontId="6" fillId="0" borderId="2" xfId="0" applyNumberFormat="1" applyFont="1" applyBorder="1" applyAlignment="1">
      <alignment horizontal="center"/>
    </xf>
  </cellXfs>
  <cellStyles count="4">
    <cellStyle name="Обычный" xfId="0" builtinId="0"/>
    <cellStyle name="Обычный 2 2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0"/>
  <sheetViews>
    <sheetView tabSelected="1" showWhiteSpace="0" view="pageBreakPreview" zoomScaleNormal="100" zoomScaleSheetLayoutView="100" workbookViewId="0">
      <selection activeCell="D5" sqref="D5"/>
    </sheetView>
  </sheetViews>
  <sheetFormatPr defaultRowHeight="15.75" x14ac:dyDescent="0.25"/>
  <cols>
    <col min="1" max="1" width="4.140625" style="13" customWidth="1"/>
    <col min="2" max="2" width="75.42578125" customWidth="1"/>
    <col min="3" max="3" width="11.28515625" customWidth="1"/>
    <col min="4" max="4" width="5" customWidth="1"/>
    <col min="5" max="6" width="11.85546875" style="1" customWidth="1"/>
    <col min="7" max="7" width="14" style="128" customWidth="1"/>
    <col min="8" max="8" width="0.140625" customWidth="1"/>
    <col min="9" max="9" width="2.140625" hidden="1" customWidth="1"/>
    <col min="11" max="11" width="9.5703125" bestFit="1" customWidth="1"/>
  </cols>
  <sheetData>
    <row r="1" spans="1:11" ht="18.75" x14ac:dyDescent="0.3">
      <c r="B1" s="31"/>
      <c r="D1" s="149" t="s">
        <v>426</v>
      </c>
      <c r="E1" s="149"/>
      <c r="F1" s="149"/>
      <c r="G1" s="149"/>
    </row>
    <row r="2" spans="1:11" ht="18.75" x14ac:dyDescent="0.3">
      <c r="B2" s="28"/>
      <c r="D2" s="149" t="s">
        <v>430</v>
      </c>
      <c r="E2" s="149"/>
      <c r="F2" s="149"/>
      <c r="G2" s="149"/>
    </row>
    <row r="3" spans="1:11" ht="18.75" x14ac:dyDescent="0.3">
      <c r="B3" s="28"/>
      <c r="D3" s="149" t="s">
        <v>427</v>
      </c>
      <c r="E3" s="149"/>
      <c r="F3" s="149"/>
      <c r="G3" s="149"/>
    </row>
    <row r="4" spans="1:11" ht="18.75" x14ac:dyDescent="0.3">
      <c r="B4" s="31"/>
      <c r="D4" s="149" t="s">
        <v>431</v>
      </c>
      <c r="E4" s="149"/>
      <c r="F4" s="149"/>
      <c r="G4" s="149"/>
    </row>
    <row r="6" spans="1:11" ht="19.899999999999999" customHeight="1" x14ac:dyDescent="0.3">
      <c r="A6" s="24"/>
      <c r="B6" s="4"/>
      <c r="C6" s="2"/>
      <c r="D6" s="2"/>
      <c r="E6" s="8"/>
      <c r="F6" s="5"/>
    </row>
    <row r="7" spans="1:11" ht="19.899999999999999" customHeight="1" x14ac:dyDescent="0.3">
      <c r="A7" s="151" t="s">
        <v>23</v>
      </c>
      <c r="B7" s="151"/>
      <c r="C7" s="151"/>
      <c r="D7" s="151"/>
      <c r="E7" s="151"/>
      <c r="F7" s="151"/>
    </row>
    <row r="8" spans="1:11" ht="58.5" customHeight="1" x14ac:dyDescent="0.3">
      <c r="A8" s="151" t="s">
        <v>24</v>
      </c>
      <c r="B8" s="151"/>
      <c r="C8" s="151"/>
      <c r="D8" s="151"/>
      <c r="E8" s="151"/>
      <c r="F8" s="151"/>
      <c r="G8" s="151"/>
    </row>
    <row r="9" spans="1:11" s="22" customFormat="1" ht="19.899999999999999" customHeight="1" x14ac:dyDescent="0.3">
      <c r="A9" s="25"/>
      <c r="B9" s="4"/>
      <c r="C9" s="20"/>
      <c r="D9" s="23" t="s">
        <v>428</v>
      </c>
      <c r="E9" s="21"/>
      <c r="F9" s="154" t="s">
        <v>429</v>
      </c>
      <c r="G9" s="154"/>
    </row>
    <row r="10" spans="1:11" s="14" customFormat="1" ht="81.75" customHeight="1" x14ac:dyDescent="0.2">
      <c r="A10" s="15" t="s">
        <v>0</v>
      </c>
      <c r="B10" s="16" t="s">
        <v>1</v>
      </c>
      <c r="C10" s="17" t="s">
        <v>2</v>
      </c>
      <c r="D10" s="17" t="s">
        <v>3</v>
      </c>
      <c r="E10" s="18" t="s">
        <v>22</v>
      </c>
      <c r="F10" s="126" t="s">
        <v>425</v>
      </c>
      <c r="G10" s="129" t="s">
        <v>424</v>
      </c>
      <c r="K10" s="140"/>
    </row>
    <row r="11" spans="1:11" s="14" customFormat="1" ht="16.149999999999999" customHeight="1" x14ac:dyDescent="0.3">
      <c r="A11" s="15">
        <v>1</v>
      </c>
      <c r="B11" s="16" t="s">
        <v>19</v>
      </c>
      <c r="C11" s="17" t="s">
        <v>20</v>
      </c>
      <c r="D11" s="17" t="s">
        <v>21</v>
      </c>
      <c r="E11" s="19">
        <v>5</v>
      </c>
      <c r="F11" s="127"/>
      <c r="G11" s="130"/>
    </row>
    <row r="12" spans="1:11" s="33" customFormat="1" x14ac:dyDescent="0.25">
      <c r="A12" s="34"/>
      <c r="B12" s="37" t="s">
        <v>4</v>
      </c>
      <c r="C12" s="35"/>
      <c r="D12" s="35"/>
      <c r="E12" s="38">
        <f>E13+E90+E117+E144+E179+E200+E217+E227+E262+E278+E292+E310+E331+E339+E351+E355+E359+E390+E402+E417</f>
        <v>1636532</v>
      </c>
      <c r="F12" s="38">
        <f>F13+F90+F117+F144+F179+F200+F217+F227+F262+F278+F292+F310+F331+F339+F351+F355+F359+F390+F402+F417</f>
        <v>1627454.9000000001</v>
      </c>
      <c r="G12" s="131">
        <f>F12/E12</f>
        <v>0.99445345401128737</v>
      </c>
      <c r="K12" s="141"/>
    </row>
    <row r="13" spans="1:11" s="42" customFormat="1" ht="31.5" x14ac:dyDescent="0.25">
      <c r="A13" s="39">
        <v>1</v>
      </c>
      <c r="B13" s="40" t="s">
        <v>25</v>
      </c>
      <c r="C13" s="41" t="s">
        <v>27</v>
      </c>
      <c r="D13" s="41"/>
      <c r="E13" s="38">
        <f>E14+E36+E57+E70+E82</f>
        <v>1098053.0000000002</v>
      </c>
      <c r="F13" s="38">
        <f>F14+F36+F57+F70+F82</f>
        <v>1094847.7000000002</v>
      </c>
      <c r="G13" s="131">
        <f>F13/E13</f>
        <v>0.99708092414482719</v>
      </c>
      <c r="J13" s="139"/>
    </row>
    <row r="14" spans="1:11" s="45" customFormat="1" x14ac:dyDescent="0.25">
      <c r="A14" s="43"/>
      <c r="B14" s="30" t="s">
        <v>26</v>
      </c>
      <c r="C14" s="44" t="s">
        <v>28</v>
      </c>
      <c r="D14" s="44"/>
      <c r="E14" s="36">
        <f>E15+E19+E23+E26+E28+E17+E34+E30+E32+E21</f>
        <v>448686.80000000005</v>
      </c>
      <c r="F14" s="36">
        <f>F15+F19+F23+F26+F28+F17+F34+F30+F32+F21</f>
        <v>448613.80000000005</v>
      </c>
      <c r="G14" s="132">
        <f>F14/E14</f>
        <v>0.99983730299175277</v>
      </c>
    </row>
    <row r="15" spans="1:11" s="33" customFormat="1" ht="31.5" x14ac:dyDescent="0.25">
      <c r="A15" s="43"/>
      <c r="B15" s="46" t="s">
        <v>15</v>
      </c>
      <c r="C15" s="44" t="s">
        <v>29</v>
      </c>
      <c r="D15" s="44"/>
      <c r="E15" s="36">
        <f>E16</f>
        <v>82143.5</v>
      </c>
      <c r="F15" s="36">
        <f>F16</f>
        <v>82143.5</v>
      </c>
      <c r="G15" s="132">
        <f t="shared" ref="G15:G78" si="0">F15/E15</f>
        <v>1</v>
      </c>
    </row>
    <row r="16" spans="1:11" s="33" customFormat="1" ht="33.75" customHeight="1" x14ac:dyDescent="0.25">
      <c r="A16" s="43"/>
      <c r="B16" s="44" t="s">
        <v>16</v>
      </c>
      <c r="C16" s="44" t="s">
        <v>29</v>
      </c>
      <c r="D16" s="47">
        <v>600</v>
      </c>
      <c r="E16" s="36">
        <v>82143.5</v>
      </c>
      <c r="F16" s="36">
        <v>82143.5</v>
      </c>
      <c r="G16" s="132">
        <f t="shared" si="0"/>
        <v>1</v>
      </c>
    </row>
    <row r="17" spans="1:7" s="33" customFormat="1" ht="63" hidden="1" x14ac:dyDescent="0.25">
      <c r="A17" s="43"/>
      <c r="B17" s="134" t="s">
        <v>339</v>
      </c>
      <c r="C17" s="135" t="s">
        <v>331</v>
      </c>
      <c r="D17" s="135"/>
      <c r="E17" s="136">
        <f>E18</f>
        <v>0</v>
      </c>
      <c r="F17" s="136">
        <v>0</v>
      </c>
      <c r="G17" s="137" t="e">
        <f t="shared" si="0"/>
        <v>#DIV/0!</v>
      </c>
    </row>
    <row r="18" spans="1:7" s="33" customFormat="1" ht="31.5" hidden="1" x14ac:dyDescent="0.25">
      <c r="A18" s="43"/>
      <c r="B18" s="134" t="s">
        <v>332</v>
      </c>
      <c r="C18" s="135" t="s">
        <v>331</v>
      </c>
      <c r="D18" s="138">
        <v>400</v>
      </c>
      <c r="E18" s="136">
        <v>0</v>
      </c>
      <c r="F18" s="136">
        <v>0</v>
      </c>
      <c r="G18" s="137" t="e">
        <f t="shared" si="0"/>
        <v>#DIV/0!</v>
      </c>
    </row>
    <row r="19" spans="1:7" s="33" customFormat="1" ht="25.5" customHeight="1" x14ac:dyDescent="0.25">
      <c r="A19" s="43"/>
      <c r="B19" s="48" t="s">
        <v>34</v>
      </c>
      <c r="C19" s="44" t="s">
        <v>60</v>
      </c>
      <c r="D19" s="44"/>
      <c r="E19" s="36">
        <f>E20</f>
        <v>50</v>
      </c>
      <c r="F19" s="36">
        <f>F20</f>
        <v>50</v>
      </c>
      <c r="G19" s="132">
        <f t="shared" si="0"/>
        <v>1</v>
      </c>
    </row>
    <row r="20" spans="1:7" s="33" customFormat="1" ht="34.5" customHeight="1" x14ac:dyDescent="0.25">
      <c r="A20" s="43"/>
      <c r="B20" s="44" t="s">
        <v>16</v>
      </c>
      <c r="C20" s="44" t="s">
        <v>60</v>
      </c>
      <c r="D20" s="47">
        <v>600</v>
      </c>
      <c r="E20" s="36">
        <v>50</v>
      </c>
      <c r="F20" s="36">
        <v>50</v>
      </c>
      <c r="G20" s="132">
        <f t="shared" si="0"/>
        <v>1</v>
      </c>
    </row>
    <row r="21" spans="1:7" s="33" customFormat="1" ht="31.5" x14ac:dyDescent="0.25">
      <c r="A21" s="43"/>
      <c r="B21" s="12" t="s">
        <v>394</v>
      </c>
      <c r="C21" s="109" t="s">
        <v>393</v>
      </c>
      <c r="D21" s="109"/>
      <c r="E21" s="36">
        <f>E22</f>
        <v>1910</v>
      </c>
      <c r="F21" s="36">
        <f>F22</f>
        <v>1910</v>
      </c>
      <c r="G21" s="132">
        <f t="shared" si="0"/>
        <v>1</v>
      </c>
    </row>
    <row r="22" spans="1:7" s="33" customFormat="1" ht="30.75" customHeight="1" x14ac:dyDescent="0.25">
      <c r="A22" s="43"/>
      <c r="B22" s="109" t="s">
        <v>9</v>
      </c>
      <c r="C22" s="109" t="s">
        <v>393</v>
      </c>
      <c r="D22" s="110">
        <v>600</v>
      </c>
      <c r="E22" s="36">
        <v>1910</v>
      </c>
      <c r="F22" s="36">
        <v>1910</v>
      </c>
      <c r="G22" s="132">
        <f t="shared" si="0"/>
        <v>1</v>
      </c>
    </row>
    <row r="23" spans="1:7" s="33" customFormat="1" ht="60" customHeight="1" x14ac:dyDescent="0.25">
      <c r="A23" s="43"/>
      <c r="B23" s="30" t="s">
        <v>63</v>
      </c>
      <c r="C23" s="44" t="s">
        <v>64</v>
      </c>
      <c r="D23" s="35"/>
      <c r="E23" s="36">
        <f>E25+E24</f>
        <v>10900.5</v>
      </c>
      <c r="F23" s="36">
        <f>F25+F24</f>
        <v>10900.199999999999</v>
      </c>
      <c r="G23" s="132">
        <f t="shared" si="0"/>
        <v>0.99997247832668212</v>
      </c>
    </row>
    <row r="24" spans="1:7" s="33" customFormat="1" ht="24" customHeight="1" x14ac:dyDescent="0.25">
      <c r="A24" s="43"/>
      <c r="B24" s="44" t="s">
        <v>14</v>
      </c>
      <c r="C24" s="44" t="s">
        <v>64</v>
      </c>
      <c r="D24" s="35" t="s">
        <v>5</v>
      </c>
      <c r="E24" s="36">
        <v>150.9</v>
      </c>
      <c r="F24" s="36">
        <v>150.9</v>
      </c>
      <c r="G24" s="132">
        <f t="shared" si="0"/>
        <v>1</v>
      </c>
    </row>
    <row r="25" spans="1:7" s="33" customFormat="1" ht="15.75" customHeight="1" x14ac:dyDescent="0.25">
      <c r="A25" s="43"/>
      <c r="B25" s="49" t="s">
        <v>11</v>
      </c>
      <c r="C25" s="44" t="s">
        <v>64</v>
      </c>
      <c r="D25" s="50" t="s">
        <v>10</v>
      </c>
      <c r="E25" s="36">
        <v>10749.6</v>
      </c>
      <c r="F25" s="82">
        <v>10749.3</v>
      </c>
      <c r="G25" s="132">
        <f t="shared" si="0"/>
        <v>0.99997209198481796</v>
      </c>
    </row>
    <row r="26" spans="1:7" s="42" customFormat="1" ht="107.25" customHeight="1" x14ac:dyDescent="0.25">
      <c r="A26" s="39"/>
      <c r="B26" s="51" t="s">
        <v>30</v>
      </c>
      <c r="C26" s="52" t="s">
        <v>31</v>
      </c>
      <c r="D26" s="52"/>
      <c r="E26" s="36">
        <f>E27</f>
        <v>1000</v>
      </c>
      <c r="F26" s="36">
        <f>F27</f>
        <v>927.3</v>
      </c>
      <c r="G26" s="132">
        <f t="shared" si="0"/>
        <v>0.9272999999999999</v>
      </c>
    </row>
    <row r="27" spans="1:7" s="33" customFormat="1" ht="34.5" customHeight="1" x14ac:dyDescent="0.25">
      <c r="A27" s="43"/>
      <c r="B27" s="52" t="s">
        <v>9</v>
      </c>
      <c r="C27" s="52" t="s">
        <v>31</v>
      </c>
      <c r="D27" s="54">
        <v>600</v>
      </c>
      <c r="E27" s="36">
        <v>1000</v>
      </c>
      <c r="F27" s="36">
        <v>927.3</v>
      </c>
      <c r="G27" s="132">
        <f t="shared" si="0"/>
        <v>0.9272999999999999</v>
      </c>
    </row>
    <row r="28" spans="1:7" s="33" customFormat="1" ht="50.25" customHeight="1" x14ac:dyDescent="0.25">
      <c r="A28" s="43"/>
      <c r="B28" s="30" t="s">
        <v>18</v>
      </c>
      <c r="C28" s="44" t="s">
        <v>32</v>
      </c>
      <c r="D28" s="44"/>
      <c r="E28" s="36">
        <f>E29</f>
        <v>321044.5</v>
      </c>
      <c r="F28" s="36">
        <f>F29</f>
        <v>321044.5</v>
      </c>
      <c r="G28" s="132">
        <f t="shared" si="0"/>
        <v>1</v>
      </c>
    </row>
    <row r="29" spans="1:7" s="33" customFormat="1" ht="33" customHeight="1" x14ac:dyDescent="0.25">
      <c r="A29" s="43"/>
      <c r="B29" s="44" t="s">
        <v>16</v>
      </c>
      <c r="C29" s="44" t="s">
        <v>32</v>
      </c>
      <c r="D29" s="47">
        <v>600</v>
      </c>
      <c r="E29" s="36">
        <v>321044.5</v>
      </c>
      <c r="F29" s="36">
        <v>321044.5</v>
      </c>
      <c r="G29" s="132">
        <f t="shared" si="0"/>
        <v>1</v>
      </c>
    </row>
    <row r="30" spans="1:7" s="33" customFormat="1" ht="38.25" customHeight="1" x14ac:dyDescent="0.25">
      <c r="A30" s="43"/>
      <c r="B30" s="108" t="s">
        <v>371</v>
      </c>
      <c r="C30" s="12" t="s">
        <v>370</v>
      </c>
      <c r="D30" s="12"/>
      <c r="E30" s="36">
        <f>E31</f>
        <v>50</v>
      </c>
      <c r="F30" s="36">
        <f>F31</f>
        <v>50</v>
      </c>
      <c r="G30" s="132">
        <f t="shared" si="0"/>
        <v>1</v>
      </c>
    </row>
    <row r="31" spans="1:7" s="33" customFormat="1" ht="30" customHeight="1" x14ac:dyDescent="0.25">
      <c r="A31" s="43"/>
      <c r="B31" s="44" t="s">
        <v>16</v>
      </c>
      <c r="C31" s="12" t="s">
        <v>370</v>
      </c>
      <c r="D31" s="107">
        <v>600</v>
      </c>
      <c r="E31" s="36">
        <v>50</v>
      </c>
      <c r="F31" s="36">
        <v>50</v>
      </c>
      <c r="G31" s="132">
        <f t="shared" si="0"/>
        <v>1</v>
      </c>
    </row>
    <row r="32" spans="1:7" s="33" customFormat="1" x14ac:dyDescent="0.25">
      <c r="A32" s="43"/>
      <c r="B32" s="12" t="s">
        <v>26</v>
      </c>
      <c r="C32" s="12" t="s">
        <v>386</v>
      </c>
      <c r="D32" s="12"/>
      <c r="E32" s="36">
        <f>E33</f>
        <v>29838.400000000001</v>
      </c>
      <c r="F32" s="36">
        <f>F33</f>
        <v>29838.400000000001</v>
      </c>
      <c r="G32" s="132">
        <f t="shared" si="0"/>
        <v>1</v>
      </c>
    </row>
    <row r="33" spans="1:7" s="33" customFormat="1" ht="30" customHeight="1" x14ac:dyDescent="0.25">
      <c r="A33" s="43"/>
      <c r="B33" s="49" t="s">
        <v>332</v>
      </c>
      <c r="C33" s="12" t="s">
        <v>386</v>
      </c>
      <c r="D33" s="107">
        <v>400</v>
      </c>
      <c r="E33" s="36">
        <v>29838.400000000001</v>
      </c>
      <c r="F33" s="36">
        <v>29838.400000000001</v>
      </c>
      <c r="G33" s="132">
        <f t="shared" si="0"/>
        <v>1</v>
      </c>
    </row>
    <row r="34" spans="1:7" s="33" customFormat="1" ht="14.25" customHeight="1" x14ac:dyDescent="0.25">
      <c r="A34" s="43"/>
      <c r="B34" s="12" t="s">
        <v>26</v>
      </c>
      <c r="C34" s="12" t="s">
        <v>349</v>
      </c>
      <c r="D34" s="12"/>
      <c r="E34" s="36">
        <f>E35</f>
        <v>1749.9</v>
      </c>
      <c r="F34" s="36">
        <f>F35</f>
        <v>1749.9</v>
      </c>
      <c r="G34" s="132">
        <f t="shared" si="0"/>
        <v>1</v>
      </c>
    </row>
    <row r="35" spans="1:7" s="33" customFormat="1" ht="31.5" customHeight="1" x14ac:dyDescent="0.25">
      <c r="A35" s="43"/>
      <c r="B35" s="30" t="s">
        <v>332</v>
      </c>
      <c r="C35" s="12" t="s">
        <v>349</v>
      </c>
      <c r="D35" s="107">
        <v>400</v>
      </c>
      <c r="E35" s="36">
        <v>1749.9</v>
      </c>
      <c r="F35" s="36">
        <v>1749.9</v>
      </c>
      <c r="G35" s="132">
        <f t="shared" si="0"/>
        <v>1</v>
      </c>
    </row>
    <row r="36" spans="1:7" s="42" customFormat="1" ht="31.5" x14ac:dyDescent="0.25">
      <c r="A36" s="39"/>
      <c r="B36" s="30" t="s">
        <v>33</v>
      </c>
      <c r="C36" s="35" t="s">
        <v>39</v>
      </c>
      <c r="D36" s="35"/>
      <c r="E36" s="36">
        <f>E37+E43+E49+E51+E53+E55+E39+E41+E47+E45</f>
        <v>510038.40000000008</v>
      </c>
      <c r="F36" s="36">
        <f>F37+F43+F49+F51+F53+F55+F39+F41+F47+F45</f>
        <v>507188.3</v>
      </c>
      <c r="G36" s="132">
        <f t="shared" si="0"/>
        <v>0.99441198937178044</v>
      </c>
    </row>
    <row r="37" spans="1:7" s="33" customFormat="1" ht="28.5" customHeight="1" x14ac:dyDescent="0.25">
      <c r="A37" s="43"/>
      <c r="B37" s="46" t="s">
        <v>15</v>
      </c>
      <c r="C37" s="44" t="s">
        <v>40</v>
      </c>
      <c r="D37" s="44"/>
      <c r="E37" s="36">
        <f>E38</f>
        <v>63151.9</v>
      </c>
      <c r="F37" s="36">
        <f>F38</f>
        <v>63151.9</v>
      </c>
      <c r="G37" s="132">
        <f t="shared" si="0"/>
        <v>1</v>
      </c>
    </row>
    <row r="38" spans="1:7" s="33" customFormat="1" ht="32.25" customHeight="1" x14ac:dyDescent="0.25">
      <c r="A38" s="43"/>
      <c r="B38" s="44" t="s">
        <v>16</v>
      </c>
      <c r="C38" s="44" t="s">
        <v>40</v>
      </c>
      <c r="D38" s="47">
        <v>600</v>
      </c>
      <c r="E38" s="36">
        <v>63151.9</v>
      </c>
      <c r="F38" s="36">
        <v>63151.9</v>
      </c>
      <c r="G38" s="132">
        <f t="shared" si="0"/>
        <v>1</v>
      </c>
    </row>
    <row r="39" spans="1:7" s="33" customFormat="1" ht="18" customHeight="1" x14ac:dyDescent="0.25">
      <c r="A39" s="43"/>
      <c r="B39" s="106" t="s">
        <v>340</v>
      </c>
      <c r="C39" s="44" t="s">
        <v>347</v>
      </c>
      <c r="D39" s="54"/>
      <c r="E39" s="36">
        <f>E40</f>
        <v>9923.9</v>
      </c>
      <c r="F39" s="36">
        <f>F40</f>
        <v>9923.9</v>
      </c>
      <c r="G39" s="132">
        <f t="shared" si="0"/>
        <v>1</v>
      </c>
    </row>
    <row r="40" spans="1:7" s="33" customFormat="1" ht="32.25" customHeight="1" x14ac:dyDescent="0.25">
      <c r="A40" s="43"/>
      <c r="B40" s="44" t="s">
        <v>16</v>
      </c>
      <c r="C40" s="44" t="s">
        <v>347</v>
      </c>
      <c r="D40" s="47">
        <v>600</v>
      </c>
      <c r="E40" s="36">
        <v>9923.9</v>
      </c>
      <c r="F40" s="36">
        <v>9923.9</v>
      </c>
      <c r="G40" s="132">
        <f t="shared" si="0"/>
        <v>1</v>
      </c>
    </row>
    <row r="41" spans="1:7" s="33" customFormat="1" ht="65.25" customHeight="1" x14ac:dyDescent="0.25">
      <c r="A41" s="43"/>
      <c r="B41" s="108" t="s">
        <v>339</v>
      </c>
      <c r="C41" s="44" t="s">
        <v>350</v>
      </c>
      <c r="D41" s="54"/>
      <c r="E41" s="36">
        <f>E42</f>
        <v>2985</v>
      </c>
      <c r="F41" s="36">
        <f>F42</f>
        <v>2985</v>
      </c>
      <c r="G41" s="132">
        <f t="shared" si="0"/>
        <v>1</v>
      </c>
    </row>
    <row r="42" spans="1:7" s="33" customFormat="1" ht="31.5" x14ac:dyDescent="0.25">
      <c r="A42" s="43"/>
      <c r="B42" s="30" t="s">
        <v>332</v>
      </c>
      <c r="C42" s="44" t="s">
        <v>350</v>
      </c>
      <c r="D42" s="47">
        <v>400</v>
      </c>
      <c r="E42" s="36">
        <v>2985</v>
      </c>
      <c r="F42" s="36">
        <v>2985</v>
      </c>
      <c r="G42" s="132">
        <f t="shared" si="0"/>
        <v>1</v>
      </c>
    </row>
    <row r="43" spans="1:7" s="33" customFormat="1" ht="24" customHeight="1" x14ac:dyDescent="0.25">
      <c r="A43" s="43"/>
      <c r="B43" s="30" t="s">
        <v>34</v>
      </c>
      <c r="C43" s="44" t="s">
        <v>41</v>
      </c>
      <c r="D43" s="54"/>
      <c r="E43" s="36">
        <f>E44</f>
        <v>18576.3</v>
      </c>
      <c r="F43" s="36">
        <f>F44</f>
        <v>18314</v>
      </c>
      <c r="G43" s="132">
        <f t="shared" si="0"/>
        <v>0.98587985766810404</v>
      </c>
    </row>
    <row r="44" spans="1:7" s="33" customFormat="1" ht="32.25" customHeight="1" x14ac:dyDescent="0.25">
      <c r="A44" s="43"/>
      <c r="B44" s="44" t="s">
        <v>16</v>
      </c>
      <c r="C44" s="44" t="s">
        <v>41</v>
      </c>
      <c r="D44" s="47">
        <v>600</v>
      </c>
      <c r="E44" s="36">
        <v>18576.3</v>
      </c>
      <c r="F44" s="36">
        <v>18314</v>
      </c>
      <c r="G44" s="132">
        <f t="shared" si="0"/>
        <v>0.98587985766810404</v>
      </c>
    </row>
    <row r="45" spans="1:7" s="33" customFormat="1" ht="31.5" x14ac:dyDescent="0.25">
      <c r="A45" s="43"/>
      <c r="B45" s="12" t="s">
        <v>394</v>
      </c>
      <c r="C45" s="109" t="s">
        <v>395</v>
      </c>
      <c r="D45" s="109"/>
      <c r="E45" s="36">
        <f>E46</f>
        <v>1890</v>
      </c>
      <c r="F45" s="36">
        <f>F46</f>
        <v>1890</v>
      </c>
      <c r="G45" s="132">
        <f t="shared" si="0"/>
        <v>1</v>
      </c>
    </row>
    <row r="46" spans="1:7" s="33" customFormat="1" ht="32.25" customHeight="1" x14ac:dyDescent="0.25">
      <c r="A46" s="43"/>
      <c r="B46" s="109" t="s">
        <v>9</v>
      </c>
      <c r="C46" s="109" t="s">
        <v>395</v>
      </c>
      <c r="D46" s="110">
        <v>600</v>
      </c>
      <c r="E46" s="36">
        <v>1890</v>
      </c>
      <c r="F46" s="36">
        <v>1890</v>
      </c>
      <c r="G46" s="132">
        <f t="shared" si="0"/>
        <v>1</v>
      </c>
    </row>
    <row r="47" spans="1:7" s="33" customFormat="1" ht="30.75" customHeight="1" x14ac:dyDescent="0.25">
      <c r="A47" s="43"/>
      <c r="B47" s="44" t="s">
        <v>353</v>
      </c>
      <c r="C47" s="109" t="s">
        <v>352</v>
      </c>
      <c r="D47" s="47"/>
      <c r="E47" s="36">
        <f>E48</f>
        <v>10000.299999999999</v>
      </c>
      <c r="F47" s="36">
        <f>F48</f>
        <v>7520.6</v>
      </c>
      <c r="G47" s="132">
        <f t="shared" si="0"/>
        <v>0.75203743887683383</v>
      </c>
    </row>
    <row r="48" spans="1:7" s="33" customFormat="1" ht="29.25" customHeight="1" x14ac:dyDescent="0.25">
      <c r="A48" s="43"/>
      <c r="B48" s="44" t="s">
        <v>16</v>
      </c>
      <c r="C48" s="109" t="s">
        <v>352</v>
      </c>
      <c r="D48" s="110">
        <v>600</v>
      </c>
      <c r="E48" s="36">
        <v>10000.299999999999</v>
      </c>
      <c r="F48" s="36">
        <v>7520.6</v>
      </c>
      <c r="G48" s="132">
        <f t="shared" si="0"/>
        <v>0.75203743887683383</v>
      </c>
    </row>
    <row r="49" spans="1:7" s="33" customFormat="1" ht="112.5" customHeight="1" x14ac:dyDescent="0.25">
      <c r="A49" s="43"/>
      <c r="B49" s="51" t="s">
        <v>30</v>
      </c>
      <c r="C49" s="52" t="s">
        <v>42</v>
      </c>
      <c r="D49" s="54"/>
      <c r="E49" s="36">
        <f>E50</f>
        <v>1593.2</v>
      </c>
      <c r="F49" s="36">
        <f>F50</f>
        <v>1593.2</v>
      </c>
      <c r="G49" s="132">
        <f t="shared" si="0"/>
        <v>1</v>
      </c>
    </row>
    <row r="50" spans="1:7" s="33" customFormat="1" ht="32.25" customHeight="1" x14ac:dyDescent="0.25">
      <c r="A50" s="43"/>
      <c r="B50" s="52" t="s">
        <v>16</v>
      </c>
      <c r="C50" s="52" t="s">
        <v>42</v>
      </c>
      <c r="D50" s="54">
        <v>600</v>
      </c>
      <c r="E50" s="36">
        <v>1593.2</v>
      </c>
      <c r="F50" s="36">
        <v>1593.2</v>
      </c>
      <c r="G50" s="132">
        <f t="shared" si="0"/>
        <v>1</v>
      </c>
    </row>
    <row r="51" spans="1:7" s="33" customFormat="1" ht="45.75" customHeight="1" x14ac:dyDescent="0.25">
      <c r="A51" s="43"/>
      <c r="B51" s="30" t="s">
        <v>18</v>
      </c>
      <c r="C51" s="44" t="s">
        <v>43</v>
      </c>
      <c r="D51" s="44"/>
      <c r="E51" s="36">
        <f>E52</f>
        <v>397991.9</v>
      </c>
      <c r="F51" s="36">
        <f>F52</f>
        <v>397991.9</v>
      </c>
      <c r="G51" s="132">
        <f t="shared" si="0"/>
        <v>1</v>
      </c>
    </row>
    <row r="52" spans="1:7" s="33" customFormat="1" ht="29.25" customHeight="1" x14ac:dyDescent="0.25">
      <c r="A52" s="43"/>
      <c r="B52" s="44" t="s">
        <v>16</v>
      </c>
      <c r="C52" s="44" t="s">
        <v>43</v>
      </c>
      <c r="D52" s="47">
        <v>600</v>
      </c>
      <c r="E52" s="36">
        <v>397991.9</v>
      </c>
      <c r="F52" s="36">
        <v>397991.9</v>
      </c>
      <c r="G52" s="132">
        <f t="shared" si="0"/>
        <v>1</v>
      </c>
    </row>
    <row r="53" spans="1:7" s="33" customFormat="1" ht="48" customHeight="1" x14ac:dyDescent="0.25">
      <c r="A53" s="43"/>
      <c r="B53" s="30" t="s">
        <v>35</v>
      </c>
      <c r="C53" s="55" t="s">
        <v>44</v>
      </c>
      <c r="D53" s="55"/>
      <c r="E53" s="36">
        <f>E54</f>
        <v>2221.6999999999998</v>
      </c>
      <c r="F53" s="36">
        <f>F54</f>
        <v>2113.6</v>
      </c>
      <c r="G53" s="132">
        <f t="shared" si="0"/>
        <v>0.95134356573794843</v>
      </c>
    </row>
    <row r="54" spans="1:7" s="33" customFormat="1" ht="37.5" customHeight="1" x14ac:dyDescent="0.25">
      <c r="A54" s="43"/>
      <c r="B54" s="55" t="s">
        <v>16</v>
      </c>
      <c r="C54" s="55" t="s">
        <v>44</v>
      </c>
      <c r="D54" s="56">
        <v>600</v>
      </c>
      <c r="E54" s="36">
        <v>2221.6999999999998</v>
      </c>
      <c r="F54" s="36">
        <v>2113.6</v>
      </c>
      <c r="G54" s="132">
        <f t="shared" si="0"/>
        <v>0.95134356573794843</v>
      </c>
    </row>
    <row r="55" spans="1:7" s="33" customFormat="1" ht="33.75" customHeight="1" x14ac:dyDescent="0.25">
      <c r="A55" s="43"/>
      <c r="B55" s="44" t="s">
        <v>17</v>
      </c>
      <c r="C55" s="44" t="s">
        <v>45</v>
      </c>
      <c r="D55" s="47"/>
      <c r="E55" s="36">
        <f>E56</f>
        <v>1704.2</v>
      </c>
      <c r="F55" s="36">
        <f>F56</f>
        <v>1704.2</v>
      </c>
      <c r="G55" s="132">
        <f t="shared" si="0"/>
        <v>1</v>
      </c>
    </row>
    <row r="56" spans="1:7" s="33" customFormat="1" ht="33" customHeight="1" x14ac:dyDescent="0.25">
      <c r="A56" s="43"/>
      <c r="B56" s="44" t="s">
        <v>16</v>
      </c>
      <c r="C56" s="44" t="s">
        <v>45</v>
      </c>
      <c r="D56" s="47">
        <v>600</v>
      </c>
      <c r="E56" s="36">
        <v>1704.2</v>
      </c>
      <c r="F56" s="36">
        <v>1704.2</v>
      </c>
      <c r="G56" s="132">
        <f t="shared" si="0"/>
        <v>1</v>
      </c>
    </row>
    <row r="57" spans="1:7" s="33" customFormat="1" ht="18.75" customHeight="1" x14ac:dyDescent="0.25">
      <c r="A57" s="43"/>
      <c r="B57" s="30" t="s">
        <v>36</v>
      </c>
      <c r="C57" s="35" t="s">
        <v>46</v>
      </c>
      <c r="D57" s="57"/>
      <c r="E57" s="36">
        <f>E58+E60+E66+E68+E64+E62</f>
        <v>80401.600000000006</v>
      </c>
      <c r="F57" s="36">
        <f>F58+F60+F66+F68+F64+F62</f>
        <v>80382.3</v>
      </c>
      <c r="G57" s="132">
        <f t="shared" si="0"/>
        <v>0.99975995502577064</v>
      </c>
    </row>
    <row r="58" spans="1:7" s="33" customFormat="1" ht="31.5" customHeight="1" x14ac:dyDescent="0.25">
      <c r="A58" s="43"/>
      <c r="B58" s="30" t="s">
        <v>15</v>
      </c>
      <c r="C58" s="44" t="s">
        <v>47</v>
      </c>
      <c r="D58" s="47"/>
      <c r="E58" s="36">
        <f>E59</f>
        <v>69466.600000000006</v>
      </c>
      <c r="F58" s="36">
        <f>F59</f>
        <v>69466.600000000006</v>
      </c>
      <c r="G58" s="132">
        <f t="shared" si="0"/>
        <v>1</v>
      </c>
    </row>
    <row r="59" spans="1:7" s="33" customFormat="1" ht="35.25" customHeight="1" x14ac:dyDescent="0.25">
      <c r="A59" s="43"/>
      <c r="B59" s="44" t="s">
        <v>16</v>
      </c>
      <c r="C59" s="44" t="s">
        <v>47</v>
      </c>
      <c r="D59" s="47">
        <v>600</v>
      </c>
      <c r="E59" s="36">
        <v>69466.600000000006</v>
      </c>
      <c r="F59" s="36">
        <v>69466.600000000006</v>
      </c>
      <c r="G59" s="132">
        <f t="shared" si="0"/>
        <v>1</v>
      </c>
    </row>
    <row r="60" spans="1:7" s="33" customFormat="1" ht="35.25" customHeight="1" x14ac:dyDescent="0.25">
      <c r="A60" s="43"/>
      <c r="B60" s="30" t="s">
        <v>37</v>
      </c>
      <c r="C60" s="44" t="s">
        <v>48</v>
      </c>
      <c r="D60" s="47"/>
      <c r="E60" s="36">
        <f>E61</f>
        <v>500</v>
      </c>
      <c r="F60" s="36">
        <f>F61</f>
        <v>500</v>
      </c>
      <c r="G60" s="132">
        <f t="shared" si="0"/>
        <v>1</v>
      </c>
    </row>
    <row r="61" spans="1:7" s="33" customFormat="1" ht="37.5" customHeight="1" x14ac:dyDescent="0.25">
      <c r="A61" s="43"/>
      <c r="B61" s="44" t="s">
        <v>16</v>
      </c>
      <c r="C61" s="44" t="s">
        <v>48</v>
      </c>
      <c r="D61" s="47">
        <v>600</v>
      </c>
      <c r="E61" s="36">
        <v>500</v>
      </c>
      <c r="F61" s="36">
        <v>500</v>
      </c>
      <c r="G61" s="132">
        <f t="shared" si="0"/>
        <v>1</v>
      </c>
    </row>
    <row r="62" spans="1:7" s="33" customFormat="1" ht="35.25" customHeight="1" x14ac:dyDescent="0.25">
      <c r="A62" s="43"/>
      <c r="B62" s="12" t="s">
        <v>394</v>
      </c>
      <c r="C62" s="109" t="s">
        <v>396</v>
      </c>
      <c r="D62" s="109"/>
      <c r="E62" s="36">
        <f>E63</f>
        <v>280</v>
      </c>
      <c r="F62" s="36">
        <f>F63</f>
        <v>280</v>
      </c>
      <c r="G62" s="132">
        <f t="shared" si="0"/>
        <v>1</v>
      </c>
    </row>
    <row r="63" spans="1:7" s="33" customFormat="1" ht="31.5" customHeight="1" x14ac:dyDescent="0.25">
      <c r="A63" s="43"/>
      <c r="B63" s="109" t="s">
        <v>9</v>
      </c>
      <c r="C63" s="109" t="s">
        <v>396</v>
      </c>
      <c r="D63" s="110">
        <v>600</v>
      </c>
      <c r="E63" s="36">
        <v>280</v>
      </c>
      <c r="F63" s="36">
        <v>280</v>
      </c>
      <c r="G63" s="132">
        <f t="shared" si="0"/>
        <v>1</v>
      </c>
    </row>
    <row r="64" spans="1:7" s="33" customFormat="1" ht="52.5" customHeight="1" x14ac:dyDescent="0.25">
      <c r="A64" s="43"/>
      <c r="B64" s="111" t="s">
        <v>355</v>
      </c>
      <c r="C64" s="44" t="s">
        <v>354</v>
      </c>
      <c r="D64" s="47"/>
      <c r="E64" s="36">
        <f>E65</f>
        <v>9715.2000000000007</v>
      </c>
      <c r="F64" s="36">
        <f>F65</f>
        <v>9715.2000000000007</v>
      </c>
      <c r="G64" s="132">
        <f t="shared" si="0"/>
        <v>1</v>
      </c>
    </row>
    <row r="65" spans="1:7" s="33" customFormat="1" ht="29.25" customHeight="1" x14ac:dyDescent="0.25">
      <c r="A65" s="43"/>
      <c r="B65" s="44" t="s">
        <v>16</v>
      </c>
      <c r="C65" s="44" t="s">
        <v>354</v>
      </c>
      <c r="D65" s="47">
        <v>600</v>
      </c>
      <c r="E65" s="36">
        <v>9715.2000000000007</v>
      </c>
      <c r="F65" s="36">
        <v>9715.2000000000007</v>
      </c>
      <c r="G65" s="132">
        <f t="shared" si="0"/>
        <v>1</v>
      </c>
    </row>
    <row r="66" spans="1:7" s="33" customFormat="1" ht="95.25" customHeight="1" x14ac:dyDescent="0.25">
      <c r="A66" s="43"/>
      <c r="B66" s="30" t="s">
        <v>38</v>
      </c>
      <c r="C66" s="44" t="s">
        <v>49</v>
      </c>
      <c r="D66" s="47"/>
      <c r="E66" s="36">
        <f>E67</f>
        <v>93.8</v>
      </c>
      <c r="F66" s="36">
        <f>F67</f>
        <v>93.8</v>
      </c>
      <c r="G66" s="132">
        <f t="shared" si="0"/>
        <v>1</v>
      </c>
    </row>
    <row r="67" spans="1:7" s="33" customFormat="1" ht="29.25" customHeight="1" x14ac:dyDescent="0.25">
      <c r="A67" s="43"/>
      <c r="B67" s="44" t="s">
        <v>16</v>
      </c>
      <c r="C67" s="44" t="s">
        <v>49</v>
      </c>
      <c r="D67" s="47">
        <v>600</v>
      </c>
      <c r="E67" s="36">
        <v>93.8</v>
      </c>
      <c r="F67" s="36">
        <v>93.8</v>
      </c>
      <c r="G67" s="132">
        <f t="shared" si="0"/>
        <v>1</v>
      </c>
    </row>
    <row r="68" spans="1:7" s="33" customFormat="1" ht="94.5" customHeight="1" x14ac:dyDescent="0.25">
      <c r="A68" s="43"/>
      <c r="B68" s="51" t="s">
        <v>30</v>
      </c>
      <c r="C68" s="52" t="s">
        <v>50</v>
      </c>
      <c r="D68" s="54"/>
      <c r="E68" s="58">
        <f>E69</f>
        <v>346</v>
      </c>
      <c r="F68" s="58">
        <f>F69</f>
        <v>326.7</v>
      </c>
      <c r="G68" s="132">
        <f t="shared" si="0"/>
        <v>0.94421965317919077</v>
      </c>
    </row>
    <row r="69" spans="1:7" s="33" customFormat="1" ht="29.25" customHeight="1" x14ac:dyDescent="0.25">
      <c r="A69" s="43"/>
      <c r="B69" s="52" t="s">
        <v>16</v>
      </c>
      <c r="C69" s="52" t="s">
        <v>50</v>
      </c>
      <c r="D69" s="54">
        <v>600</v>
      </c>
      <c r="E69" s="58">
        <v>346</v>
      </c>
      <c r="F69" s="36">
        <v>326.7</v>
      </c>
      <c r="G69" s="132">
        <f t="shared" si="0"/>
        <v>0.94421965317919077</v>
      </c>
    </row>
    <row r="70" spans="1:7" s="33" customFormat="1" ht="31.5" x14ac:dyDescent="0.25">
      <c r="A70" s="43"/>
      <c r="B70" s="30" t="s">
        <v>51</v>
      </c>
      <c r="C70" s="49" t="s">
        <v>55</v>
      </c>
      <c r="D70" s="49"/>
      <c r="E70" s="58">
        <f>E71+E75+E80</f>
        <v>49853.2</v>
      </c>
      <c r="F70" s="58">
        <f>F71+F75+F80</f>
        <v>49715.700000000004</v>
      </c>
      <c r="G70" s="132">
        <f t="shared" si="0"/>
        <v>0.99724190222493259</v>
      </c>
    </row>
    <row r="71" spans="1:7" s="33" customFormat="1" ht="18.75" customHeight="1" x14ac:dyDescent="0.25">
      <c r="A71" s="43"/>
      <c r="B71" s="46" t="s">
        <v>13</v>
      </c>
      <c r="C71" s="44" t="s">
        <v>62</v>
      </c>
      <c r="D71" s="44"/>
      <c r="E71" s="58">
        <f>E72+E73+E74</f>
        <v>7800.7999999999993</v>
      </c>
      <c r="F71" s="58">
        <f>F72+F73+F74</f>
        <v>7676.8</v>
      </c>
      <c r="G71" s="132">
        <f t="shared" si="0"/>
        <v>0.9841041944415958</v>
      </c>
    </row>
    <row r="72" spans="1:7" s="33" customFormat="1" ht="42" customHeight="1" x14ac:dyDescent="0.25">
      <c r="A72" s="43"/>
      <c r="B72" s="44" t="s">
        <v>61</v>
      </c>
      <c r="C72" s="44" t="s">
        <v>62</v>
      </c>
      <c r="D72" s="59" t="s">
        <v>6</v>
      </c>
      <c r="E72" s="58">
        <v>7374.4</v>
      </c>
      <c r="F72" s="36">
        <v>7263.8</v>
      </c>
      <c r="G72" s="132">
        <f t="shared" si="0"/>
        <v>0.98500216966804088</v>
      </c>
    </row>
    <row r="73" spans="1:7" s="33" customFormat="1" ht="21.75" customHeight="1" x14ac:dyDescent="0.25">
      <c r="A73" s="43"/>
      <c r="B73" s="44" t="s">
        <v>14</v>
      </c>
      <c r="C73" s="44" t="s">
        <v>62</v>
      </c>
      <c r="D73" s="59" t="s">
        <v>5</v>
      </c>
      <c r="E73" s="58">
        <v>423</v>
      </c>
      <c r="F73" s="36">
        <v>410.2</v>
      </c>
      <c r="G73" s="132">
        <f t="shared" si="0"/>
        <v>0.96973995271867608</v>
      </c>
    </row>
    <row r="74" spans="1:7" s="33" customFormat="1" x14ac:dyDescent="0.25">
      <c r="A74" s="43"/>
      <c r="B74" s="44" t="s">
        <v>7</v>
      </c>
      <c r="C74" s="44" t="s">
        <v>62</v>
      </c>
      <c r="D74" s="59" t="s">
        <v>8</v>
      </c>
      <c r="E74" s="58">
        <v>3.4</v>
      </c>
      <c r="F74" s="36">
        <v>2.8</v>
      </c>
      <c r="G74" s="132">
        <f t="shared" si="0"/>
        <v>0.82352941176470584</v>
      </c>
    </row>
    <row r="75" spans="1:7" s="33" customFormat="1" ht="31.5" x14ac:dyDescent="0.25">
      <c r="A75" s="43"/>
      <c r="B75" s="46" t="s">
        <v>15</v>
      </c>
      <c r="C75" s="49" t="s">
        <v>56</v>
      </c>
      <c r="D75" s="49"/>
      <c r="E75" s="36">
        <f>E76+E77+E78+E79</f>
        <v>42000.4</v>
      </c>
      <c r="F75" s="36">
        <f>F76+F77+F78+F79</f>
        <v>41988.9</v>
      </c>
      <c r="G75" s="132">
        <f t="shared" si="0"/>
        <v>0.99972619308387534</v>
      </c>
    </row>
    <row r="76" spans="1:7" s="33" customFormat="1" ht="49.5" customHeight="1" x14ac:dyDescent="0.25">
      <c r="A76" s="43"/>
      <c r="B76" s="44" t="s">
        <v>61</v>
      </c>
      <c r="C76" s="44" t="s">
        <v>56</v>
      </c>
      <c r="D76" s="47">
        <v>100</v>
      </c>
      <c r="E76" s="36">
        <v>23020.799999999999</v>
      </c>
      <c r="F76" s="36">
        <v>23017.8</v>
      </c>
      <c r="G76" s="132">
        <f t="shared" si="0"/>
        <v>0.9998696830692243</v>
      </c>
    </row>
    <row r="77" spans="1:7" s="33" customFormat="1" ht="20.25" customHeight="1" x14ac:dyDescent="0.25">
      <c r="A77" s="43"/>
      <c r="B77" s="44" t="s">
        <v>14</v>
      </c>
      <c r="C77" s="44" t="s">
        <v>56</v>
      </c>
      <c r="D77" s="47">
        <v>200</v>
      </c>
      <c r="E77" s="36">
        <v>5003.2</v>
      </c>
      <c r="F77" s="36">
        <v>4995.6000000000004</v>
      </c>
      <c r="G77" s="132">
        <f t="shared" si="0"/>
        <v>0.99848097217780629</v>
      </c>
    </row>
    <row r="78" spans="1:7" s="33" customFormat="1" ht="28.5" customHeight="1" x14ac:dyDescent="0.25">
      <c r="A78" s="43"/>
      <c r="B78" s="44" t="s">
        <v>16</v>
      </c>
      <c r="C78" s="49" t="s">
        <v>56</v>
      </c>
      <c r="D78" s="47">
        <v>600</v>
      </c>
      <c r="E78" s="36">
        <v>13960.1</v>
      </c>
      <c r="F78" s="36">
        <v>13960.1</v>
      </c>
      <c r="G78" s="132">
        <f t="shared" si="0"/>
        <v>1</v>
      </c>
    </row>
    <row r="79" spans="1:7" s="33" customFormat="1" x14ac:dyDescent="0.25">
      <c r="A79" s="43"/>
      <c r="B79" s="44" t="s">
        <v>7</v>
      </c>
      <c r="C79" s="44" t="s">
        <v>56</v>
      </c>
      <c r="D79" s="47">
        <v>800</v>
      </c>
      <c r="E79" s="36">
        <v>16.3</v>
      </c>
      <c r="F79" s="36">
        <v>15.4</v>
      </c>
      <c r="G79" s="132">
        <f t="shared" ref="G79:G142" si="1">F79/E79</f>
        <v>0.94478527607361962</v>
      </c>
    </row>
    <row r="80" spans="1:7" s="33" customFormat="1" ht="50.25" customHeight="1" x14ac:dyDescent="0.25">
      <c r="A80" s="43"/>
      <c r="B80" s="12" t="s">
        <v>420</v>
      </c>
      <c r="C80" s="44" t="s">
        <v>421</v>
      </c>
      <c r="D80" s="47"/>
      <c r="E80" s="36">
        <f>E81</f>
        <v>52</v>
      </c>
      <c r="F80" s="36">
        <f>F81</f>
        <v>50</v>
      </c>
      <c r="G80" s="132">
        <f t="shared" si="1"/>
        <v>0.96153846153846156</v>
      </c>
    </row>
    <row r="81" spans="1:7" s="33" customFormat="1" ht="18" customHeight="1" x14ac:dyDescent="0.25">
      <c r="A81" s="43"/>
      <c r="B81" s="124" t="s">
        <v>11</v>
      </c>
      <c r="C81" s="44" t="s">
        <v>421</v>
      </c>
      <c r="D81" s="47">
        <v>300</v>
      </c>
      <c r="E81" s="82">
        <v>52</v>
      </c>
      <c r="F81" s="36">
        <v>50</v>
      </c>
      <c r="G81" s="132">
        <f t="shared" si="1"/>
        <v>0.96153846153846156</v>
      </c>
    </row>
    <row r="82" spans="1:7" s="33" customFormat="1" ht="31.5" x14ac:dyDescent="0.25">
      <c r="A82" s="43"/>
      <c r="B82" s="30" t="s">
        <v>52</v>
      </c>
      <c r="C82" s="49" t="s">
        <v>57</v>
      </c>
      <c r="D82" s="47"/>
      <c r="E82" s="36">
        <f>E83+E88+E86</f>
        <v>9073</v>
      </c>
      <c r="F82" s="36">
        <f>F83+F88+F86</f>
        <v>8947.6</v>
      </c>
      <c r="G82" s="132">
        <f t="shared" si="1"/>
        <v>0.98617877218119698</v>
      </c>
    </row>
    <row r="83" spans="1:7" s="33" customFormat="1" ht="31.5" x14ac:dyDescent="0.25">
      <c r="A83" s="43"/>
      <c r="B83" s="60" t="s">
        <v>53</v>
      </c>
      <c r="C83" s="55" t="s">
        <v>58</v>
      </c>
      <c r="D83" s="56"/>
      <c r="E83" s="36">
        <f>E84+E85</f>
        <v>330</v>
      </c>
      <c r="F83" s="36">
        <f>F84+F85</f>
        <v>330</v>
      </c>
      <c r="G83" s="132">
        <f t="shared" si="1"/>
        <v>1</v>
      </c>
    </row>
    <row r="84" spans="1:7" s="33" customFormat="1" ht="17.25" customHeight="1" x14ac:dyDescent="0.25">
      <c r="A84" s="43"/>
      <c r="B84" s="55" t="s">
        <v>14</v>
      </c>
      <c r="C84" s="55" t="s">
        <v>58</v>
      </c>
      <c r="D84" s="56">
        <v>200</v>
      </c>
      <c r="E84" s="36">
        <v>100</v>
      </c>
      <c r="F84" s="82">
        <v>100</v>
      </c>
      <c r="G84" s="132">
        <f t="shared" si="1"/>
        <v>1</v>
      </c>
    </row>
    <row r="85" spans="1:7" s="33" customFormat="1" ht="29.25" customHeight="1" x14ac:dyDescent="0.25">
      <c r="A85" s="39"/>
      <c r="B85" s="55" t="s">
        <v>16</v>
      </c>
      <c r="C85" s="55" t="s">
        <v>58</v>
      </c>
      <c r="D85" s="56">
        <v>600</v>
      </c>
      <c r="E85" s="36">
        <v>230</v>
      </c>
      <c r="F85" s="36">
        <v>230</v>
      </c>
      <c r="G85" s="132">
        <f t="shared" si="1"/>
        <v>1</v>
      </c>
    </row>
    <row r="86" spans="1:7" s="33" customFormat="1" ht="31.5" x14ac:dyDescent="0.25">
      <c r="A86" s="39"/>
      <c r="B86" s="44" t="s">
        <v>54</v>
      </c>
      <c r="C86" s="49" t="s">
        <v>372</v>
      </c>
      <c r="D86" s="47"/>
      <c r="E86" s="36">
        <f>E87</f>
        <v>5525</v>
      </c>
      <c r="F86" s="36">
        <f>F87</f>
        <v>5400.8</v>
      </c>
      <c r="G86" s="132">
        <f t="shared" si="1"/>
        <v>0.97752036199095027</v>
      </c>
    </row>
    <row r="87" spans="1:7" s="33" customFormat="1" ht="32.25" customHeight="1" x14ac:dyDescent="0.25">
      <c r="A87" s="39"/>
      <c r="B87" s="44" t="s">
        <v>16</v>
      </c>
      <c r="C87" s="49" t="s">
        <v>372</v>
      </c>
      <c r="D87" s="47">
        <v>600</v>
      </c>
      <c r="E87" s="36">
        <v>5525</v>
      </c>
      <c r="F87" s="36">
        <v>5400.8</v>
      </c>
      <c r="G87" s="132">
        <f t="shared" si="1"/>
        <v>0.97752036199095027</v>
      </c>
    </row>
    <row r="88" spans="1:7" s="33" customFormat="1" ht="30" customHeight="1" x14ac:dyDescent="0.25">
      <c r="A88" s="39"/>
      <c r="B88" s="44" t="s">
        <v>54</v>
      </c>
      <c r="C88" s="49" t="s">
        <v>59</v>
      </c>
      <c r="D88" s="47"/>
      <c r="E88" s="36">
        <f>E89</f>
        <v>3218</v>
      </c>
      <c r="F88" s="36">
        <f>F89</f>
        <v>3216.8</v>
      </c>
      <c r="G88" s="132">
        <f t="shared" si="1"/>
        <v>0.99962709757613433</v>
      </c>
    </row>
    <row r="89" spans="1:7" s="33" customFormat="1" ht="30" customHeight="1" x14ac:dyDescent="0.25">
      <c r="A89" s="39"/>
      <c r="B89" s="44" t="s">
        <v>16</v>
      </c>
      <c r="C89" s="49" t="s">
        <v>59</v>
      </c>
      <c r="D89" s="47">
        <v>600</v>
      </c>
      <c r="E89" s="36">
        <v>3218</v>
      </c>
      <c r="F89" s="82">
        <v>3216.8</v>
      </c>
      <c r="G89" s="132">
        <f t="shared" si="1"/>
        <v>0.99962709757613433</v>
      </c>
    </row>
    <row r="90" spans="1:7" s="42" customFormat="1" ht="31.5" x14ac:dyDescent="0.25">
      <c r="A90" s="39">
        <v>2</v>
      </c>
      <c r="B90" s="40" t="s">
        <v>65</v>
      </c>
      <c r="C90" s="61" t="s">
        <v>67</v>
      </c>
      <c r="D90" s="61"/>
      <c r="E90" s="38">
        <f>E91+E98+E109+E112</f>
        <v>77363.900000000009</v>
      </c>
      <c r="F90" s="38">
        <f>F91+F98+F109+F112</f>
        <v>77308.3</v>
      </c>
      <c r="G90" s="131">
        <f t="shared" si="1"/>
        <v>0.999281318547798</v>
      </c>
    </row>
    <row r="91" spans="1:7" s="42" customFormat="1" x14ac:dyDescent="0.25">
      <c r="A91" s="39"/>
      <c r="B91" s="48" t="s">
        <v>76</v>
      </c>
      <c r="C91" s="44" t="s">
        <v>78</v>
      </c>
      <c r="D91" s="61"/>
      <c r="E91" s="36">
        <f>E92+E94+E96</f>
        <v>3850</v>
      </c>
      <c r="F91" s="36">
        <f>F92+F94+F96</f>
        <v>3836</v>
      </c>
      <c r="G91" s="132">
        <f t="shared" si="1"/>
        <v>0.99636363636363634</v>
      </c>
    </row>
    <row r="92" spans="1:7" s="42" customFormat="1" x14ac:dyDescent="0.25">
      <c r="A92" s="39"/>
      <c r="B92" s="30" t="s">
        <v>77</v>
      </c>
      <c r="C92" s="44" t="s">
        <v>79</v>
      </c>
      <c r="D92" s="47"/>
      <c r="E92" s="36">
        <f>E93</f>
        <v>3750</v>
      </c>
      <c r="F92" s="36">
        <f>F93</f>
        <v>3736</v>
      </c>
      <c r="G92" s="132">
        <f t="shared" si="1"/>
        <v>0.99626666666666663</v>
      </c>
    </row>
    <row r="93" spans="1:7" s="42" customFormat="1" ht="19.5" customHeight="1" x14ac:dyDescent="0.25">
      <c r="A93" s="39"/>
      <c r="B93" s="44" t="s">
        <v>14</v>
      </c>
      <c r="C93" s="44" t="s">
        <v>79</v>
      </c>
      <c r="D93" s="47">
        <v>200</v>
      </c>
      <c r="E93" s="36">
        <v>3750</v>
      </c>
      <c r="F93" s="36">
        <v>3736</v>
      </c>
      <c r="G93" s="132">
        <f t="shared" si="1"/>
        <v>0.99626666666666663</v>
      </c>
    </row>
    <row r="94" spans="1:7" s="42" customFormat="1" ht="19.899999999999999" customHeight="1" x14ac:dyDescent="0.25">
      <c r="A94" s="39"/>
      <c r="B94" s="115" t="s">
        <v>376</v>
      </c>
      <c r="C94" s="108" t="s">
        <v>374</v>
      </c>
      <c r="D94" s="114"/>
      <c r="E94" s="36">
        <f>E95</f>
        <v>40</v>
      </c>
      <c r="F94" s="36">
        <f>F95</f>
        <v>40</v>
      </c>
      <c r="G94" s="132">
        <f t="shared" si="1"/>
        <v>1</v>
      </c>
    </row>
    <row r="95" spans="1:7" s="42" customFormat="1" ht="17.25" customHeight="1" x14ac:dyDescent="0.25">
      <c r="A95" s="39"/>
      <c r="B95" s="108" t="s">
        <v>14</v>
      </c>
      <c r="C95" s="12" t="s">
        <v>374</v>
      </c>
      <c r="D95" s="107">
        <v>200</v>
      </c>
      <c r="E95" s="36">
        <v>40</v>
      </c>
      <c r="F95" s="36">
        <v>40</v>
      </c>
      <c r="G95" s="132">
        <f t="shared" si="1"/>
        <v>1</v>
      </c>
    </row>
    <row r="96" spans="1:7" s="42" customFormat="1" ht="16.5" customHeight="1" x14ac:dyDescent="0.25">
      <c r="A96" s="39"/>
      <c r="B96" s="115" t="s">
        <v>376</v>
      </c>
      <c r="C96" s="108" t="s">
        <v>375</v>
      </c>
      <c r="D96" s="114"/>
      <c r="E96" s="36">
        <f>E97</f>
        <v>60</v>
      </c>
      <c r="F96" s="36">
        <f>F97</f>
        <v>60</v>
      </c>
      <c r="G96" s="132">
        <f t="shared" si="1"/>
        <v>1</v>
      </c>
    </row>
    <row r="97" spans="1:7" s="42" customFormat="1" ht="15.75" customHeight="1" x14ac:dyDescent="0.25">
      <c r="A97" s="39"/>
      <c r="B97" s="12" t="s">
        <v>14</v>
      </c>
      <c r="C97" s="12" t="s">
        <v>375</v>
      </c>
      <c r="D97" s="107">
        <v>200</v>
      </c>
      <c r="E97" s="36">
        <v>60</v>
      </c>
      <c r="F97" s="36">
        <v>60</v>
      </c>
      <c r="G97" s="132">
        <f t="shared" si="1"/>
        <v>1</v>
      </c>
    </row>
    <row r="98" spans="1:7" s="33" customFormat="1" ht="47.25" x14ac:dyDescent="0.25">
      <c r="A98" s="43"/>
      <c r="B98" s="30" t="s">
        <v>66</v>
      </c>
      <c r="C98" s="44" t="s">
        <v>68</v>
      </c>
      <c r="D98" s="47"/>
      <c r="E98" s="36">
        <f>E100+E104+E108+E101+E105</f>
        <v>71101.700000000012</v>
      </c>
      <c r="F98" s="36">
        <f>F100+F104+F108+F101+F105</f>
        <v>71089.8</v>
      </c>
      <c r="G98" s="132">
        <f t="shared" si="1"/>
        <v>0.99983263410016909</v>
      </c>
    </row>
    <row r="99" spans="1:7" s="33" customFormat="1" ht="29.25" customHeight="1" x14ac:dyDescent="0.25">
      <c r="A99" s="43"/>
      <c r="B99" s="46" t="s">
        <v>15</v>
      </c>
      <c r="C99" s="44" t="s">
        <v>69</v>
      </c>
      <c r="D99" s="44"/>
      <c r="E99" s="36">
        <f>E100</f>
        <v>56334.3</v>
      </c>
      <c r="F99" s="36">
        <f>F100</f>
        <v>56334.3</v>
      </c>
      <c r="G99" s="132">
        <f>F99/E99</f>
        <v>1</v>
      </c>
    </row>
    <row r="100" spans="1:7" s="33" customFormat="1" ht="30" customHeight="1" x14ac:dyDescent="0.25">
      <c r="A100" s="43"/>
      <c r="B100" s="44" t="s">
        <v>16</v>
      </c>
      <c r="C100" s="44" t="s">
        <v>69</v>
      </c>
      <c r="D100" s="47">
        <v>600</v>
      </c>
      <c r="E100" s="36">
        <v>56334.3</v>
      </c>
      <c r="F100" s="36">
        <v>56334.3</v>
      </c>
      <c r="G100" s="132">
        <f t="shared" si="1"/>
        <v>1</v>
      </c>
    </row>
    <row r="101" spans="1:7" s="33" customFormat="1" ht="45.75" customHeight="1" x14ac:dyDescent="0.25">
      <c r="A101" s="43"/>
      <c r="B101" s="108" t="s">
        <v>355</v>
      </c>
      <c r="C101" s="12" t="s">
        <v>373</v>
      </c>
      <c r="D101" s="107"/>
      <c r="E101" s="36">
        <f>E102</f>
        <v>14388.5</v>
      </c>
      <c r="F101" s="36">
        <f>F102</f>
        <v>14388.5</v>
      </c>
      <c r="G101" s="132">
        <f t="shared" si="1"/>
        <v>1</v>
      </c>
    </row>
    <row r="102" spans="1:7" s="33" customFormat="1" ht="30" customHeight="1" x14ac:dyDescent="0.25">
      <c r="A102" s="43"/>
      <c r="B102" s="12" t="s">
        <v>16</v>
      </c>
      <c r="C102" s="12" t="s">
        <v>373</v>
      </c>
      <c r="D102" s="107">
        <v>600</v>
      </c>
      <c r="E102" s="36">
        <v>14388.5</v>
      </c>
      <c r="F102" s="36">
        <v>14388.5</v>
      </c>
      <c r="G102" s="132">
        <f t="shared" si="1"/>
        <v>1</v>
      </c>
    </row>
    <row r="103" spans="1:7" s="33" customFormat="1" ht="104.25" customHeight="1" x14ac:dyDescent="0.25">
      <c r="A103" s="43"/>
      <c r="B103" s="51" t="s">
        <v>30</v>
      </c>
      <c r="C103" s="44" t="s">
        <v>70</v>
      </c>
      <c r="D103" s="47"/>
      <c r="E103" s="36">
        <f>E104</f>
        <v>42.9</v>
      </c>
      <c r="F103" s="36">
        <f>F104</f>
        <v>31</v>
      </c>
      <c r="G103" s="132">
        <f t="shared" si="1"/>
        <v>0.72261072261072268</v>
      </c>
    </row>
    <row r="104" spans="1:7" s="33" customFormat="1" ht="30.75" customHeight="1" x14ac:dyDescent="0.25">
      <c r="A104" s="43"/>
      <c r="B104" s="44" t="s">
        <v>16</v>
      </c>
      <c r="C104" s="44" t="s">
        <v>70</v>
      </c>
      <c r="D104" s="47">
        <v>600</v>
      </c>
      <c r="E104" s="36">
        <v>42.9</v>
      </c>
      <c r="F104" s="36">
        <v>31</v>
      </c>
      <c r="G104" s="132">
        <f t="shared" si="1"/>
        <v>0.72261072261072268</v>
      </c>
    </row>
    <row r="105" spans="1:7" s="33" customFormat="1" ht="33" customHeight="1" x14ac:dyDescent="0.25">
      <c r="A105" s="43"/>
      <c r="B105" s="49" t="s">
        <v>74</v>
      </c>
      <c r="C105" s="47" t="s">
        <v>419</v>
      </c>
      <c r="D105" s="47"/>
      <c r="E105" s="36">
        <f>E106</f>
        <v>36</v>
      </c>
      <c r="F105" s="36">
        <f>F106</f>
        <v>36</v>
      </c>
      <c r="G105" s="132">
        <f t="shared" si="1"/>
        <v>1</v>
      </c>
    </row>
    <row r="106" spans="1:7" s="33" customFormat="1" ht="33" customHeight="1" x14ac:dyDescent="0.25">
      <c r="A106" s="43"/>
      <c r="B106" s="44" t="s">
        <v>16</v>
      </c>
      <c r="C106" s="47" t="s">
        <v>419</v>
      </c>
      <c r="D106" s="47">
        <v>600</v>
      </c>
      <c r="E106" s="36">
        <v>36</v>
      </c>
      <c r="F106" s="36">
        <v>36</v>
      </c>
      <c r="G106" s="132">
        <f t="shared" si="1"/>
        <v>1</v>
      </c>
    </row>
    <row r="107" spans="1:7" s="33" customFormat="1" ht="34.5" customHeight="1" x14ac:dyDescent="0.25">
      <c r="A107" s="43"/>
      <c r="B107" s="49" t="s">
        <v>74</v>
      </c>
      <c r="C107" s="47" t="s">
        <v>75</v>
      </c>
      <c r="D107" s="57"/>
      <c r="E107" s="36">
        <f>E108</f>
        <v>300</v>
      </c>
      <c r="F107" s="36">
        <f>F108</f>
        <v>300</v>
      </c>
      <c r="G107" s="132">
        <f t="shared" si="1"/>
        <v>1</v>
      </c>
    </row>
    <row r="108" spans="1:7" s="33" customFormat="1" ht="30.75" customHeight="1" x14ac:dyDescent="0.25">
      <c r="A108" s="43"/>
      <c r="B108" s="44" t="s">
        <v>16</v>
      </c>
      <c r="C108" s="47" t="s">
        <v>75</v>
      </c>
      <c r="D108" s="47">
        <v>600</v>
      </c>
      <c r="E108" s="36">
        <v>300</v>
      </c>
      <c r="F108" s="36">
        <v>300</v>
      </c>
      <c r="G108" s="132">
        <f t="shared" si="1"/>
        <v>1</v>
      </c>
    </row>
    <row r="109" spans="1:7" s="33" customFormat="1" ht="18" customHeight="1" x14ac:dyDescent="0.25">
      <c r="A109" s="43"/>
      <c r="B109" s="30" t="s">
        <v>71</v>
      </c>
      <c r="C109" s="44" t="s">
        <v>72</v>
      </c>
      <c r="D109" s="47"/>
      <c r="E109" s="36">
        <f>E110</f>
        <v>260</v>
      </c>
      <c r="F109" s="36">
        <f>F110</f>
        <v>257</v>
      </c>
      <c r="G109" s="132">
        <f t="shared" si="1"/>
        <v>0.9884615384615385</v>
      </c>
    </row>
    <row r="110" spans="1:7" s="33" customFormat="1" ht="31.5" x14ac:dyDescent="0.25">
      <c r="A110" s="43"/>
      <c r="B110" s="30" t="s">
        <v>53</v>
      </c>
      <c r="C110" s="44" t="s">
        <v>73</v>
      </c>
      <c r="D110" s="47"/>
      <c r="E110" s="36">
        <f>E111</f>
        <v>260</v>
      </c>
      <c r="F110" s="36">
        <f>F111</f>
        <v>257</v>
      </c>
      <c r="G110" s="132">
        <f t="shared" si="1"/>
        <v>0.9884615384615385</v>
      </c>
    </row>
    <row r="111" spans="1:7" s="42" customFormat="1" ht="17.25" customHeight="1" x14ac:dyDescent="0.25">
      <c r="A111" s="39"/>
      <c r="B111" s="44" t="s">
        <v>14</v>
      </c>
      <c r="C111" s="44" t="s">
        <v>73</v>
      </c>
      <c r="D111" s="47">
        <v>200</v>
      </c>
      <c r="E111" s="36">
        <v>260</v>
      </c>
      <c r="F111" s="82">
        <v>257</v>
      </c>
      <c r="G111" s="132">
        <f t="shared" si="1"/>
        <v>0.9884615384615385</v>
      </c>
    </row>
    <row r="112" spans="1:7" s="33" customFormat="1" x14ac:dyDescent="0.25">
      <c r="A112" s="43"/>
      <c r="B112" s="62" t="s">
        <v>80</v>
      </c>
      <c r="C112" s="44" t="s">
        <v>81</v>
      </c>
      <c r="D112" s="47"/>
      <c r="E112" s="36">
        <f>E113</f>
        <v>2152.1999999999998</v>
      </c>
      <c r="F112" s="36">
        <f>F113</f>
        <v>2125.4999999999995</v>
      </c>
      <c r="G112" s="132">
        <f t="shared" si="1"/>
        <v>0.98759408976860874</v>
      </c>
    </row>
    <row r="113" spans="1:7" s="33" customFormat="1" ht="18" customHeight="1" x14ac:dyDescent="0.25">
      <c r="A113" s="43"/>
      <c r="B113" s="46" t="s">
        <v>13</v>
      </c>
      <c r="C113" s="44" t="s">
        <v>82</v>
      </c>
      <c r="D113" s="47"/>
      <c r="E113" s="36">
        <f>E114+E115+E116</f>
        <v>2152.1999999999998</v>
      </c>
      <c r="F113" s="36">
        <f>F114+F115+F116</f>
        <v>2125.4999999999995</v>
      </c>
      <c r="G113" s="132">
        <f t="shared" si="1"/>
        <v>0.98759408976860874</v>
      </c>
    </row>
    <row r="114" spans="1:7" s="33" customFormat="1" ht="50.25" customHeight="1" x14ac:dyDescent="0.25">
      <c r="A114" s="43"/>
      <c r="B114" s="44" t="s">
        <v>61</v>
      </c>
      <c r="C114" s="44" t="s">
        <v>82</v>
      </c>
      <c r="D114" s="63" t="s">
        <v>6</v>
      </c>
      <c r="E114" s="36">
        <v>2037.2</v>
      </c>
      <c r="F114" s="36">
        <v>2013.1</v>
      </c>
      <c r="G114" s="132">
        <f t="shared" si="1"/>
        <v>0.98817003730610631</v>
      </c>
    </row>
    <row r="115" spans="1:7" s="33" customFormat="1" ht="18.75" customHeight="1" x14ac:dyDescent="0.25">
      <c r="A115" s="43"/>
      <c r="B115" s="44" t="s">
        <v>14</v>
      </c>
      <c r="C115" s="44" t="s">
        <v>82</v>
      </c>
      <c r="D115" s="63" t="s">
        <v>5</v>
      </c>
      <c r="E115" s="36">
        <v>114.3</v>
      </c>
      <c r="F115" s="36">
        <v>111.7</v>
      </c>
      <c r="G115" s="132">
        <f t="shared" si="1"/>
        <v>0.97725284339457574</v>
      </c>
    </row>
    <row r="116" spans="1:7" s="33" customFormat="1" x14ac:dyDescent="0.25">
      <c r="A116" s="43"/>
      <c r="B116" s="44" t="s">
        <v>7</v>
      </c>
      <c r="C116" s="44" t="s">
        <v>82</v>
      </c>
      <c r="D116" s="63" t="s">
        <v>8</v>
      </c>
      <c r="E116" s="36">
        <v>0.7</v>
      </c>
      <c r="F116" s="36">
        <v>0.7</v>
      </c>
      <c r="G116" s="132">
        <f t="shared" si="1"/>
        <v>1</v>
      </c>
    </row>
    <row r="117" spans="1:7" s="42" customFormat="1" ht="35.25" customHeight="1" x14ac:dyDescent="0.25">
      <c r="A117" s="39">
        <v>3</v>
      </c>
      <c r="B117" s="72" t="s">
        <v>83</v>
      </c>
      <c r="C117" s="37" t="s">
        <v>87</v>
      </c>
      <c r="D117" s="64"/>
      <c r="E117" s="38">
        <f>E118+E131</f>
        <v>45728.799999999996</v>
      </c>
      <c r="F117" s="38">
        <f>F118+F131</f>
        <v>45728.799999999996</v>
      </c>
      <c r="G117" s="131">
        <f t="shared" si="1"/>
        <v>1</v>
      </c>
    </row>
    <row r="118" spans="1:7" s="33" customFormat="1" ht="15.75" customHeight="1" x14ac:dyDescent="0.25">
      <c r="A118" s="43"/>
      <c r="B118" s="30" t="s">
        <v>84</v>
      </c>
      <c r="C118" s="65" t="s">
        <v>88</v>
      </c>
      <c r="D118" s="49"/>
      <c r="E118" s="36">
        <f>E123+E125+E127+E129+E119+E121</f>
        <v>44146.399999999994</v>
      </c>
      <c r="F118" s="36">
        <f>F123+F125+F127+F129+F119+F121</f>
        <v>44146.399999999994</v>
      </c>
      <c r="G118" s="132">
        <f t="shared" si="1"/>
        <v>1</v>
      </c>
    </row>
    <row r="119" spans="1:7" s="33" customFormat="1" ht="68.25" customHeight="1" x14ac:dyDescent="0.25">
      <c r="A119" s="43"/>
      <c r="B119" s="108" t="s">
        <v>339</v>
      </c>
      <c r="C119" s="124" t="s">
        <v>410</v>
      </c>
      <c r="D119" s="112"/>
      <c r="E119" s="36">
        <f>E120</f>
        <v>60</v>
      </c>
      <c r="F119" s="36">
        <f>F120</f>
        <v>60</v>
      </c>
      <c r="G119" s="132">
        <f t="shared" si="1"/>
        <v>1</v>
      </c>
    </row>
    <row r="120" spans="1:7" s="33" customFormat="1" ht="28.5" customHeight="1" x14ac:dyDescent="0.25">
      <c r="A120" s="43"/>
      <c r="B120" s="30" t="s">
        <v>332</v>
      </c>
      <c r="C120" s="124" t="s">
        <v>410</v>
      </c>
      <c r="D120" s="112" t="s">
        <v>253</v>
      </c>
      <c r="E120" s="36">
        <v>60</v>
      </c>
      <c r="F120" s="36">
        <v>60</v>
      </c>
      <c r="G120" s="132">
        <f t="shared" si="1"/>
        <v>1</v>
      </c>
    </row>
    <row r="121" spans="1:7" s="33" customFormat="1" x14ac:dyDescent="0.25">
      <c r="A121" s="43"/>
      <c r="B121" s="30" t="s">
        <v>418</v>
      </c>
      <c r="C121" s="124" t="s">
        <v>417</v>
      </c>
      <c r="D121" s="112"/>
      <c r="E121" s="36">
        <f>E122</f>
        <v>6263.7</v>
      </c>
      <c r="F121" s="36">
        <f>F122</f>
        <v>6263.7</v>
      </c>
      <c r="G121" s="132">
        <f t="shared" si="1"/>
        <v>1</v>
      </c>
    </row>
    <row r="122" spans="1:7" s="33" customFormat="1" ht="33" customHeight="1" x14ac:dyDescent="0.25">
      <c r="A122" s="43"/>
      <c r="B122" s="44" t="s">
        <v>86</v>
      </c>
      <c r="C122" s="124" t="s">
        <v>417</v>
      </c>
      <c r="D122" s="112" t="s">
        <v>92</v>
      </c>
      <c r="E122" s="36">
        <v>6263.7</v>
      </c>
      <c r="F122" s="36">
        <v>6263.7</v>
      </c>
      <c r="G122" s="132">
        <f t="shared" si="1"/>
        <v>1</v>
      </c>
    </row>
    <row r="123" spans="1:7" s="33" customFormat="1" ht="48.75" customHeight="1" x14ac:dyDescent="0.25">
      <c r="A123" s="43"/>
      <c r="B123" s="30" t="s">
        <v>101</v>
      </c>
      <c r="C123" s="65" t="s">
        <v>102</v>
      </c>
      <c r="D123" s="64"/>
      <c r="E123" s="36">
        <f>E124</f>
        <v>456.8</v>
      </c>
      <c r="F123" s="36">
        <f>F124</f>
        <v>456.8</v>
      </c>
      <c r="G123" s="132">
        <f t="shared" si="1"/>
        <v>1</v>
      </c>
    </row>
    <row r="124" spans="1:7" s="33" customFormat="1" ht="19.5" customHeight="1" x14ac:dyDescent="0.25">
      <c r="A124" s="43"/>
      <c r="B124" s="49" t="s">
        <v>11</v>
      </c>
      <c r="C124" s="65" t="s">
        <v>102</v>
      </c>
      <c r="D124" s="64" t="s">
        <v>10</v>
      </c>
      <c r="E124" s="36">
        <v>456.8</v>
      </c>
      <c r="F124" s="36">
        <v>456.8</v>
      </c>
      <c r="G124" s="132">
        <f t="shared" si="1"/>
        <v>1</v>
      </c>
    </row>
    <row r="125" spans="1:7" s="33" customFormat="1" ht="102" customHeight="1" x14ac:dyDescent="0.25">
      <c r="A125" s="43"/>
      <c r="B125" s="66" t="s">
        <v>90</v>
      </c>
      <c r="C125" s="65" t="s">
        <v>91</v>
      </c>
      <c r="D125" s="64"/>
      <c r="E125" s="36">
        <f>E126</f>
        <v>2050.4</v>
      </c>
      <c r="F125" s="36">
        <f>F126</f>
        <v>2050.4</v>
      </c>
      <c r="G125" s="132">
        <f t="shared" si="1"/>
        <v>1</v>
      </c>
    </row>
    <row r="126" spans="1:7" s="33" customFormat="1" ht="31.5" customHeight="1" x14ac:dyDescent="0.25">
      <c r="A126" s="43"/>
      <c r="B126" s="44" t="s">
        <v>86</v>
      </c>
      <c r="C126" s="65" t="s">
        <v>91</v>
      </c>
      <c r="D126" s="64" t="s">
        <v>92</v>
      </c>
      <c r="E126" s="36">
        <v>2050.4</v>
      </c>
      <c r="F126" s="36">
        <v>2050.4</v>
      </c>
      <c r="G126" s="132">
        <f t="shared" si="1"/>
        <v>1</v>
      </c>
    </row>
    <row r="127" spans="1:7" s="33" customFormat="1" ht="30" customHeight="1" x14ac:dyDescent="0.25">
      <c r="A127" s="43"/>
      <c r="B127" s="67" t="s">
        <v>85</v>
      </c>
      <c r="C127" s="65" t="s">
        <v>89</v>
      </c>
      <c r="D127" s="49"/>
      <c r="E127" s="36">
        <f>E128</f>
        <v>25101.5</v>
      </c>
      <c r="F127" s="36">
        <f>F128</f>
        <v>25101.5</v>
      </c>
      <c r="G127" s="132">
        <f t="shared" si="1"/>
        <v>1</v>
      </c>
    </row>
    <row r="128" spans="1:7" s="33" customFormat="1" ht="30.75" customHeight="1" x14ac:dyDescent="0.25">
      <c r="A128" s="43"/>
      <c r="B128" s="44" t="s">
        <v>86</v>
      </c>
      <c r="C128" s="65" t="s">
        <v>89</v>
      </c>
      <c r="D128" s="68">
        <v>600</v>
      </c>
      <c r="E128" s="36">
        <v>25101.5</v>
      </c>
      <c r="F128" s="36">
        <v>25101.5</v>
      </c>
      <c r="G128" s="132">
        <f t="shared" si="1"/>
        <v>1</v>
      </c>
    </row>
    <row r="129" spans="1:7" s="33" customFormat="1" ht="96" customHeight="1" x14ac:dyDescent="0.25">
      <c r="A129" s="43"/>
      <c r="B129" s="66" t="s">
        <v>93</v>
      </c>
      <c r="C129" s="65" t="s">
        <v>94</v>
      </c>
      <c r="D129" s="69"/>
      <c r="E129" s="36">
        <f>E130</f>
        <v>10214</v>
      </c>
      <c r="F129" s="36">
        <f>F130</f>
        <v>10214</v>
      </c>
      <c r="G129" s="132">
        <f t="shared" si="1"/>
        <v>1</v>
      </c>
    </row>
    <row r="130" spans="1:7" s="42" customFormat="1" ht="33.75" customHeight="1" x14ac:dyDescent="0.25">
      <c r="A130" s="39"/>
      <c r="B130" s="44" t="s">
        <v>86</v>
      </c>
      <c r="C130" s="65" t="s">
        <v>94</v>
      </c>
      <c r="D130" s="70" t="s">
        <v>92</v>
      </c>
      <c r="E130" s="36">
        <v>10214</v>
      </c>
      <c r="F130" s="36">
        <v>10214</v>
      </c>
      <c r="G130" s="132">
        <f t="shared" si="1"/>
        <v>1</v>
      </c>
    </row>
    <row r="131" spans="1:7" s="33" customFormat="1" x14ac:dyDescent="0.25">
      <c r="A131" s="43"/>
      <c r="B131" s="30" t="s">
        <v>95</v>
      </c>
      <c r="C131" s="71" t="s">
        <v>98</v>
      </c>
      <c r="D131" s="49"/>
      <c r="E131" s="36">
        <f>E134+E138+E132+E142+E140+E136</f>
        <v>1582.4</v>
      </c>
      <c r="F131" s="36">
        <f>F134+F138+F132+F142+F140+F136</f>
        <v>1582.4</v>
      </c>
      <c r="G131" s="132">
        <f t="shared" si="1"/>
        <v>1</v>
      </c>
    </row>
    <row r="132" spans="1:7" s="33" customFormat="1" ht="31.5" x14ac:dyDescent="0.25">
      <c r="A132" s="43"/>
      <c r="B132" s="117" t="s">
        <v>53</v>
      </c>
      <c r="C132" s="116" t="s">
        <v>384</v>
      </c>
      <c r="D132" s="2"/>
      <c r="E132" s="36">
        <f>E133</f>
        <v>60</v>
      </c>
      <c r="F132" s="36">
        <f>F133</f>
        <v>60</v>
      </c>
      <c r="G132" s="132">
        <f t="shared" si="1"/>
        <v>1</v>
      </c>
    </row>
    <row r="133" spans="1:7" s="33" customFormat="1" ht="29.25" customHeight="1" x14ac:dyDescent="0.25">
      <c r="A133" s="43"/>
      <c r="B133" s="12" t="s">
        <v>86</v>
      </c>
      <c r="C133" s="116" t="s">
        <v>384</v>
      </c>
      <c r="D133" s="2" t="s">
        <v>92</v>
      </c>
      <c r="E133" s="36">
        <v>60</v>
      </c>
      <c r="F133" s="36">
        <v>60</v>
      </c>
      <c r="G133" s="132">
        <f t="shared" si="1"/>
        <v>1</v>
      </c>
    </row>
    <row r="134" spans="1:7" s="33" customFormat="1" ht="16.5" customHeight="1" x14ac:dyDescent="0.25">
      <c r="A134" s="43"/>
      <c r="B134" s="30" t="s">
        <v>96</v>
      </c>
      <c r="C134" s="71" t="s">
        <v>99</v>
      </c>
      <c r="D134" s="49"/>
      <c r="E134" s="36">
        <f>E135</f>
        <v>300</v>
      </c>
      <c r="F134" s="36">
        <f>F135</f>
        <v>300</v>
      </c>
      <c r="G134" s="132">
        <f t="shared" si="1"/>
        <v>1</v>
      </c>
    </row>
    <row r="135" spans="1:7" s="33" customFormat="1" ht="30.6" customHeight="1" x14ac:dyDescent="0.25">
      <c r="A135" s="43"/>
      <c r="B135" s="44" t="s">
        <v>86</v>
      </c>
      <c r="C135" s="71" t="s">
        <v>99</v>
      </c>
      <c r="D135" s="49">
        <v>600</v>
      </c>
      <c r="E135" s="36">
        <v>300</v>
      </c>
      <c r="F135" s="36">
        <v>300</v>
      </c>
      <c r="G135" s="132">
        <f t="shared" si="1"/>
        <v>1</v>
      </c>
    </row>
    <row r="136" spans="1:7" s="33" customFormat="1" ht="108.75" customHeight="1" x14ac:dyDescent="0.25">
      <c r="A136" s="43"/>
      <c r="B136" s="12" t="s">
        <v>416</v>
      </c>
      <c r="C136" s="125" t="s">
        <v>415</v>
      </c>
      <c r="D136" s="124"/>
      <c r="E136" s="36">
        <f>E137</f>
        <v>600.9</v>
      </c>
      <c r="F136" s="36">
        <f>F137</f>
        <v>600.9</v>
      </c>
      <c r="G136" s="132">
        <f t="shared" si="1"/>
        <v>1</v>
      </c>
    </row>
    <row r="137" spans="1:7" s="33" customFormat="1" ht="29.25" customHeight="1" x14ac:dyDescent="0.25">
      <c r="A137" s="43"/>
      <c r="B137" s="12" t="s">
        <v>86</v>
      </c>
      <c r="C137" s="125" t="s">
        <v>415</v>
      </c>
      <c r="D137" s="124">
        <v>600</v>
      </c>
      <c r="E137" s="36">
        <v>600.9</v>
      </c>
      <c r="F137" s="36">
        <v>600.9</v>
      </c>
      <c r="G137" s="132">
        <f t="shared" si="1"/>
        <v>1</v>
      </c>
    </row>
    <row r="138" spans="1:7" s="33" customFormat="1" ht="49.5" customHeight="1" x14ac:dyDescent="0.25">
      <c r="A138" s="43"/>
      <c r="B138" s="30" t="s">
        <v>97</v>
      </c>
      <c r="C138" s="71" t="s">
        <v>100</v>
      </c>
      <c r="D138" s="49"/>
      <c r="E138" s="36">
        <f>E139</f>
        <v>515</v>
      </c>
      <c r="F138" s="36">
        <f>F139</f>
        <v>515</v>
      </c>
      <c r="G138" s="132">
        <f t="shared" si="1"/>
        <v>1</v>
      </c>
    </row>
    <row r="139" spans="1:7" s="33" customFormat="1" ht="31.5" customHeight="1" x14ac:dyDescent="0.25">
      <c r="A139" s="43"/>
      <c r="B139" s="44" t="s">
        <v>86</v>
      </c>
      <c r="C139" s="71" t="s">
        <v>100</v>
      </c>
      <c r="D139" s="49">
        <v>600</v>
      </c>
      <c r="E139" s="36">
        <v>515</v>
      </c>
      <c r="F139" s="36">
        <v>515</v>
      </c>
      <c r="G139" s="132">
        <f t="shared" si="1"/>
        <v>1</v>
      </c>
    </row>
    <row r="140" spans="1:7" s="33" customFormat="1" ht="31.5" x14ac:dyDescent="0.25">
      <c r="A140" s="43"/>
      <c r="B140" s="30" t="s">
        <v>399</v>
      </c>
      <c r="C140" s="116" t="s">
        <v>407</v>
      </c>
      <c r="D140" s="2"/>
      <c r="E140" s="36">
        <f>E141</f>
        <v>76.5</v>
      </c>
      <c r="F140" s="36">
        <f>F141</f>
        <v>76.5</v>
      </c>
      <c r="G140" s="132">
        <f t="shared" si="1"/>
        <v>1</v>
      </c>
    </row>
    <row r="141" spans="1:7" s="33" customFormat="1" ht="30" customHeight="1" x14ac:dyDescent="0.25">
      <c r="A141" s="43"/>
      <c r="B141" s="12" t="s">
        <v>86</v>
      </c>
      <c r="C141" s="116" t="s">
        <v>407</v>
      </c>
      <c r="D141" s="2" t="s">
        <v>92</v>
      </c>
      <c r="E141" s="36">
        <v>76.5</v>
      </c>
      <c r="F141" s="36">
        <v>76.5</v>
      </c>
      <c r="G141" s="132">
        <f t="shared" si="1"/>
        <v>1</v>
      </c>
    </row>
    <row r="142" spans="1:7" s="33" customFormat="1" ht="31.5" x14ac:dyDescent="0.25">
      <c r="A142" s="43"/>
      <c r="B142" s="30" t="s">
        <v>399</v>
      </c>
      <c r="C142" s="71" t="s">
        <v>400</v>
      </c>
      <c r="D142" s="49"/>
      <c r="E142" s="36">
        <f>E143</f>
        <v>30</v>
      </c>
      <c r="F142" s="36">
        <f>F143</f>
        <v>30</v>
      </c>
      <c r="G142" s="132">
        <f t="shared" si="1"/>
        <v>1</v>
      </c>
    </row>
    <row r="143" spans="1:7" s="33" customFormat="1" ht="31.15" customHeight="1" x14ac:dyDescent="0.25">
      <c r="A143" s="43"/>
      <c r="B143" s="44" t="s">
        <v>86</v>
      </c>
      <c r="C143" s="71" t="s">
        <v>400</v>
      </c>
      <c r="D143" s="49">
        <v>600</v>
      </c>
      <c r="E143" s="36">
        <v>30</v>
      </c>
      <c r="F143" s="36">
        <v>30</v>
      </c>
      <c r="G143" s="132">
        <f t="shared" ref="G143:G206" si="2">F143/E143</f>
        <v>1</v>
      </c>
    </row>
    <row r="144" spans="1:7" s="42" customFormat="1" ht="47.25" x14ac:dyDescent="0.25">
      <c r="A144" s="39">
        <v>4</v>
      </c>
      <c r="B144" s="72" t="s">
        <v>103</v>
      </c>
      <c r="C144" s="73" t="s">
        <v>106</v>
      </c>
      <c r="D144" s="74"/>
      <c r="E144" s="38">
        <f>E145+E156</f>
        <v>84219.799999999988</v>
      </c>
      <c r="F144" s="38">
        <f>F145+F156</f>
        <v>83603.599999999991</v>
      </c>
      <c r="G144" s="131">
        <f t="shared" si="2"/>
        <v>0.99268343073719012</v>
      </c>
    </row>
    <row r="145" spans="1:7" s="33" customFormat="1" ht="18" customHeight="1" x14ac:dyDescent="0.25">
      <c r="A145" s="43"/>
      <c r="B145" s="30" t="s">
        <v>104</v>
      </c>
      <c r="C145" s="44" t="s">
        <v>107</v>
      </c>
      <c r="D145" s="59"/>
      <c r="E145" s="36">
        <f>E146+E150+E152+E148+E154</f>
        <v>4272</v>
      </c>
      <c r="F145" s="36">
        <f>F146+F150+F152+F148+F154</f>
        <v>4271.2</v>
      </c>
      <c r="G145" s="132">
        <f t="shared" si="2"/>
        <v>0.99981273408239701</v>
      </c>
    </row>
    <row r="146" spans="1:7" s="33" customFormat="1" ht="20.25" customHeight="1" x14ac:dyDescent="0.25">
      <c r="A146" s="43"/>
      <c r="B146" s="48" t="s">
        <v>105</v>
      </c>
      <c r="C146" s="44" t="s">
        <v>108</v>
      </c>
      <c r="D146" s="59"/>
      <c r="E146" s="36">
        <f>E147</f>
        <v>1192</v>
      </c>
      <c r="F146" s="36">
        <f>F147</f>
        <v>1192</v>
      </c>
      <c r="G146" s="132">
        <f t="shared" si="2"/>
        <v>1</v>
      </c>
    </row>
    <row r="147" spans="1:7" s="33" customFormat="1" ht="29.45" customHeight="1" x14ac:dyDescent="0.25">
      <c r="A147" s="43"/>
      <c r="B147" s="35" t="s">
        <v>86</v>
      </c>
      <c r="C147" s="44" t="s">
        <v>108</v>
      </c>
      <c r="D147" s="59" t="s">
        <v>92</v>
      </c>
      <c r="E147" s="36">
        <v>1192</v>
      </c>
      <c r="F147" s="36">
        <v>1192</v>
      </c>
      <c r="G147" s="132">
        <f t="shared" si="2"/>
        <v>1</v>
      </c>
    </row>
    <row r="148" spans="1:7" s="33" customFormat="1" ht="30.75" customHeight="1" x14ac:dyDescent="0.25">
      <c r="A148" s="43"/>
      <c r="B148" s="122" t="s">
        <v>406</v>
      </c>
      <c r="C148" s="12" t="s">
        <v>405</v>
      </c>
      <c r="D148" s="112"/>
      <c r="E148" s="36">
        <f>E149</f>
        <v>40</v>
      </c>
      <c r="F148" s="36">
        <f>F149</f>
        <v>39.200000000000003</v>
      </c>
      <c r="G148" s="132">
        <f t="shared" si="2"/>
        <v>0.98000000000000009</v>
      </c>
    </row>
    <row r="149" spans="1:7" s="33" customFormat="1" ht="18" customHeight="1" x14ac:dyDescent="0.25">
      <c r="A149" s="43"/>
      <c r="B149" s="12" t="s">
        <v>14</v>
      </c>
      <c r="C149" s="12" t="s">
        <v>405</v>
      </c>
      <c r="D149" s="112" t="s">
        <v>5</v>
      </c>
      <c r="E149" s="36">
        <v>40</v>
      </c>
      <c r="F149" s="36">
        <v>39.200000000000003</v>
      </c>
      <c r="G149" s="132">
        <f t="shared" si="2"/>
        <v>0.98000000000000009</v>
      </c>
    </row>
    <row r="150" spans="1:7" s="33" customFormat="1" ht="18" customHeight="1" x14ac:dyDescent="0.25">
      <c r="A150" s="43"/>
      <c r="B150" s="30" t="s">
        <v>109</v>
      </c>
      <c r="C150" s="35" t="s">
        <v>110</v>
      </c>
      <c r="D150" s="35"/>
      <c r="E150" s="36">
        <f>E151</f>
        <v>2800</v>
      </c>
      <c r="F150" s="36">
        <f>F151</f>
        <v>2800</v>
      </c>
      <c r="G150" s="132">
        <f t="shared" si="2"/>
        <v>1</v>
      </c>
    </row>
    <row r="151" spans="1:7" s="42" customFormat="1" ht="15.6" customHeight="1" x14ac:dyDescent="0.25">
      <c r="A151" s="39"/>
      <c r="B151" s="49" t="s">
        <v>11</v>
      </c>
      <c r="C151" s="35" t="s">
        <v>110</v>
      </c>
      <c r="D151" s="35" t="s">
        <v>10</v>
      </c>
      <c r="E151" s="36">
        <v>2800</v>
      </c>
      <c r="F151" s="36">
        <v>2800</v>
      </c>
      <c r="G151" s="132">
        <f t="shared" si="2"/>
        <v>1</v>
      </c>
    </row>
    <row r="152" spans="1:7" s="33" customFormat="1" ht="30.75" customHeight="1" x14ac:dyDescent="0.25">
      <c r="A152" s="43"/>
      <c r="B152" s="30" t="s">
        <v>111</v>
      </c>
      <c r="C152" s="65" t="s">
        <v>112</v>
      </c>
      <c r="D152" s="64"/>
      <c r="E152" s="36">
        <f>E153</f>
        <v>200</v>
      </c>
      <c r="F152" s="36">
        <f>F153</f>
        <v>200</v>
      </c>
      <c r="G152" s="132">
        <f t="shared" si="2"/>
        <v>1</v>
      </c>
    </row>
    <row r="153" spans="1:7" s="33" customFormat="1" ht="15.6" customHeight="1" x14ac:dyDescent="0.25">
      <c r="A153" s="43"/>
      <c r="B153" s="49" t="s">
        <v>11</v>
      </c>
      <c r="C153" s="65" t="s">
        <v>112</v>
      </c>
      <c r="D153" s="64" t="s">
        <v>10</v>
      </c>
      <c r="E153" s="36">
        <v>200</v>
      </c>
      <c r="F153" s="36">
        <v>200</v>
      </c>
      <c r="G153" s="132">
        <f t="shared" si="2"/>
        <v>1</v>
      </c>
    </row>
    <row r="154" spans="1:7" s="33" customFormat="1" ht="34.15" customHeight="1" x14ac:dyDescent="0.25">
      <c r="A154" s="43"/>
      <c r="B154" s="124" t="s">
        <v>409</v>
      </c>
      <c r="C154" s="123" t="s">
        <v>408</v>
      </c>
      <c r="D154" s="119"/>
      <c r="E154" s="36">
        <f>E155</f>
        <v>40</v>
      </c>
      <c r="F154" s="36">
        <f>F155</f>
        <v>40</v>
      </c>
      <c r="G154" s="132">
        <f t="shared" si="2"/>
        <v>1</v>
      </c>
    </row>
    <row r="155" spans="1:7" s="33" customFormat="1" ht="16.5" customHeight="1" x14ac:dyDescent="0.25">
      <c r="A155" s="43"/>
      <c r="B155" s="124" t="s">
        <v>11</v>
      </c>
      <c r="C155" s="123" t="s">
        <v>408</v>
      </c>
      <c r="D155" s="119" t="s">
        <v>10</v>
      </c>
      <c r="E155" s="36">
        <v>40</v>
      </c>
      <c r="F155" s="36">
        <v>40</v>
      </c>
      <c r="G155" s="132">
        <f t="shared" si="2"/>
        <v>1</v>
      </c>
    </row>
    <row r="156" spans="1:7" s="42" customFormat="1" ht="17.25" customHeight="1" x14ac:dyDescent="0.25">
      <c r="A156" s="39"/>
      <c r="B156" s="46" t="s">
        <v>113</v>
      </c>
      <c r="C156" s="49" t="s">
        <v>115</v>
      </c>
      <c r="D156" s="35"/>
      <c r="E156" s="36">
        <f>E157+E159+E162+E164+E167+E169+E171+E174+E177</f>
        <v>79947.799999999988</v>
      </c>
      <c r="F156" s="36">
        <f>F157+F159+F162+F164+F167+F169+F171+F174+F177</f>
        <v>79332.399999999994</v>
      </c>
      <c r="G156" s="132">
        <f t="shared" si="2"/>
        <v>0.99230247736648169</v>
      </c>
    </row>
    <row r="157" spans="1:7" s="42" customFormat="1" ht="101.25" customHeight="1" x14ac:dyDescent="0.25">
      <c r="A157" s="39"/>
      <c r="B157" s="30" t="s">
        <v>117</v>
      </c>
      <c r="C157" s="52" t="s">
        <v>118</v>
      </c>
      <c r="D157" s="75"/>
      <c r="E157" s="36">
        <f>E158</f>
        <v>5.2</v>
      </c>
      <c r="F157" s="36">
        <f>F158</f>
        <v>0</v>
      </c>
      <c r="G157" s="132">
        <f t="shared" si="2"/>
        <v>0</v>
      </c>
    </row>
    <row r="158" spans="1:7" s="42" customFormat="1" ht="18" customHeight="1" x14ac:dyDescent="0.25">
      <c r="A158" s="39"/>
      <c r="B158" s="49" t="s">
        <v>11</v>
      </c>
      <c r="C158" s="52" t="s">
        <v>118</v>
      </c>
      <c r="D158" s="75" t="s">
        <v>10</v>
      </c>
      <c r="E158" s="36">
        <v>5.2</v>
      </c>
      <c r="F158" s="36">
        <v>0</v>
      </c>
      <c r="G158" s="132">
        <f t="shared" si="2"/>
        <v>0</v>
      </c>
    </row>
    <row r="159" spans="1:7" s="42" customFormat="1" ht="71.25" customHeight="1" x14ac:dyDescent="0.25">
      <c r="A159" s="39"/>
      <c r="B159" s="66" t="s">
        <v>119</v>
      </c>
      <c r="C159" s="52" t="s">
        <v>120</v>
      </c>
      <c r="D159" s="76"/>
      <c r="E159" s="36">
        <f>E161+E160</f>
        <v>43088.2</v>
      </c>
      <c r="F159" s="36">
        <f>F161+F160</f>
        <v>42790.7</v>
      </c>
      <c r="G159" s="132">
        <f t="shared" si="2"/>
        <v>0.99309555748441569</v>
      </c>
    </row>
    <row r="160" spans="1:7" s="42" customFormat="1" ht="19.5" customHeight="1" x14ac:dyDescent="0.25">
      <c r="A160" s="39"/>
      <c r="B160" s="44" t="s">
        <v>14</v>
      </c>
      <c r="C160" s="52" t="s">
        <v>120</v>
      </c>
      <c r="D160" s="76" t="s">
        <v>5</v>
      </c>
      <c r="E160" s="36">
        <v>183.6</v>
      </c>
      <c r="F160" s="36">
        <v>171.7</v>
      </c>
      <c r="G160" s="132">
        <f t="shared" si="2"/>
        <v>0.93518518518518512</v>
      </c>
    </row>
    <row r="161" spans="1:7" s="42" customFormat="1" ht="14.25" customHeight="1" x14ac:dyDescent="0.25">
      <c r="A161" s="39"/>
      <c r="B161" s="49" t="s">
        <v>11</v>
      </c>
      <c r="C161" s="52" t="s">
        <v>120</v>
      </c>
      <c r="D161" s="50" t="s">
        <v>10</v>
      </c>
      <c r="E161" s="36">
        <v>42904.6</v>
      </c>
      <c r="F161" s="36">
        <v>42619</v>
      </c>
      <c r="G161" s="132">
        <f t="shared" si="2"/>
        <v>0.99334337110706084</v>
      </c>
    </row>
    <row r="162" spans="1:7" s="42" customFormat="1" ht="46.5" customHeight="1" x14ac:dyDescent="0.25">
      <c r="A162" s="39"/>
      <c r="B162" s="30" t="s">
        <v>121</v>
      </c>
      <c r="C162" s="55" t="s">
        <v>122</v>
      </c>
      <c r="D162" s="50"/>
      <c r="E162" s="36">
        <f>E163</f>
        <v>30730.7</v>
      </c>
      <c r="F162" s="36">
        <f>F163</f>
        <v>30533.1</v>
      </c>
      <c r="G162" s="132">
        <f t="shared" si="2"/>
        <v>0.99356994796734199</v>
      </c>
    </row>
    <row r="163" spans="1:7" s="42" customFormat="1" ht="15" customHeight="1" x14ac:dyDescent="0.25">
      <c r="A163" s="39"/>
      <c r="B163" s="49" t="s">
        <v>11</v>
      </c>
      <c r="C163" s="55" t="s">
        <v>122</v>
      </c>
      <c r="D163" s="50" t="s">
        <v>10</v>
      </c>
      <c r="E163" s="36">
        <v>30730.7</v>
      </c>
      <c r="F163" s="36">
        <v>30533.1</v>
      </c>
      <c r="G163" s="132">
        <f t="shared" si="2"/>
        <v>0.99356994796734199</v>
      </c>
    </row>
    <row r="164" spans="1:7" s="42" customFormat="1" ht="56.25" customHeight="1" x14ac:dyDescent="0.25">
      <c r="A164" s="39"/>
      <c r="B164" s="46" t="s">
        <v>123</v>
      </c>
      <c r="C164" s="52" t="s">
        <v>124</v>
      </c>
      <c r="D164" s="76"/>
      <c r="E164" s="36">
        <f>E166+E165</f>
        <v>334</v>
      </c>
      <c r="F164" s="36">
        <f>F166+F165</f>
        <v>297.8</v>
      </c>
      <c r="G164" s="132">
        <f t="shared" si="2"/>
        <v>0.89161676646706589</v>
      </c>
    </row>
    <row r="165" spans="1:7" s="42" customFormat="1" ht="18.75" customHeight="1" x14ac:dyDescent="0.25">
      <c r="A165" s="39"/>
      <c r="B165" s="44" t="s">
        <v>14</v>
      </c>
      <c r="C165" s="52" t="s">
        <v>124</v>
      </c>
      <c r="D165" s="76" t="s">
        <v>5</v>
      </c>
      <c r="E165" s="36">
        <v>1.7</v>
      </c>
      <c r="F165" s="36">
        <v>1.1000000000000001</v>
      </c>
      <c r="G165" s="132">
        <f t="shared" si="2"/>
        <v>0.6470588235294118</v>
      </c>
    </row>
    <row r="166" spans="1:7" s="42" customFormat="1" ht="18" customHeight="1" x14ac:dyDescent="0.25">
      <c r="A166" s="39"/>
      <c r="B166" s="49" t="s">
        <v>11</v>
      </c>
      <c r="C166" s="52" t="s">
        <v>124</v>
      </c>
      <c r="D166" s="76" t="s">
        <v>10</v>
      </c>
      <c r="E166" s="36">
        <v>332.3</v>
      </c>
      <c r="F166" s="36">
        <v>296.7</v>
      </c>
      <c r="G166" s="132">
        <f t="shared" si="2"/>
        <v>0.89286789046042725</v>
      </c>
    </row>
    <row r="167" spans="1:7" s="42" customFormat="1" ht="65.25" customHeight="1" x14ac:dyDescent="0.25">
      <c r="A167" s="39"/>
      <c r="B167" s="77" t="s">
        <v>125</v>
      </c>
      <c r="C167" s="52" t="s">
        <v>126</v>
      </c>
      <c r="D167" s="76"/>
      <c r="E167" s="36">
        <f>E168</f>
        <v>409.1</v>
      </c>
      <c r="F167" s="36">
        <f>F168</f>
        <v>374.3</v>
      </c>
      <c r="G167" s="132">
        <f t="shared" si="2"/>
        <v>0.91493522366169633</v>
      </c>
    </row>
    <row r="168" spans="1:7" s="42" customFormat="1" ht="19.899999999999999" customHeight="1" x14ac:dyDescent="0.25">
      <c r="A168" s="39"/>
      <c r="B168" s="49" t="s">
        <v>11</v>
      </c>
      <c r="C168" s="52" t="s">
        <v>126</v>
      </c>
      <c r="D168" s="76" t="s">
        <v>10</v>
      </c>
      <c r="E168" s="36">
        <v>409.1</v>
      </c>
      <c r="F168" s="36">
        <v>374.3</v>
      </c>
      <c r="G168" s="132">
        <f t="shared" si="2"/>
        <v>0.91493522366169633</v>
      </c>
    </row>
    <row r="169" spans="1:7" s="33" customFormat="1" ht="60.75" customHeight="1" x14ac:dyDescent="0.25">
      <c r="A169" s="43"/>
      <c r="B169" s="66" t="s">
        <v>114</v>
      </c>
      <c r="C169" s="49" t="s">
        <v>116</v>
      </c>
      <c r="D169" s="35"/>
      <c r="E169" s="36">
        <f>E170</f>
        <v>43.5</v>
      </c>
      <c r="F169" s="36">
        <f>F170</f>
        <v>0</v>
      </c>
      <c r="G169" s="132">
        <f t="shared" si="2"/>
        <v>0</v>
      </c>
    </row>
    <row r="170" spans="1:7" s="33" customFormat="1" ht="16.5" customHeight="1" x14ac:dyDescent="0.25">
      <c r="A170" s="43"/>
      <c r="B170" s="44" t="s">
        <v>14</v>
      </c>
      <c r="C170" s="49" t="s">
        <v>116</v>
      </c>
      <c r="D170" s="35" t="s">
        <v>5</v>
      </c>
      <c r="E170" s="36">
        <v>43.5</v>
      </c>
      <c r="F170" s="36">
        <v>0</v>
      </c>
      <c r="G170" s="132">
        <f t="shared" si="2"/>
        <v>0</v>
      </c>
    </row>
    <row r="171" spans="1:7" s="33" customFormat="1" ht="50.25" customHeight="1" x14ac:dyDescent="0.25">
      <c r="A171" s="43"/>
      <c r="B171" s="30" t="s">
        <v>127</v>
      </c>
      <c r="C171" s="59" t="s">
        <v>128</v>
      </c>
      <c r="D171" s="59"/>
      <c r="E171" s="36">
        <f>E172+E173</f>
        <v>4534.3999999999996</v>
      </c>
      <c r="F171" s="36">
        <f>F172+F173</f>
        <v>4534.3999999999996</v>
      </c>
      <c r="G171" s="132">
        <f t="shared" si="2"/>
        <v>1</v>
      </c>
    </row>
    <row r="172" spans="1:7" s="42" customFormat="1" ht="48" customHeight="1" x14ac:dyDescent="0.25">
      <c r="A172" s="39"/>
      <c r="B172" s="44" t="s">
        <v>61</v>
      </c>
      <c r="C172" s="59" t="s">
        <v>128</v>
      </c>
      <c r="D172" s="59" t="s">
        <v>6</v>
      </c>
      <c r="E172" s="36">
        <v>4379.3999999999996</v>
      </c>
      <c r="F172" s="36">
        <v>4379.3999999999996</v>
      </c>
      <c r="G172" s="132">
        <f t="shared" si="2"/>
        <v>1</v>
      </c>
    </row>
    <row r="173" spans="1:7" s="33" customFormat="1" ht="16.5" customHeight="1" x14ac:dyDescent="0.25">
      <c r="A173" s="43"/>
      <c r="B173" s="44" t="s">
        <v>14</v>
      </c>
      <c r="C173" s="59" t="s">
        <v>128</v>
      </c>
      <c r="D173" s="59" t="s">
        <v>5</v>
      </c>
      <c r="E173" s="36">
        <v>155</v>
      </c>
      <c r="F173" s="36">
        <v>155</v>
      </c>
      <c r="G173" s="132">
        <f t="shared" si="2"/>
        <v>1</v>
      </c>
    </row>
    <row r="174" spans="1:7" s="33" customFormat="1" ht="30.75" customHeight="1" x14ac:dyDescent="0.25">
      <c r="A174" s="43"/>
      <c r="B174" s="46" t="s">
        <v>129</v>
      </c>
      <c r="C174" s="59" t="s">
        <v>130</v>
      </c>
      <c r="D174" s="59"/>
      <c r="E174" s="36">
        <f>E175+E176</f>
        <v>506.4</v>
      </c>
      <c r="F174" s="36">
        <f>F175+F176</f>
        <v>505.8</v>
      </c>
      <c r="G174" s="132">
        <f t="shared" si="2"/>
        <v>0.99881516587677732</v>
      </c>
    </row>
    <row r="175" spans="1:7" s="33" customFormat="1" ht="45.75" customHeight="1" x14ac:dyDescent="0.25">
      <c r="A175" s="43"/>
      <c r="B175" s="44" t="s">
        <v>61</v>
      </c>
      <c r="C175" s="59" t="s">
        <v>130</v>
      </c>
      <c r="D175" s="59" t="s">
        <v>6</v>
      </c>
      <c r="E175" s="36">
        <v>487.9</v>
      </c>
      <c r="F175" s="36">
        <v>487.3</v>
      </c>
      <c r="G175" s="132">
        <f t="shared" si="2"/>
        <v>0.99877023980323842</v>
      </c>
    </row>
    <row r="176" spans="1:7" s="42" customFormat="1" ht="20.25" customHeight="1" x14ac:dyDescent="0.25">
      <c r="A176" s="39"/>
      <c r="B176" s="44" t="s">
        <v>14</v>
      </c>
      <c r="C176" s="59" t="s">
        <v>130</v>
      </c>
      <c r="D176" s="59" t="s">
        <v>5</v>
      </c>
      <c r="E176" s="36">
        <v>18.5</v>
      </c>
      <c r="F176" s="36">
        <v>18.5</v>
      </c>
      <c r="G176" s="132">
        <f t="shared" si="2"/>
        <v>1</v>
      </c>
    </row>
    <row r="177" spans="1:7" s="33" customFormat="1" ht="145.5" customHeight="1" x14ac:dyDescent="0.25">
      <c r="A177" s="43"/>
      <c r="B177" s="29" t="s">
        <v>131</v>
      </c>
      <c r="C177" s="59" t="s">
        <v>133</v>
      </c>
      <c r="D177" s="64"/>
      <c r="E177" s="36">
        <f>E178</f>
        <v>296.3</v>
      </c>
      <c r="F177" s="36">
        <f>F178</f>
        <v>296.3</v>
      </c>
      <c r="G177" s="132">
        <f t="shared" si="2"/>
        <v>1</v>
      </c>
    </row>
    <row r="178" spans="1:7" s="33" customFormat="1" ht="59.25" customHeight="1" x14ac:dyDescent="0.25">
      <c r="A178" s="43"/>
      <c r="B178" s="44" t="s">
        <v>132</v>
      </c>
      <c r="C178" s="59" t="s">
        <v>133</v>
      </c>
      <c r="D178" s="64" t="s">
        <v>6</v>
      </c>
      <c r="E178" s="36">
        <v>296.3</v>
      </c>
      <c r="F178" s="36">
        <v>296.3</v>
      </c>
      <c r="G178" s="132">
        <f t="shared" si="2"/>
        <v>1</v>
      </c>
    </row>
    <row r="179" spans="1:7" s="42" customFormat="1" ht="37.5" customHeight="1" x14ac:dyDescent="0.25">
      <c r="A179" s="39">
        <v>5</v>
      </c>
      <c r="B179" s="40" t="s">
        <v>134</v>
      </c>
      <c r="C179" s="61" t="s">
        <v>136</v>
      </c>
      <c r="D179" s="78"/>
      <c r="E179" s="38">
        <f>E180+E195</f>
        <v>71190.299999999988</v>
      </c>
      <c r="F179" s="38">
        <f>F180+F195</f>
        <v>71181.8</v>
      </c>
      <c r="G179" s="131">
        <f t="shared" si="2"/>
        <v>0.99988060171118842</v>
      </c>
    </row>
    <row r="180" spans="1:7" s="42" customFormat="1" ht="20.25" customHeight="1" x14ac:dyDescent="0.25">
      <c r="A180" s="39"/>
      <c r="B180" s="62" t="s">
        <v>135</v>
      </c>
      <c r="C180" s="44" t="s">
        <v>137</v>
      </c>
      <c r="D180" s="47"/>
      <c r="E180" s="36">
        <f>E181+E183+E185+E187+E191+E193+E189</f>
        <v>69671.099999999991</v>
      </c>
      <c r="F180" s="36">
        <f>F181+F183+F185+F187+F191+F193+F189</f>
        <v>69665.2</v>
      </c>
      <c r="G180" s="132">
        <f t="shared" si="2"/>
        <v>0.99991531639374154</v>
      </c>
    </row>
    <row r="181" spans="1:7" s="33" customFormat="1" ht="36" customHeight="1" x14ac:dyDescent="0.25">
      <c r="A181" s="39"/>
      <c r="B181" s="46" t="s">
        <v>15</v>
      </c>
      <c r="C181" s="44" t="s">
        <v>138</v>
      </c>
      <c r="D181" s="47"/>
      <c r="E181" s="36">
        <f>E182</f>
        <v>57887.7</v>
      </c>
      <c r="F181" s="36">
        <f>F182</f>
        <v>57887.7</v>
      </c>
      <c r="G181" s="132">
        <f t="shared" si="2"/>
        <v>1</v>
      </c>
    </row>
    <row r="182" spans="1:7" s="33" customFormat="1" ht="32.25" customHeight="1" x14ac:dyDescent="0.25">
      <c r="A182" s="39"/>
      <c r="B182" s="44" t="s">
        <v>16</v>
      </c>
      <c r="C182" s="44" t="s">
        <v>138</v>
      </c>
      <c r="D182" s="47">
        <v>600</v>
      </c>
      <c r="E182" s="36">
        <v>57887.7</v>
      </c>
      <c r="F182" s="36">
        <v>57887.7</v>
      </c>
      <c r="G182" s="132">
        <f t="shared" si="2"/>
        <v>1</v>
      </c>
    </row>
    <row r="183" spans="1:7" s="33" customFormat="1" ht="32.25" customHeight="1" x14ac:dyDescent="0.25">
      <c r="A183" s="39"/>
      <c r="B183" s="30" t="s">
        <v>53</v>
      </c>
      <c r="C183" s="44" t="s">
        <v>142</v>
      </c>
      <c r="D183" s="76"/>
      <c r="E183" s="36">
        <f>E184</f>
        <v>170</v>
      </c>
      <c r="F183" s="36">
        <f>F184</f>
        <v>170</v>
      </c>
      <c r="G183" s="132">
        <f t="shared" si="2"/>
        <v>1</v>
      </c>
    </row>
    <row r="184" spans="1:7" s="33" customFormat="1" ht="18.75" customHeight="1" x14ac:dyDescent="0.25">
      <c r="A184" s="39"/>
      <c r="B184" s="44" t="s">
        <v>14</v>
      </c>
      <c r="C184" s="44" t="s">
        <v>142</v>
      </c>
      <c r="D184" s="76" t="s">
        <v>5</v>
      </c>
      <c r="E184" s="36">
        <v>170</v>
      </c>
      <c r="F184" s="36">
        <v>170</v>
      </c>
      <c r="G184" s="132">
        <f t="shared" si="2"/>
        <v>1</v>
      </c>
    </row>
    <row r="185" spans="1:7" s="33" customFormat="1" ht="35.25" customHeight="1" x14ac:dyDescent="0.25">
      <c r="A185" s="39"/>
      <c r="B185" s="30" t="s">
        <v>37</v>
      </c>
      <c r="C185" s="44" t="s">
        <v>139</v>
      </c>
      <c r="D185" s="59"/>
      <c r="E185" s="36">
        <f>E186</f>
        <v>1600</v>
      </c>
      <c r="F185" s="36">
        <f>F186</f>
        <v>1600</v>
      </c>
      <c r="G185" s="132">
        <f t="shared" si="2"/>
        <v>1</v>
      </c>
    </row>
    <row r="186" spans="1:7" s="42" customFormat="1" ht="36" customHeight="1" x14ac:dyDescent="0.25">
      <c r="A186" s="39"/>
      <c r="B186" s="44" t="s">
        <v>16</v>
      </c>
      <c r="C186" s="44" t="s">
        <v>139</v>
      </c>
      <c r="D186" s="35" t="s">
        <v>92</v>
      </c>
      <c r="E186" s="36">
        <v>1600</v>
      </c>
      <c r="F186" s="36">
        <v>1600</v>
      </c>
      <c r="G186" s="132">
        <f t="shared" si="2"/>
        <v>1</v>
      </c>
    </row>
    <row r="187" spans="1:7" s="42" customFormat="1" ht="20.25" customHeight="1" x14ac:dyDescent="0.25">
      <c r="A187" s="39"/>
      <c r="B187" s="44" t="s">
        <v>143</v>
      </c>
      <c r="C187" s="44" t="s">
        <v>144</v>
      </c>
      <c r="D187" s="47"/>
      <c r="E187" s="36">
        <f>E188</f>
        <v>6028</v>
      </c>
      <c r="F187" s="36">
        <f>F188</f>
        <v>6024.9</v>
      </c>
      <c r="G187" s="132">
        <f t="shared" si="2"/>
        <v>0.99948573324485723</v>
      </c>
    </row>
    <row r="188" spans="1:7" s="42" customFormat="1" ht="18" customHeight="1" x14ac:dyDescent="0.25">
      <c r="A188" s="39"/>
      <c r="B188" s="44" t="s">
        <v>14</v>
      </c>
      <c r="C188" s="44" t="s">
        <v>144</v>
      </c>
      <c r="D188" s="47">
        <v>200</v>
      </c>
      <c r="E188" s="36">
        <v>6028</v>
      </c>
      <c r="F188" s="36">
        <v>6024.9</v>
      </c>
      <c r="G188" s="132">
        <f t="shared" si="2"/>
        <v>0.99948573324485723</v>
      </c>
    </row>
    <row r="189" spans="1:7" s="42" customFormat="1" ht="48" customHeight="1" x14ac:dyDescent="0.25">
      <c r="A189" s="39"/>
      <c r="B189" s="12" t="s">
        <v>355</v>
      </c>
      <c r="C189" s="12" t="s">
        <v>397</v>
      </c>
      <c r="D189" s="2"/>
      <c r="E189" s="36">
        <f>E190</f>
        <v>3747</v>
      </c>
      <c r="F189" s="36">
        <f>F190</f>
        <v>3747</v>
      </c>
      <c r="G189" s="132">
        <f t="shared" si="2"/>
        <v>1</v>
      </c>
    </row>
    <row r="190" spans="1:7" s="42" customFormat="1" ht="30.75" customHeight="1" x14ac:dyDescent="0.25">
      <c r="A190" s="39"/>
      <c r="B190" s="12" t="s">
        <v>16</v>
      </c>
      <c r="C190" s="12" t="s">
        <v>397</v>
      </c>
      <c r="D190" s="2" t="s">
        <v>92</v>
      </c>
      <c r="E190" s="36">
        <v>3747</v>
      </c>
      <c r="F190" s="36">
        <v>3747</v>
      </c>
      <c r="G190" s="132">
        <f t="shared" si="2"/>
        <v>1</v>
      </c>
    </row>
    <row r="191" spans="1:7" s="33" customFormat="1" ht="95.25" customHeight="1" x14ac:dyDescent="0.25">
      <c r="A191" s="43"/>
      <c r="B191" s="30" t="s">
        <v>38</v>
      </c>
      <c r="C191" s="44" t="s">
        <v>140</v>
      </c>
      <c r="D191" s="47"/>
      <c r="E191" s="36">
        <f>E192</f>
        <v>203.2</v>
      </c>
      <c r="F191" s="36">
        <f>F192</f>
        <v>203.1</v>
      </c>
      <c r="G191" s="132">
        <f t="shared" si="2"/>
        <v>0.99950787401574803</v>
      </c>
    </row>
    <row r="192" spans="1:7" s="33" customFormat="1" ht="33" customHeight="1" x14ac:dyDescent="0.25">
      <c r="A192" s="43"/>
      <c r="B192" s="55" t="s">
        <v>16</v>
      </c>
      <c r="C192" s="55" t="s">
        <v>140</v>
      </c>
      <c r="D192" s="56">
        <v>600</v>
      </c>
      <c r="E192" s="36">
        <v>203.2</v>
      </c>
      <c r="F192" s="36">
        <v>203.1</v>
      </c>
      <c r="G192" s="132">
        <f t="shared" si="2"/>
        <v>0.99950787401574803</v>
      </c>
    </row>
    <row r="193" spans="1:7" s="42" customFormat="1" ht="99" customHeight="1" x14ac:dyDescent="0.25">
      <c r="A193" s="39"/>
      <c r="B193" s="51" t="s">
        <v>30</v>
      </c>
      <c r="C193" s="44" t="s">
        <v>141</v>
      </c>
      <c r="D193" s="47"/>
      <c r="E193" s="36">
        <f>E194</f>
        <v>35.200000000000003</v>
      </c>
      <c r="F193" s="36">
        <f>F194</f>
        <v>32.5</v>
      </c>
      <c r="G193" s="132">
        <f t="shared" si="2"/>
        <v>0.92329545454545447</v>
      </c>
    </row>
    <row r="194" spans="1:7" s="33" customFormat="1" ht="29.25" customHeight="1" x14ac:dyDescent="0.25">
      <c r="A194" s="43"/>
      <c r="B194" s="44" t="s">
        <v>16</v>
      </c>
      <c r="C194" s="44" t="s">
        <v>141</v>
      </c>
      <c r="D194" s="47">
        <v>600</v>
      </c>
      <c r="E194" s="36">
        <v>35.200000000000003</v>
      </c>
      <c r="F194" s="36">
        <v>32.5</v>
      </c>
      <c r="G194" s="132">
        <f t="shared" si="2"/>
        <v>0.92329545454545447</v>
      </c>
    </row>
    <row r="195" spans="1:7" s="33" customFormat="1" ht="19.5" customHeight="1" x14ac:dyDescent="0.25">
      <c r="A195" s="43"/>
      <c r="B195" s="30" t="s">
        <v>145</v>
      </c>
      <c r="C195" s="44" t="s">
        <v>146</v>
      </c>
      <c r="D195" s="79"/>
      <c r="E195" s="36">
        <f>E196</f>
        <v>1519.2</v>
      </c>
      <c r="F195" s="36">
        <f>F196</f>
        <v>1516.6</v>
      </c>
      <c r="G195" s="132">
        <f t="shared" si="2"/>
        <v>0.99828857293312256</v>
      </c>
    </row>
    <row r="196" spans="1:7" s="33" customFormat="1" ht="18" customHeight="1" x14ac:dyDescent="0.25">
      <c r="A196" s="43"/>
      <c r="B196" s="46" t="s">
        <v>13</v>
      </c>
      <c r="C196" s="44" t="s">
        <v>147</v>
      </c>
      <c r="D196" s="79"/>
      <c r="E196" s="36">
        <f>E197+E198+E199</f>
        <v>1519.2</v>
      </c>
      <c r="F196" s="36">
        <f>F197+F198+F199</f>
        <v>1516.6</v>
      </c>
      <c r="G196" s="132">
        <f t="shared" si="2"/>
        <v>0.99828857293312256</v>
      </c>
    </row>
    <row r="197" spans="1:7" s="33" customFormat="1" ht="48" customHeight="1" x14ac:dyDescent="0.25">
      <c r="A197" s="43"/>
      <c r="B197" s="44" t="s">
        <v>61</v>
      </c>
      <c r="C197" s="44" t="s">
        <v>147</v>
      </c>
      <c r="D197" s="63" t="s">
        <v>6</v>
      </c>
      <c r="E197" s="36">
        <v>1453</v>
      </c>
      <c r="F197" s="36">
        <v>1452.8</v>
      </c>
      <c r="G197" s="132">
        <f t="shared" si="2"/>
        <v>0.9998623537508603</v>
      </c>
    </row>
    <row r="198" spans="1:7" s="33" customFormat="1" ht="17.25" customHeight="1" x14ac:dyDescent="0.25">
      <c r="A198" s="43"/>
      <c r="B198" s="44" t="s">
        <v>14</v>
      </c>
      <c r="C198" s="44" t="s">
        <v>147</v>
      </c>
      <c r="D198" s="63" t="s">
        <v>5</v>
      </c>
      <c r="E198" s="36">
        <v>65.400000000000006</v>
      </c>
      <c r="F198" s="36">
        <v>63.1</v>
      </c>
      <c r="G198" s="132">
        <f t="shared" si="2"/>
        <v>0.96483180428134552</v>
      </c>
    </row>
    <row r="199" spans="1:7" s="33" customFormat="1" x14ac:dyDescent="0.25">
      <c r="A199" s="43"/>
      <c r="B199" s="44" t="s">
        <v>7</v>
      </c>
      <c r="C199" s="44" t="s">
        <v>147</v>
      </c>
      <c r="D199" s="63" t="s">
        <v>8</v>
      </c>
      <c r="E199" s="36">
        <v>0.8</v>
      </c>
      <c r="F199" s="36">
        <v>0.7</v>
      </c>
      <c r="G199" s="132">
        <f t="shared" si="2"/>
        <v>0.87499999999999989</v>
      </c>
    </row>
    <row r="200" spans="1:7" s="42" customFormat="1" ht="31.5" customHeight="1" x14ac:dyDescent="0.25">
      <c r="A200" s="39">
        <v>6</v>
      </c>
      <c r="B200" s="40" t="s">
        <v>148</v>
      </c>
      <c r="C200" s="61" t="s">
        <v>152</v>
      </c>
      <c r="D200" s="61"/>
      <c r="E200" s="38">
        <f>E201</f>
        <v>6915.3</v>
      </c>
      <c r="F200" s="38">
        <f>F201</f>
        <v>6865.7</v>
      </c>
      <c r="G200" s="131">
        <f t="shared" si="2"/>
        <v>0.99282749844547591</v>
      </c>
    </row>
    <row r="201" spans="1:7" s="33" customFormat="1" x14ac:dyDescent="0.25">
      <c r="A201" s="43"/>
      <c r="B201" s="62" t="s">
        <v>149</v>
      </c>
      <c r="C201" s="35" t="s">
        <v>153</v>
      </c>
      <c r="D201" s="57"/>
      <c r="E201" s="36">
        <f>E202+E206+E208+E210+E215+E213</f>
        <v>6915.3</v>
      </c>
      <c r="F201" s="36">
        <f>F202+F206+F208+F210+F215+F213</f>
        <v>6865.7</v>
      </c>
      <c r="G201" s="132">
        <f t="shared" si="2"/>
        <v>0.99282749844547591</v>
      </c>
    </row>
    <row r="202" spans="1:7" s="33" customFormat="1" ht="15.75" customHeight="1" x14ac:dyDescent="0.25">
      <c r="A202" s="43"/>
      <c r="B202" s="46" t="s">
        <v>13</v>
      </c>
      <c r="C202" s="44" t="s">
        <v>154</v>
      </c>
      <c r="D202" s="57"/>
      <c r="E202" s="36">
        <f>E203+E204+E205</f>
        <v>1528.3000000000002</v>
      </c>
      <c r="F202" s="36">
        <f>F203+F204+F205</f>
        <v>1479.7</v>
      </c>
      <c r="G202" s="132">
        <f t="shared" si="2"/>
        <v>0.96819996074069214</v>
      </c>
    </row>
    <row r="203" spans="1:7" s="33" customFormat="1" ht="48" customHeight="1" x14ac:dyDescent="0.25">
      <c r="A203" s="43"/>
      <c r="B203" s="44" t="s">
        <v>61</v>
      </c>
      <c r="C203" s="44" t="s">
        <v>154</v>
      </c>
      <c r="D203" s="47">
        <v>100</v>
      </c>
      <c r="E203" s="36">
        <v>1453.4</v>
      </c>
      <c r="F203" s="82">
        <v>1411.4</v>
      </c>
      <c r="G203" s="132">
        <f t="shared" si="2"/>
        <v>0.97110224301637538</v>
      </c>
    </row>
    <row r="204" spans="1:7" s="33" customFormat="1" ht="18" customHeight="1" x14ac:dyDescent="0.25">
      <c r="A204" s="43"/>
      <c r="B204" s="44" t="s">
        <v>14</v>
      </c>
      <c r="C204" s="44" t="s">
        <v>154</v>
      </c>
      <c r="D204" s="47">
        <v>200</v>
      </c>
      <c r="E204" s="36">
        <v>72.2</v>
      </c>
      <c r="F204" s="36">
        <v>66.7</v>
      </c>
      <c r="G204" s="132">
        <f t="shared" si="2"/>
        <v>0.92382271468144039</v>
      </c>
    </row>
    <row r="205" spans="1:7" s="42" customFormat="1" x14ac:dyDescent="0.25">
      <c r="A205" s="39"/>
      <c r="B205" s="44" t="s">
        <v>7</v>
      </c>
      <c r="C205" s="44" t="s">
        <v>154</v>
      </c>
      <c r="D205" s="47">
        <v>800</v>
      </c>
      <c r="E205" s="36">
        <v>2.7</v>
      </c>
      <c r="F205" s="36">
        <v>1.6</v>
      </c>
      <c r="G205" s="132">
        <f t="shared" si="2"/>
        <v>0.59259259259259256</v>
      </c>
    </row>
    <row r="206" spans="1:7" s="33" customFormat="1" ht="31.5" x14ac:dyDescent="0.25">
      <c r="A206" s="43"/>
      <c r="B206" s="46" t="s">
        <v>15</v>
      </c>
      <c r="C206" s="44" t="s">
        <v>155</v>
      </c>
      <c r="D206" s="59"/>
      <c r="E206" s="36">
        <f>E207</f>
        <v>3622.5</v>
      </c>
      <c r="F206" s="36">
        <f>F207</f>
        <v>3622.5</v>
      </c>
      <c r="G206" s="132">
        <f t="shared" si="2"/>
        <v>1</v>
      </c>
    </row>
    <row r="207" spans="1:7" s="33" customFormat="1" ht="35.25" customHeight="1" x14ac:dyDescent="0.25">
      <c r="A207" s="43"/>
      <c r="B207" s="44" t="s">
        <v>16</v>
      </c>
      <c r="C207" s="44" t="s">
        <v>155</v>
      </c>
      <c r="D207" s="59" t="s">
        <v>92</v>
      </c>
      <c r="E207" s="36">
        <v>3622.5</v>
      </c>
      <c r="F207" s="36">
        <v>3622.5</v>
      </c>
      <c r="G207" s="132">
        <f t="shared" ref="G207:G270" si="3">F207/E207</f>
        <v>1</v>
      </c>
    </row>
    <row r="208" spans="1:7" s="33" customFormat="1" ht="31.5" x14ac:dyDescent="0.25">
      <c r="A208" s="43"/>
      <c r="B208" s="30" t="s">
        <v>53</v>
      </c>
      <c r="C208" s="44" t="s">
        <v>156</v>
      </c>
      <c r="D208" s="59"/>
      <c r="E208" s="36">
        <f>E209</f>
        <v>200</v>
      </c>
      <c r="F208" s="36">
        <f>F209</f>
        <v>200</v>
      </c>
      <c r="G208" s="132">
        <f t="shared" si="3"/>
        <v>1</v>
      </c>
    </row>
    <row r="209" spans="1:7" s="33" customFormat="1" ht="17.25" customHeight="1" x14ac:dyDescent="0.25">
      <c r="A209" s="43"/>
      <c r="B209" s="44" t="s">
        <v>14</v>
      </c>
      <c r="C209" s="44" t="s">
        <v>156</v>
      </c>
      <c r="D209" s="59" t="s">
        <v>5</v>
      </c>
      <c r="E209" s="36">
        <v>200</v>
      </c>
      <c r="F209" s="36">
        <v>200</v>
      </c>
      <c r="G209" s="132">
        <f t="shared" si="3"/>
        <v>1</v>
      </c>
    </row>
    <row r="210" spans="1:7" s="33" customFormat="1" ht="21" customHeight="1" x14ac:dyDescent="0.25">
      <c r="A210" s="43"/>
      <c r="B210" s="30" t="s">
        <v>150</v>
      </c>
      <c r="C210" s="44" t="s">
        <v>157</v>
      </c>
      <c r="D210" s="59"/>
      <c r="E210" s="36">
        <f>E211+E212</f>
        <v>575</v>
      </c>
      <c r="F210" s="36">
        <f>F211+F212</f>
        <v>574</v>
      </c>
      <c r="G210" s="132">
        <f t="shared" si="3"/>
        <v>0.99826086956521742</v>
      </c>
    </row>
    <row r="211" spans="1:7" s="33" customFormat="1" ht="17.25" customHeight="1" x14ac:dyDescent="0.25">
      <c r="A211" s="43"/>
      <c r="B211" s="44" t="s">
        <v>14</v>
      </c>
      <c r="C211" s="44" t="s">
        <v>157</v>
      </c>
      <c r="D211" s="59" t="s">
        <v>5</v>
      </c>
      <c r="E211" s="36">
        <v>545</v>
      </c>
      <c r="F211" s="36">
        <v>544</v>
      </c>
      <c r="G211" s="132">
        <f t="shared" si="3"/>
        <v>0.99816513761467895</v>
      </c>
    </row>
    <row r="212" spans="1:7" s="33" customFormat="1" ht="33.75" customHeight="1" x14ac:dyDescent="0.25">
      <c r="A212" s="43"/>
      <c r="B212" s="44" t="s">
        <v>16</v>
      </c>
      <c r="C212" s="44" t="s">
        <v>157</v>
      </c>
      <c r="D212" s="59" t="s">
        <v>92</v>
      </c>
      <c r="E212" s="36">
        <v>30</v>
      </c>
      <c r="F212" s="36">
        <v>30</v>
      </c>
      <c r="G212" s="132">
        <f t="shared" si="3"/>
        <v>1</v>
      </c>
    </row>
    <row r="213" spans="1:7" s="33" customFormat="1" ht="20.25" customHeight="1" x14ac:dyDescent="0.25">
      <c r="A213" s="43"/>
      <c r="B213" s="44" t="s">
        <v>151</v>
      </c>
      <c r="C213" s="44" t="s">
        <v>398</v>
      </c>
      <c r="D213" s="59"/>
      <c r="E213" s="36">
        <f>E214</f>
        <v>273.60000000000002</v>
      </c>
      <c r="F213" s="36">
        <f>F214</f>
        <v>273.60000000000002</v>
      </c>
      <c r="G213" s="132">
        <f t="shared" si="3"/>
        <v>1</v>
      </c>
    </row>
    <row r="214" spans="1:7" s="33" customFormat="1" ht="31.5" customHeight="1" x14ac:dyDescent="0.25">
      <c r="A214" s="43"/>
      <c r="B214" s="44" t="s">
        <v>16</v>
      </c>
      <c r="C214" s="44" t="s">
        <v>398</v>
      </c>
      <c r="D214" s="59" t="s">
        <v>92</v>
      </c>
      <c r="E214" s="36">
        <v>273.60000000000002</v>
      </c>
      <c r="F214" s="36">
        <v>273.60000000000002</v>
      </c>
      <c r="G214" s="132">
        <f t="shared" si="3"/>
        <v>1</v>
      </c>
    </row>
    <row r="215" spans="1:7" s="33" customFormat="1" ht="18.75" customHeight="1" x14ac:dyDescent="0.25">
      <c r="A215" s="43"/>
      <c r="B215" s="44" t="s">
        <v>151</v>
      </c>
      <c r="C215" s="44" t="s">
        <v>158</v>
      </c>
      <c r="D215" s="59"/>
      <c r="E215" s="36">
        <f>E216</f>
        <v>715.9</v>
      </c>
      <c r="F215" s="36">
        <f>F216</f>
        <v>715.9</v>
      </c>
      <c r="G215" s="132">
        <f t="shared" si="3"/>
        <v>1</v>
      </c>
    </row>
    <row r="216" spans="1:7" s="33" customFormat="1" ht="28.5" customHeight="1" x14ac:dyDescent="0.25">
      <c r="A216" s="43"/>
      <c r="B216" s="44" t="s">
        <v>16</v>
      </c>
      <c r="C216" s="44" t="s">
        <v>158</v>
      </c>
      <c r="D216" s="59" t="s">
        <v>92</v>
      </c>
      <c r="E216" s="36">
        <v>715.9</v>
      </c>
      <c r="F216" s="36">
        <v>715.9</v>
      </c>
      <c r="G216" s="132">
        <f t="shared" si="3"/>
        <v>1</v>
      </c>
    </row>
    <row r="217" spans="1:7" s="42" customFormat="1" ht="30" customHeight="1" x14ac:dyDescent="0.25">
      <c r="A217" s="39">
        <v>7</v>
      </c>
      <c r="B217" s="40" t="s">
        <v>159</v>
      </c>
      <c r="C217" s="80" t="s">
        <v>162</v>
      </c>
      <c r="D217" s="81"/>
      <c r="E217" s="38">
        <f>E218</f>
        <v>3886.6</v>
      </c>
      <c r="F217" s="38">
        <f>F218</f>
        <v>3886.6</v>
      </c>
      <c r="G217" s="131">
        <f t="shared" si="3"/>
        <v>1</v>
      </c>
    </row>
    <row r="218" spans="1:7" s="33" customFormat="1" ht="21" customHeight="1" x14ac:dyDescent="0.25">
      <c r="A218" s="43"/>
      <c r="B218" s="30" t="s">
        <v>160</v>
      </c>
      <c r="C218" s="52" t="s">
        <v>163</v>
      </c>
      <c r="D218" s="54"/>
      <c r="E218" s="36">
        <f>E219+E221+E223+E225</f>
        <v>3886.6</v>
      </c>
      <c r="F218" s="36">
        <f>F219+F221+F223+F225</f>
        <v>3886.6</v>
      </c>
      <c r="G218" s="132">
        <f t="shared" si="3"/>
        <v>1</v>
      </c>
    </row>
    <row r="219" spans="1:7" s="33" customFormat="1" ht="34.5" customHeight="1" x14ac:dyDescent="0.25">
      <c r="A219" s="43"/>
      <c r="B219" s="30" t="s">
        <v>161</v>
      </c>
      <c r="C219" s="52" t="s">
        <v>164</v>
      </c>
      <c r="D219" s="54"/>
      <c r="E219" s="36">
        <f>E220</f>
        <v>1178.4000000000001</v>
      </c>
      <c r="F219" s="36">
        <f>F220</f>
        <v>1178.4000000000001</v>
      </c>
      <c r="G219" s="132">
        <f t="shared" si="3"/>
        <v>1</v>
      </c>
    </row>
    <row r="220" spans="1:7" s="42" customFormat="1" ht="34.5" customHeight="1" x14ac:dyDescent="0.25">
      <c r="A220" s="39"/>
      <c r="B220" s="52" t="s">
        <v>16</v>
      </c>
      <c r="C220" s="52" t="s">
        <v>164</v>
      </c>
      <c r="D220" s="54">
        <v>600</v>
      </c>
      <c r="E220" s="36">
        <v>1178.4000000000001</v>
      </c>
      <c r="F220" s="36">
        <v>1178.4000000000001</v>
      </c>
      <c r="G220" s="132">
        <f t="shared" si="3"/>
        <v>1</v>
      </c>
    </row>
    <row r="221" spans="1:7" s="42" customFormat="1" ht="36" customHeight="1" x14ac:dyDescent="0.25">
      <c r="A221" s="39"/>
      <c r="B221" s="115" t="s">
        <v>403</v>
      </c>
      <c r="C221" s="109" t="s">
        <v>401</v>
      </c>
      <c r="D221" s="110"/>
      <c r="E221" s="36">
        <f>E222</f>
        <v>1703</v>
      </c>
      <c r="F221" s="36">
        <f>F222</f>
        <v>1703</v>
      </c>
      <c r="G221" s="132">
        <f t="shared" si="3"/>
        <v>1</v>
      </c>
    </row>
    <row r="222" spans="1:7" s="42" customFormat="1" ht="30" customHeight="1" x14ac:dyDescent="0.25">
      <c r="A222" s="39"/>
      <c r="B222" s="109" t="s">
        <v>16</v>
      </c>
      <c r="C222" s="109" t="s">
        <v>401</v>
      </c>
      <c r="D222" s="110">
        <v>600</v>
      </c>
      <c r="E222" s="36">
        <v>1703</v>
      </c>
      <c r="F222" s="36">
        <v>1703</v>
      </c>
      <c r="G222" s="132">
        <f t="shared" si="3"/>
        <v>1</v>
      </c>
    </row>
    <row r="223" spans="1:7" s="42" customFormat="1" ht="32.25" customHeight="1" x14ac:dyDescent="0.25">
      <c r="A223" s="39"/>
      <c r="B223" s="115" t="s">
        <v>403</v>
      </c>
      <c r="C223" s="109" t="s">
        <v>402</v>
      </c>
      <c r="D223" s="110"/>
      <c r="E223" s="36">
        <f>E224</f>
        <v>680</v>
      </c>
      <c r="F223" s="36">
        <f>F224</f>
        <v>680</v>
      </c>
      <c r="G223" s="132">
        <f t="shared" si="3"/>
        <v>1</v>
      </c>
    </row>
    <row r="224" spans="1:7" s="42" customFormat="1" ht="29.25" customHeight="1" x14ac:dyDescent="0.25">
      <c r="A224" s="39"/>
      <c r="B224" s="109" t="s">
        <v>16</v>
      </c>
      <c r="C224" s="109" t="s">
        <v>402</v>
      </c>
      <c r="D224" s="110">
        <v>600</v>
      </c>
      <c r="E224" s="36">
        <v>680</v>
      </c>
      <c r="F224" s="36">
        <v>680</v>
      </c>
      <c r="G224" s="132">
        <f t="shared" si="3"/>
        <v>1</v>
      </c>
    </row>
    <row r="225" spans="1:7" s="42" customFormat="1" ht="36" customHeight="1" x14ac:dyDescent="0.25">
      <c r="A225" s="39"/>
      <c r="B225" s="115" t="s">
        <v>403</v>
      </c>
      <c r="C225" s="109" t="s">
        <v>404</v>
      </c>
      <c r="D225" s="110"/>
      <c r="E225" s="36">
        <f>E226</f>
        <v>325.2</v>
      </c>
      <c r="F225" s="36">
        <f>F226</f>
        <v>325.2</v>
      </c>
      <c r="G225" s="132">
        <f t="shared" si="3"/>
        <v>1</v>
      </c>
    </row>
    <row r="226" spans="1:7" s="42" customFormat="1" ht="30.75" customHeight="1" x14ac:dyDescent="0.25">
      <c r="A226" s="39"/>
      <c r="B226" s="109" t="s">
        <v>16</v>
      </c>
      <c r="C226" s="109" t="s">
        <v>404</v>
      </c>
      <c r="D226" s="110">
        <v>600</v>
      </c>
      <c r="E226" s="36">
        <v>325.2</v>
      </c>
      <c r="F226" s="36">
        <v>325.2</v>
      </c>
      <c r="G226" s="132">
        <f t="shared" si="3"/>
        <v>1</v>
      </c>
    </row>
    <row r="227" spans="1:7" s="42" customFormat="1" ht="50.25" customHeight="1" x14ac:dyDescent="0.25">
      <c r="A227" s="39">
        <v>8</v>
      </c>
      <c r="B227" s="104" t="s">
        <v>343</v>
      </c>
      <c r="C227" s="73" t="s">
        <v>173</v>
      </c>
      <c r="D227" s="74"/>
      <c r="E227" s="38">
        <f>E228+E233+E237+E241+E249+E252+E257</f>
        <v>10505.3</v>
      </c>
      <c r="F227" s="38">
        <f>F228+F233+F237+F241+F249+F252+F257</f>
        <v>10452.200000000001</v>
      </c>
      <c r="G227" s="131">
        <f t="shared" si="3"/>
        <v>0.99494540850808655</v>
      </c>
    </row>
    <row r="228" spans="1:7" s="42" customFormat="1" ht="61.5" customHeight="1" x14ac:dyDescent="0.25">
      <c r="A228" s="39"/>
      <c r="B228" s="30" t="s">
        <v>182</v>
      </c>
      <c r="C228" s="35" t="s">
        <v>185</v>
      </c>
      <c r="D228" s="35"/>
      <c r="E228" s="36">
        <f>E229+E231</f>
        <v>240.39999999999998</v>
      </c>
      <c r="F228" s="36">
        <f>F229+F231</f>
        <v>221.2</v>
      </c>
      <c r="G228" s="132">
        <f t="shared" si="3"/>
        <v>0.9201331114808653</v>
      </c>
    </row>
    <row r="229" spans="1:7" s="42" customFormat="1" ht="33" customHeight="1" x14ac:dyDescent="0.25">
      <c r="A229" s="39"/>
      <c r="B229" s="66" t="s">
        <v>183</v>
      </c>
      <c r="C229" s="35" t="s">
        <v>186</v>
      </c>
      <c r="D229" s="35"/>
      <c r="E229" s="36">
        <f>E230</f>
        <v>113.6</v>
      </c>
      <c r="F229" s="36">
        <f>F230</f>
        <v>112</v>
      </c>
      <c r="G229" s="132">
        <f t="shared" si="3"/>
        <v>0.9859154929577465</v>
      </c>
    </row>
    <row r="230" spans="1:7" s="42" customFormat="1" ht="17.25" customHeight="1" x14ac:dyDescent="0.25">
      <c r="A230" s="39"/>
      <c r="B230" s="44" t="s">
        <v>14</v>
      </c>
      <c r="C230" s="35" t="s">
        <v>186</v>
      </c>
      <c r="D230" s="35" t="s">
        <v>5</v>
      </c>
      <c r="E230" s="36">
        <v>113.6</v>
      </c>
      <c r="F230" s="36">
        <v>112</v>
      </c>
      <c r="G230" s="132">
        <f t="shared" si="3"/>
        <v>0.9859154929577465</v>
      </c>
    </row>
    <row r="231" spans="1:7" s="42" customFormat="1" ht="35.450000000000003" customHeight="1" x14ac:dyDescent="0.25">
      <c r="A231" s="39"/>
      <c r="B231" s="66" t="s">
        <v>184</v>
      </c>
      <c r="C231" s="44" t="s">
        <v>187</v>
      </c>
      <c r="D231" s="35"/>
      <c r="E231" s="36">
        <f>E232</f>
        <v>126.8</v>
      </c>
      <c r="F231" s="36">
        <f>F232</f>
        <v>109.2</v>
      </c>
      <c r="G231" s="132">
        <f t="shared" si="3"/>
        <v>0.86119873817034709</v>
      </c>
    </row>
    <row r="232" spans="1:7" s="42" customFormat="1" ht="17.25" customHeight="1" x14ac:dyDescent="0.25">
      <c r="A232" s="39"/>
      <c r="B232" s="44" t="s">
        <v>14</v>
      </c>
      <c r="C232" s="44" t="s">
        <v>187</v>
      </c>
      <c r="D232" s="35" t="s">
        <v>5</v>
      </c>
      <c r="E232" s="36">
        <v>126.8</v>
      </c>
      <c r="F232" s="36">
        <v>109.2</v>
      </c>
      <c r="G232" s="132">
        <f t="shared" si="3"/>
        <v>0.86119873817034709</v>
      </c>
    </row>
    <row r="233" spans="1:7" s="33" customFormat="1" x14ac:dyDescent="0.25">
      <c r="A233" s="43"/>
      <c r="B233" s="30" t="s">
        <v>165</v>
      </c>
      <c r="C233" s="44" t="s">
        <v>174</v>
      </c>
      <c r="D233" s="59"/>
      <c r="E233" s="36">
        <f>E234</f>
        <v>3921.6</v>
      </c>
      <c r="F233" s="36">
        <f>F234</f>
        <v>3919.5</v>
      </c>
      <c r="G233" s="132">
        <f t="shared" si="3"/>
        <v>0.99946450428396572</v>
      </c>
    </row>
    <row r="234" spans="1:7" s="33" customFormat="1" ht="18" customHeight="1" x14ac:dyDescent="0.25">
      <c r="A234" s="43"/>
      <c r="B234" s="30" t="s">
        <v>166</v>
      </c>
      <c r="C234" s="44" t="s">
        <v>175</v>
      </c>
      <c r="D234" s="59"/>
      <c r="E234" s="36">
        <f>E235+E236</f>
        <v>3921.6</v>
      </c>
      <c r="F234" s="36">
        <f>F235+F236</f>
        <v>3919.5</v>
      </c>
      <c r="G234" s="132">
        <f t="shared" si="3"/>
        <v>0.99946450428396572</v>
      </c>
    </row>
    <row r="235" spans="1:7" s="33" customFormat="1" ht="17.25" customHeight="1" x14ac:dyDescent="0.25">
      <c r="A235" s="43"/>
      <c r="B235" s="44" t="s">
        <v>14</v>
      </c>
      <c r="C235" s="44" t="s">
        <v>175</v>
      </c>
      <c r="D235" s="59" t="s">
        <v>5</v>
      </c>
      <c r="E235" s="36">
        <v>400</v>
      </c>
      <c r="F235" s="36">
        <v>398</v>
      </c>
      <c r="G235" s="132">
        <f t="shared" si="3"/>
        <v>0.995</v>
      </c>
    </row>
    <row r="236" spans="1:7" s="33" customFormat="1" ht="30.75" customHeight="1" x14ac:dyDescent="0.25">
      <c r="A236" s="43"/>
      <c r="B236" s="44" t="s">
        <v>86</v>
      </c>
      <c r="C236" s="44" t="s">
        <v>175</v>
      </c>
      <c r="D236" s="59" t="s">
        <v>92</v>
      </c>
      <c r="E236" s="36">
        <v>3521.6</v>
      </c>
      <c r="F236" s="36">
        <v>3521.5</v>
      </c>
      <c r="G236" s="132">
        <f t="shared" si="3"/>
        <v>0.99997160381644712</v>
      </c>
    </row>
    <row r="237" spans="1:7" s="33" customFormat="1" ht="31.5" customHeight="1" x14ac:dyDescent="0.25">
      <c r="A237" s="43"/>
      <c r="B237" s="30" t="s">
        <v>167</v>
      </c>
      <c r="C237" s="44" t="s">
        <v>176</v>
      </c>
      <c r="D237" s="59"/>
      <c r="E237" s="36">
        <f>E238</f>
        <v>130.4</v>
      </c>
      <c r="F237" s="36">
        <f>F238</f>
        <v>130.19999999999999</v>
      </c>
      <c r="G237" s="132">
        <f t="shared" si="3"/>
        <v>0.99846625766871155</v>
      </c>
    </row>
    <row r="238" spans="1:7" s="42" customFormat="1" ht="48" customHeight="1" x14ac:dyDescent="0.25">
      <c r="A238" s="39"/>
      <c r="B238" s="30" t="s">
        <v>168</v>
      </c>
      <c r="C238" s="44" t="s">
        <v>177</v>
      </c>
      <c r="D238" s="59"/>
      <c r="E238" s="36">
        <f>E239+E240</f>
        <v>130.4</v>
      </c>
      <c r="F238" s="36">
        <f>F239+F240</f>
        <v>130.19999999999999</v>
      </c>
      <c r="G238" s="132">
        <f t="shared" si="3"/>
        <v>0.99846625766871155</v>
      </c>
    </row>
    <row r="239" spans="1:7" s="33" customFormat="1" ht="18" customHeight="1" x14ac:dyDescent="0.25">
      <c r="A239" s="43"/>
      <c r="B239" s="44" t="s">
        <v>14</v>
      </c>
      <c r="C239" s="44" t="s">
        <v>177</v>
      </c>
      <c r="D239" s="59" t="s">
        <v>5</v>
      </c>
      <c r="E239" s="36">
        <v>100.4</v>
      </c>
      <c r="F239" s="36">
        <v>100.2</v>
      </c>
      <c r="G239" s="132">
        <f t="shared" si="3"/>
        <v>0.99800796812749004</v>
      </c>
    </row>
    <row r="240" spans="1:7" s="33" customFormat="1" ht="34.5" customHeight="1" x14ac:dyDescent="0.25">
      <c r="A240" s="43"/>
      <c r="B240" s="44" t="s">
        <v>86</v>
      </c>
      <c r="C240" s="71" t="s">
        <v>177</v>
      </c>
      <c r="D240" s="49">
        <v>600</v>
      </c>
      <c r="E240" s="36">
        <v>30</v>
      </c>
      <c r="F240" s="36">
        <v>30</v>
      </c>
      <c r="G240" s="132">
        <f t="shared" si="3"/>
        <v>1</v>
      </c>
    </row>
    <row r="241" spans="1:7" s="33" customFormat="1" ht="31.5" customHeight="1" x14ac:dyDescent="0.25">
      <c r="A241" s="43"/>
      <c r="B241" s="30" t="s">
        <v>169</v>
      </c>
      <c r="C241" s="44" t="s">
        <v>178</v>
      </c>
      <c r="D241" s="59"/>
      <c r="E241" s="36">
        <f>E242+E247+E245</f>
        <v>1708.6</v>
      </c>
      <c r="F241" s="36">
        <f>F242+F247+F245</f>
        <v>1708.5</v>
      </c>
      <c r="G241" s="132">
        <f t="shared" si="3"/>
        <v>0.99994147255062626</v>
      </c>
    </row>
    <row r="242" spans="1:7" s="33" customFormat="1" ht="17.25" customHeight="1" x14ac:dyDescent="0.25">
      <c r="A242" s="43"/>
      <c r="B242" s="30" t="s">
        <v>170</v>
      </c>
      <c r="C242" s="44" t="s">
        <v>179</v>
      </c>
      <c r="D242" s="59"/>
      <c r="E242" s="36">
        <f>E243+E244</f>
        <v>114.8</v>
      </c>
      <c r="F242" s="36">
        <f>F243+F244</f>
        <v>114.7</v>
      </c>
      <c r="G242" s="132">
        <f t="shared" si="3"/>
        <v>0.99912891986062724</v>
      </c>
    </row>
    <row r="243" spans="1:7" s="33" customFormat="1" ht="17.25" customHeight="1" x14ac:dyDescent="0.25">
      <c r="A243" s="43"/>
      <c r="B243" s="44" t="s">
        <v>14</v>
      </c>
      <c r="C243" s="44" t="s">
        <v>179</v>
      </c>
      <c r="D243" s="59" t="s">
        <v>5</v>
      </c>
      <c r="E243" s="36">
        <v>102.8</v>
      </c>
      <c r="F243" s="36">
        <v>102.7</v>
      </c>
      <c r="G243" s="132">
        <f t="shared" si="3"/>
        <v>0.99902723735408561</v>
      </c>
    </row>
    <row r="244" spans="1:7" s="33" customFormat="1" ht="36.75" customHeight="1" x14ac:dyDescent="0.25">
      <c r="A244" s="43"/>
      <c r="B244" s="44" t="s">
        <v>16</v>
      </c>
      <c r="C244" s="44" t="s">
        <v>179</v>
      </c>
      <c r="D244" s="47">
        <v>600</v>
      </c>
      <c r="E244" s="36">
        <v>12</v>
      </c>
      <c r="F244" s="36">
        <v>12</v>
      </c>
      <c r="G244" s="132">
        <f t="shared" si="3"/>
        <v>1</v>
      </c>
    </row>
    <row r="245" spans="1:7" s="33" customFormat="1" x14ac:dyDescent="0.25">
      <c r="A245" s="43"/>
      <c r="B245" s="108" t="s">
        <v>348</v>
      </c>
      <c r="C245" s="12" t="s">
        <v>377</v>
      </c>
      <c r="D245" s="107"/>
      <c r="E245" s="36">
        <f>E246</f>
        <v>561.79999999999995</v>
      </c>
      <c r="F245" s="36">
        <f>F246</f>
        <v>561.79999999999995</v>
      </c>
      <c r="G245" s="132">
        <f t="shared" si="3"/>
        <v>1</v>
      </c>
    </row>
    <row r="246" spans="1:7" s="33" customFormat="1" ht="33.75" customHeight="1" x14ac:dyDescent="0.25">
      <c r="A246" s="43"/>
      <c r="B246" s="12" t="s">
        <v>16</v>
      </c>
      <c r="C246" s="12" t="s">
        <v>377</v>
      </c>
      <c r="D246" s="107">
        <v>600</v>
      </c>
      <c r="E246" s="36">
        <v>561.79999999999995</v>
      </c>
      <c r="F246" s="36">
        <v>561.79999999999995</v>
      </c>
      <c r="G246" s="132">
        <f t="shared" si="3"/>
        <v>1</v>
      </c>
    </row>
    <row r="247" spans="1:7" s="33" customFormat="1" ht="19.149999999999999" customHeight="1" x14ac:dyDescent="0.25">
      <c r="A247" s="43"/>
      <c r="B247" s="108" t="s">
        <v>348</v>
      </c>
      <c r="C247" s="12" t="s">
        <v>351</v>
      </c>
      <c r="D247" s="107"/>
      <c r="E247" s="36">
        <f>E248</f>
        <v>1032</v>
      </c>
      <c r="F247" s="36">
        <f>F248</f>
        <v>1032</v>
      </c>
      <c r="G247" s="132">
        <f t="shared" si="3"/>
        <v>1</v>
      </c>
    </row>
    <row r="248" spans="1:7" s="33" customFormat="1" ht="30" customHeight="1" x14ac:dyDescent="0.25">
      <c r="A248" s="43"/>
      <c r="B248" s="12" t="s">
        <v>16</v>
      </c>
      <c r="C248" s="12" t="s">
        <v>351</v>
      </c>
      <c r="D248" s="107">
        <v>600</v>
      </c>
      <c r="E248" s="36">
        <v>1032</v>
      </c>
      <c r="F248" s="36">
        <v>1032</v>
      </c>
      <c r="G248" s="132">
        <f t="shared" si="3"/>
        <v>1</v>
      </c>
    </row>
    <row r="249" spans="1:7" s="33" customFormat="1" ht="18" customHeight="1" x14ac:dyDescent="0.25">
      <c r="A249" s="43"/>
      <c r="B249" s="30" t="s">
        <v>171</v>
      </c>
      <c r="C249" s="44" t="s">
        <v>180</v>
      </c>
      <c r="D249" s="59"/>
      <c r="E249" s="36">
        <f>E250</f>
        <v>20</v>
      </c>
      <c r="F249" s="36">
        <f>F250</f>
        <v>20</v>
      </c>
      <c r="G249" s="132">
        <f t="shared" si="3"/>
        <v>1</v>
      </c>
    </row>
    <row r="250" spans="1:7" s="33" customFormat="1" ht="28.5" customHeight="1" x14ac:dyDescent="0.25">
      <c r="A250" s="43"/>
      <c r="B250" s="30" t="s">
        <v>172</v>
      </c>
      <c r="C250" s="44" t="s">
        <v>181</v>
      </c>
      <c r="D250" s="59"/>
      <c r="E250" s="82">
        <f>E251</f>
        <v>20</v>
      </c>
      <c r="F250" s="82">
        <f>F251</f>
        <v>20</v>
      </c>
      <c r="G250" s="132">
        <f t="shared" si="3"/>
        <v>1</v>
      </c>
    </row>
    <row r="251" spans="1:7" s="33" customFormat="1" ht="15" customHeight="1" x14ac:dyDescent="0.25">
      <c r="A251" s="43"/>
      <c r="B251" s="44" t="s">
        <v>14</v>
      </c>
      <c r="C251" s="44" t="s">
        <v>181</v>
      </c>
      <c r="D251" s="59" t="s">
        <v>5</v>
      </c>
      <c r="E251" s="82">
        <v>20</v>
      </c>
      <c r="F251" s="36">
        <v>20</v>
      </c>
      <c r="G251" s="132">
        <f t="shared" si="3"/>
        <v>1</v>
      </c>
    </row>
    <row r="252" spans="1:7" s="33" customFormat="1" ht="33.75" customHeight="1" x14ac:dyDescent="0.25">
      <c r="A252" s="43"/>
      <c r="B252" s="30" t="s">
        <v>188</v>
      </c>
      <c r="C252" s="83" t="s">
        <v>189</v>
      </c>
      <c r="D252" s="57"/>
      <c r="E252" s="36">
        <f>E253</f>
        <v>4291.2999999999993</v>
      </c>
      <c r="F252" s="36">
        <f>F253</f>
        <v>4260.1000000000004</v>
      </c>
      <c r="G252" s="132">
        <f t="shared" si="3"/>
        <v>0.99272947591638927</v>
      </c>
    </row>
    <row r="253" spans="1:7" s="33" customFormat="1" ht="31.5" x14ac:dyDescent="0.25">
      <c r="A253" s="43"/>
      <c r="B253" s="46" t="s">
        <v>15</v>
      </c>
      <c r="C253" s="84" t="s">
        <v>190</v>
      </c>
      <c r="D253" s="57"/>
      <c r="E253" s="36">
        <f>E254+E255+E256</f>
        <v>4291.2999999999993</v>
      </c>
      <c r="F253" s="36">
        <f>F254+F255+F256</f>
        <v>4260.1000000000004</v>
      </c>
      <c r="G253" s="132">
        <f t="shared" si="3"/>
        <v>0.99272947591638927</v>
      </c>
    </row>
    <row r="254" spans="1:7" s="33" customFormat="1" ht="47.25" customHeight="1" x14ac:dyDescent="0.25">
      <c r="A254" s="43"/>
      <c r="B254" s="44" t="s">
        <v>61</v>
      </c>
      <c r="C254" s="84" t="s">
        <v>190</v>
      </c>
      <c r="D254" s="59" t="s">
        <v>6</v>
      </c>
      <c r="E254" s="36">
        <v>4145.2</v>
      </c>
      <c r="F254" s="36">
        <v>4145.1000000000004</v>
      </c>
      <c r="G254" s="132">
        <f t="shared" si="3"/>
        <v>0.99997587571166668</v>
      </c>
    </row>
    <row r="255" spans="1:7" s="33" customFormat="1" ht="19.5" customHeight="1" x14ac:dyDescent="0.25">
      <c r="A255" s="43"/>
      <c r="B255" s="44" t="s">
        <v>14</v>
      </c>
      <c r="C255" s="84" t="s">
        <v>190</v>
      </c>
      <c r="D255" s="59" t="s">
        <v>5</v>
      </c>
      <c r="E255" s="36">
        <v>136.4</v>
      </c>
      <c r="F255" s="36">
        <v>111.9</v>
      </c>
      <c r="G255" s="132">
        <f t="shared" si="3"/>
        <v>0.8203812316715543</v>
      </c>
    </row>
    <row r="256" spans="1:7" s="33" customFormat="1" x14ac:dyDescent="0.25">
      <c r="A256" s="43"/>
      <c r="B256" s="44" t="s">
        <v>7</v>
      </c>
      <c r="C256" s="84" t="s">
        <v>190</v>
      </c>
      <c r="D256" s="59" t="s">
        <v>8</v>
      </c>
      <c r="E256" s="36">
        <v>9.6999999999999993</v>
      </c>
      <c r="F256" s="36">
        <v>3.1</v>
      </c>
      <c r="G256" s="132">
        <f t="shared" si="3"/>
        <v>0.31958762886597941</v>
      </c>
    </row>
    <row r="257" spans="1:7" s="33" customFormat="1" ht="30" customHeight="1" x14ac:dyDescent="0.25">
      <c r="A257" s="43"/>
      <c r="B257" s="30" t="s">
        <v>191</v>
      </c>
      <c r="C257" s="44" t="s">
        <v>194</v>
      </c>
      <c r="D257" s="35"/>
      <c r="E257" s="36">
        <f>E258+E260</f>
        <v>193</v>
      </c>
      <c r="F257" s="36">
        <f>F258+F260</f>
        <v>192.7</v>
      </c>
      <c r="G257" s="132">
        <f t="shared" si="3"/>
        <v>0.99844559585492221</v>
      </c>
    </row>
    <row r="258" spans="1:7" s="33" customFormat="1" ht="18" customHeight="1" x14ac:dyDescent="0.25">
      <c r="A258" s="43"/>
      <c r="B258" s="85" t="s">
        <v>197</v>
      </c>
      <c r="C258" s="44" t="s">
        <v>198</v>
      </c>
      <c r="D258" s="35"/>
      <c r="E258" s="36">
        <f>E259</f>
        <v>93</v>
      </c>
      <c r="F258" s="36">
        <f>F259</f>
        <v>92.7</v>
      </c>
      <c r="G258" s="132">
        <f t="shared" si="3"/>
        <v>0.99677419354838714</v>
      </c>
    </row>
    <row r="259" spans="1:7" s="33" customFormat="1" ht="18.75" customHeight="1" x14ac:dyDescent="0.25">
      <c r="A259" s="43"/>
      <c r="B259" s="44" t="s">
        <v>14</v>
      </c>
      <c r="C259" s="44" t="s">
        <v>198</v>
      </c>
      <c r="D259" s="35" t="s">
        <v>5</v>
      </c>
      <c r="E259" s="36">
        <v>93</v>
      </c>
      <c r="F259" s="36">
        <v>92.7</v>
      </c>
      <c r="G259" s="132">
        <f t="shared" si="3"/>
        <v>0.99677419354838714</v>
      </c>
    </row>
    <row r="260" spans="1:7" s="33" customFormat="1" ht="35.25" customHeight="1" x14ac:dyDescent="0.25">
      <c r="A260" s="43"/>
      <c r="B260" s="30" t="s">
        <v>192</v>
      </c>
      <c r="C260" s="44" t="s">
        <v>195</v>
      </c>
      <c r="D260" s="35"/>
      <c r="E260" s="36">
        <f>E261</f>
        <v>100</v>
      </c>
      <c r="F260" s="36">
        <f>F261</f>
        <v>100</v>
      </c>
      <c r="G260" s="132">
        <f t="shared" si="3"/>
        <v>1</v>
      </c>
    </row>
    <row r="261" spans="1:7" s="33" customFormat="1" ht="18" customHeight="1" x14ac:dyDescent="0.25">
      <c r="A261" s="43"/>
      <c r="B261" s="49" t="s">
        <v>193</v>
      </c>
      <c r="C261" s="44" t="s">
        <v>195</v>
      </c>
      <c r="D261" s="35" t="s">
        <v>196</v>
      </c>
      <c r="E261" s="82">
        <v>100</v>
      </c>
      <c r="F261" s="36">
        <v>100</v>
      </c>
      <c r="G261" s="132">
        <f t="shared" si="3"/>
        <v>1</v>
      </c>
    </row>
    <row r="262" spans="1:7" s="42" customFormat="1" ht="51.75" customHeight="1" x14ac:dyDescent="0.25">
      <c r="A262" s="39">
        <v>9</v>
      </c>
      <c r="B262" s="104" t="s">
        <v>344</v>
      </c>
      <c r="C262" s="61" t="s">
        <v>200</v>
      </c>
      <c r="D262" s="61"/>
      <c r="E262" s="86">
        <f>E263</f>
        <v>7048.2</v>
      </c>
      <c r="F262" s="86">
        <f>F263</f>
        <v>5946.2</v>
      </c>
      <c r="G262" s="131">
        <f t="shared" si="3"/>
        <v>0.84364802360886471</v>
      </c>
    </row>
    <row r="263" spans="1:7" s="33" customFormat="1" ht="21" customHeight="1" x14ac:dyDescent="0.25">
      <c r="A263" s="43"/>
      <c r="B263" s="30" t="s">
        <v>149</v>
      </c>
      <c r="C263" s="35" t="s">
        <v>201</v>
      </c>
      <c r="D263" s="35"/>
      <c r="E263" s="36">
        <f>E264+E268+E270+E273+E276+E266</f>
        <v>7048.2</v>
      </c>
      <c r="F263" s="36">
        <f>F264+F268+F270+F273+F276+F266</f>
        <v>5946.2</v>
      </c>
      <c r="G263" s="132">
        <f t="shared" si="3"/>
        <v>0.84364802360886471</v>
      </c>
    </row>
    <row r="264" spans="1:7" s="33" customFormat="1" ht="74.25" customHeight="1" x14ac:dyDescent="0.25">
      <c r="A264" s="43"/>
      <c r="B264" s="30" t="s">
        <v>203</v>
      </c>
      <c r="C264" s="35" t="s">
        <v>204</v>
      </c>
      <c r="D264" s="35"/>
      <c r="E264" s="36">
        <f>E265</f>
        <v>400</v>
      </c>
      <c r="F264" s="36">
        <f>F265</f>
        <v>395.2</v>
      </c>
      <c r="G264" s="132">
        <f t="shared" si="3"/>
        <v>0.98799999999999999</v>
      </c>
    </row>
    <row r="265" spans="1:7" s="33" customFormat="1" ht="18" customHeight="1" x14ac:dyDescent="0.25">
      <c r="A265" s="43"/>
      <c r="B265" s="44" t="s">
        <v>14</v>
      </c>
      <c r="C265" s="35" t="s">
        <v>204</v>
      </c>
      <c r="D265" s="35" t="s">
        <v>5</v>
      </c>
      <c r="E265" s="36">
        <v>400</v>
      </c>
      <c r="F265" s="82">
        <v>395.2</v>
      </c>
      <c r="G265" s="132">
        <f t="shared" si="3"/>
        <v>0.98799999999999999</v>
      </c>
    </row>
    <row r="266" spans="1:7" s="33" customFormat="1" ht="33.75" customHeight="1" x14ac:dyDescent="0.25">
      <c r="A266" s="43"/>
      <c r="B266" s="121" t="s">
        <v>392</v>
      </c>
      <c r="C266" s="2" t="s">
        <v>391</v>
      </c>
      <c r="D266" s="2"/>
      <c r="E266" s="36">
        <f>E267</f>
        <v>2395</v>
      </c>
      <c r="F266" s="36">
        <f>F267</f>
        <v>1855.7</v>
      </c>
      <c r="G266" s="132">
        <f t="shared" si="3"/>
        <v>0.77482254697286013</v>
      </c>
    </row>
    <row r="267" spans="1:7" s="33" customFormat="1" x14ac:dyDescent="0.25">
      <c r="A267" s="43"/>
      <c r="B267" s="118" t="s">
        <v>7</v>
      </c>
      <c r="C267" s="2" t="s">
        <v>391</v>
      </c>
      <c r="D267" s="2" t="s">
        <v>8</v>
      </c>
      <c r="E267" s="36">
        <v>2395</v>
      </c>
      <c r="F267" s="36">
        <v>1855.7</v>
      </c>
      <c r="G267" s="132">
        <f t="shared" si="3"/>
        <v>0.77482254697286013</v>
      </c>
    </row>
    <row r="268" spans="1:7" s="33" customFormat="1" ht="113.25" customHeight="1" x14ac:dyDescent="0.25">
      <c r="A268" s="43"/>
      <c r="B268" s="30" t="s">
        <v>205</v>
      </c>
      <c r="C268" s="35" t="s">
        <v>206</v>
      </c>
      <c r="D268" s="35"/>
      <c r="E268" s="36">
        <f>E269</f>
        <v>2504</v>
      </c>
      <c r="F268" s="36">
        <f>F269</f>
        <v>2504</v>
      </c>
      <c r="G268" s="132">
        <f t="shared" si="3"/>
        <v>1</v>
      </c>
    </row>
    <row r="269" spans="1:7" s="33" customFormat="1" x14ac:dyDescent="0.25">
      <c r="A269" s="43"/>
      <c r="B269" s="64" t="s">
        <v>7</v>
      </c>
      <c r="C269" s="35" t="s">
        <v>206</v>
      </c>
      <c r="D269" s="35" t="s">
        <v>8</v>
      </c>
      <c r="E269" s="36">
        <v>2504</v>
      </c>
      <c r="F269" s="36">
        <v>2504</v>
      </c>
      <c r="G269" s="132">
        <f t="shared" si="3"/>
        <v>1</v>
      </c>
    </row>
    <row r="270" spans="1:7" s="33" customFormat="1" ht="36" customHeight="1" x14ac:dyDescent="0.25">
      <c r="A270" s="43"/>
      <c r="B270" s="87" t="s">
        <v>199</v>
      </c>
      <c r="C270" s="35" t="s">
        <v>202</v>
      </c>
      <c r="D270" s="35"/>
      <c r="E270" s="36">
        <f>E271+E272</f>
        <v>1010.6</v>
      </c>
      <c r="F270" s="36">
        <f>F271+F272</f>
        <v>994.5</v>
      </c>
      <c r="G270" s="132">
        <f t="shared" si="3"/>
        <v>0.98406886997823073</v>
      </c>
    </row>
    <row r="271" spans="1:7" s="33" customFormat="1" ht="47.25" customHeight="1" x14ac:dyDescent="0.25">
      <c r="A271" s="43"/>
      <c r="B271" s="44" t="s">
        <v>61</v>
      </c>
      <c r="C271" s="35" t="s">
        <v>202</v>
      </c>
      <c r="D271" s="35" t="s">
        <v>6</v>
      </c>
      <c r="E271" s="36">
        <v>976.6</v>
      </c>
      <c r="F271" s="36">
        <v>976.6</v>
      </c>
      <c r="G271" s="132">
        <f t="shared" ref="G271:G334" si="4">F271/E271</f>
        <v>1</v>
      </c>
    </row>
    <row r="272" spans="1:7" s="33" customFormat="1" ht="15.75" customHeight="1" x14ac:dyDescent="0.25">
      <c r="A272" s="43"/>
      <c r="B272" s="44" t="s">
        <v>14</v>
      </c>
      <c r="C272" s="35" t="s">
        <v>202</v>
      </c>
      <c r="D272" s="35" t="s">
        <v>5</v>
      </c>
      <c r="E272" s="36">
        <v>34</v>
      </c>
      <c r="F272" s="36">
        <v>17.899999999999999</v>
      </c>
      <c r="G272" s="132">
        <f t="shared" si="4"/>
        <v>0.52647058823529402</v>
      </c>
    </row>
    <row r="273" spans="1:7" s="33" customFormat="1" ht="75" customHeight="1" x14ac:dyDescent="0.25">
      <c r="A273" s="43"/>
      <c r="B273" s="30" t="s">
        <v>207</v>
      </c>
      <c r="C273" s="35" t="s">
        <v>208</v>
      </c>
      <c r="D273" s="35"/>
      <c r="E273" s="36">
        <f>E275+E274</f>
        <v>255.7</v>
      </c>
      <c r="F273" s="36">
        <f>F275+F274</f>
        <v>0</v>
      </c>
      <c r="G273" s="132">
        <f t="shared" si="4"/>
        <v>0</v>
      </c>
    </row>
    <row r="274" spans="1:7" s="33" customFormat="1" ht="19.5" customHeight="1" x14ac:dyDescent="0.25">
      <c r="A274" s="43"/>
      <c r="B274" s="44" t="s">
        <v>14</v>
      </c>
      <c r="C274" s="35" t="s">
        <v>208</v>
      </c>
      <c r="D274" s="35" t="s">
        <v>5</v>
      </c>
      <c r="E274" s="36">
        <v>255.7</v>
      </c>
      <c r="F274" s="36">
        <v>0</v>
      </c>
      <c r="G274" s="132">
        <f t="shared" si="4"/>
        <v>0</v>
      </c>
    </row>
    <row r="275" spans="1:7" s="145" customFormat="1" hidden="1" x14ac:dyDescent="0.25">
      <c r="A275" s="142"/>
      <c r="B275" s="143" t="s">
        <v>7</v>
      </c>
      <c r="C275" s="144" t="s">
        <v>208</v>
      </c>
      <c r="D275" s="144" t="s">
        <v>8</v>
      </c>
      <c r="E275" s="136">
        <v>0</v>
      </c>
      <c r="F275" s="136">
        <v>0</v>
      </c>
      <c r="G275" s="137" t="e">
        <f t="shared" si="4"/>
        <v>#DIV/0!</v>
      </c>
    </row>
    <row r="276" spans="1:7" s="33" customFormat="1" ht="64.5" customHeight="1" x14ac:dyDescent="0.25">
      <c r="A276" s="43"/>
      <c r="B276" s="88" t="s">
        <v>209</v>
      </c>
      <c r="C276" s="35" t="s">
        <v>210</v>
      </c>
      <c r="D276" s="35"/>
      <c r="E276" s="36">
        <f>E277</f>
        <v>482.9</v>
      </c>
      <c r="F276" s="36">
        <f>F277</f>
        <v>196.8</v>
      </c>
      <c r="G276" s="132">
        <f t="shared" si="4"/>
        <v>0.40753779250362399</v>
      </c>
    </row>
    <row r="277" spans="1:7" s="33" customFormat="1" x14ac:dyDescent="0.25">
      <c r="A277" s="43"/>
      <c r="B277" s="64" t="s">
        <v>7</v>
      </c>
      <c r="C277" s="35" t="s">
        <v>210</v>
      </c>
      <c r="D277" s="35" t="s">
        <v>8</v>
      </c>
      <c r="E277" s="82">
        <v>482.9</v>
      </c>
      <c r="F277" s="36">
        <v>196.8</v>
      </c>
      <c r="G277" s="132">
        <f t="shared" si="4"/>
        <v>0.40753779250362399</v>
      </c>
    </row>
    <row r="278" spans="1:7" s="42" customFormat="1" ht="68.25" customHeight="1" x14ac:dyDescent="0.25">
      <c r="A278" s="39">
        <v>10</v>
      </c>
      <c r="B278" s="72" t="s">
        <v>211</v>
      </c>
      <c r="C278" s="61" t="s">
        <v>215</v>
      </c>
      <c r="D278" s="61"/>
      <c r="E278" s="86">
        <f>E279+E289</f>
        <v>18508</v>
      </c>
      <c r="F278" s="86">
        <f>F279+F289</f>
        <v>18507.7</v>
      </c>
      <c r="G278" s="131">
        <f t="shared" si="4"/>
        <v>0.99998379079317057</v>
      </c>
    </row>
    <row r="279" spans="1:7" s="33" customFormat="1" ht="32.25" customHeight="1" x14ac:dyDescent="0.25">
      <c r="A279" s="43"/>
      <c r="B279" s="105" t="s">
        <v>345</v>
      </c>
      <c r="C279" s="44" t="s">
        <v>216</v>
      </c>
      <c r="D279" s="35"/>
      <c r="E279" s="36">
        <f>E280+E283+E285+E287</f>
        <v>15720</v>
      </c>
      <c r="F279" s="36">
        <f>F280+F283+F285+F287</f>
        <v>15720</v>
      </c>
      <c r="G279" s="132">
        <f t="shared" si="4"/>
        <v>1</v>
      </c>
    </row>
    <row r="280" spans="1:7" s="33" customFormat="1" ht="33.75" customHeight="1" x14ac:dyDescent="0.25">
      <c r="A280" s="43"/>
      <c r="B280" s="30" t="s">
        <v>212</v>
      </c>
      <c r="C280" s="44" t="s">
        <v>217</v>
      </c>
      <c r="D280" s="35"/>
      <c r="E280" s="36">
        <f>E282+E281</f>
        <v>220</v>
      </c>
      <c r="F280" s="36">
        <f>F282+F281</f>
        <v>220</v>
      </c>
      <c r="G280" s="132">
        <f t="shared" si="4"/>
        <v>1</v>
      </c>
    </row>
    <row r="281" spans="1:7" s="33" customFormat="1" ht="18" customHeight="1" x14ac:dyDescent="0.25">
      <c r="A281" s="43"/>
      <c r="B281" s="44" t="s">
        <v>14</v>
      </c>
      <c r="C281" s="44" t="s">
        <v>217</v>
      </c>
      <c r="D281" s="35" t="s">
        <v>5</v>
      </c>
      <c r="E281" s="36">
        <v>70</v>
      </c>
      <c r="F281" s="36">
        <v>70</v>
      </c>
      <c r="G281" s="132">
        <f t="shared" si="4"/>
        <v>1</v>
      </c>
    </row>
    <row r="282" spans="1:7" s="33" customFormat="1" x14ac:dyDescent="0.25">
      <c r="A282" s="43"/>
      <c r="B282" s="64" t="s">
        <v>7</v>
      </c>
      <c r="C282" s="44" t="s">
        <v>217</v>
      </c>
      <c r="D282" s="35" t="s">
        <v>8</v>
      </c>
      <c r="E282" s="36">
        <v>150</v>
      </c>
      <c r="F282" s="36">
        <v>150</v>
      </c>
      <c r="G282" s="132">
        <f t="shared" si="4"/>
        <v>1</v>
      </c>
    </row>
    <row r="283" spans="1:7" s="33" customFormat="1" ht="33" customHeight="1" x14ac:dyDescent="0.25">
      <c r="A283" s="43"/>
      <c r="B283" s="118" t="s">
        <v>414</v>
      </c>
      <c r="C283" s="12" t="s">
        <v>411</v>
      </c>
      <c r="D283" s="2"/>
      <c r="E283" s="36">
        <f>E284</f>
        <v>13083</v>
      </c>
      <c r="F283" s="36">
        <f>F284</f>
        <v>13083</v>
      </c>
      <c r="G283" s="132">
        <f t="shared" si="4"/>
        <v>1</v>
      </c>
    </row>
    <row r="284" spans="1:7" s="33" customFormat="1" x14ac:dyDescent="0.25">
      <c r="A284" s="43"/>
      <c r="B284" s="118" t="s">
        <v>7</v>
      </c>
      <c r="C284" s="12" t="s">
        <v>411</v>
      </c>
      <c r="D284" s="2" t="s">
        <v>8</v>
      </c>
      <c r="E284" s="36">
        <v>13083</v>
      </c>
      <c r="F284" s="36">
        <v>13083</v>
      </c>
      <c r="G284" s="132">
        <f t="shared" si="4"/>
        <v>1</v>
      </c>
    </row>
    <row r="285" spans="1:7" s="33" customFormat="1" ht="33" customHeight="1" x14ac:dyDescent="0.25">
      <c r="A285" s="43"/>
      <c r="B285" s="118" t="s">
        <v>414</v>
      </c>
      <c r="C285" s="12" t="s">
        <v>412</v>
      </c>
      <c r="D285" s="2"/>
      <c r="E285" s="36">
        <f>E286</f>
        <v>1617</v>
      </c>
      <c r="F285" s="36">
        <f>F286</f>
        <v>1617</v>
      </c>
      <c r="G285" s="132">
        <f t="shared" si="4"/>
        <v>1</v>
      </c>
    </row>
    <row r="286" spans="1:7" s="33" customFormat="1" x14ac:dyDescent="0.25">
      <c r="A286" s="43"/>
      <c r="B286" s="118" t="s">
        <v>7</v>
      </c>
      <c r="C286" s="12" t="s">
        <v>412</v>
      </c>
      <c r="D286" s="2" t="s">
        <v>8</v>
      </c>
      <c r="E286" s="36">
        <v>1617</v>
      </c>
      <c r="F286" s="36">
        <v>1617</v>
      </c>
      <c r="G286" s="132">
        <f t="shared" si="4"/>
        <v>1</v>
      </c>
    </row>
    <row r="287" spans="1:7" s="33" customFormat="1" ht="34.5" customHeight="1" x14ac:dyDescent="0.25">
      <c r="A287" s="43"/>
      <c r="B287" s="118" t="s">
        <v>414</v>
      </c>
      <c r="C287" s="12" t="s">
        <v>413</v>
      </c>
      <c r="D287" s="2"/>
      <c r="E287" s="36">
        <f>E288</f>
        <v>800</v>
      </c>
      <c r="F287" s="36">
        <f>F288</f>
        <v>800</v>
      </c>
      <c r="G287" s="132">
        <f t="shared" si="4"/>
        <v>1</v>
      </c>
    </row>
    <row r="288" spans="1:7" s="33" customFormat="1" x14ac:dyDescent="0.25">
      <c r="A288" s="43"/>
      <c r="B288" s="118" t="s">
        <v>7</v>
      </c>
      <c r="C288" s="12" t="s">
        <v>413</v>
      </c>
      <c r="D288" s="2" t="s">
        <v>8</v>
      </c>
      <c r="E288" s="36">
        <v>800</v>
      </c>
      <c r="F288" s="36">
        <v>800</v>
      </c>
      <c r="G288" s="132">
        <f t="shared" si="4"/>
        <v>1</v>
      </c>
    </row>
    <row r="289" spans="1:7" s="33" customFormat="1" ht="30" customHeight="1" x14ac:dyDescent="0.25">
      <c r="A289" s="43"/>
      <c r="B289" s="30" t="s">
        <v>213</v>
      </c>
      <c r="C289" s="44" t="s">
        <v>218</v>
      </c>
      <c r="D289" s="35"/>
      <c r="E289" s="36">
        <f>E290</f>
        <v>2788</v>
      </c>
      <c r="F289" s="36">
        <f>F290</f>
        <v>2787.7</v>
      </c>
      <c r="G289" s="132">
        <f t="shared" si="4"/>
        <v>0.99989239598278334</v>
      </c>
    </row>
    <row r="290" spans="1:7" s="33" customFormat="1" ht="34.5" customHeight="1" x14ac:dyDescent="0.25">
      <c r="A290" s="43"/>
      <c r="B290" s="30" t="s">
        <v>214</v>
      </c>
      <c r="C290" s="44" t="s">
        <v>219</v>
      </c>
      <c r="D290" s="35"/>
      <c r="E290" s="36">
        <f>E291</f>
        <v>2788</v>
      </c>
      <c r="F290" s="36">
        <f>F291</f>
        <v>2787.7</v>
      </c>
      <c r="G290" s="132">
        <f t="shared" si="4"/>
        <v>0.99989239598278334</v>
      </c>
    </row>
    <row r="291" spans="1:7" s="33" customFormat="1" ht="17.25" customHeight="1" x14ac:dyDescent="0.25">
      <c r="A291" s="43"/>
      <c r="B291" s="44" t="s">
        <v>14</v>
      </c>
      <c r="C291" s="44" t="s">
        <v>219</v>
      </c>
      <c r="D291" s="35" t="s">
        <v>5</v>
      </c>
      <c r="E291" s="36">
        <v>2788</v>
      </c>
      <c r="F291" s="36">
        <v>2787.7</v>
      </c>
      <c r="G291" s="132">
        <f t="shared" si="4"/>
        <v>0.99989239598278334</v>
      </c>
    </row>
    <row r="292" spans="1:7" s="42" customFormat="1" ht="49.15" customHeight="1" x14ac:dyDescent="0.25">
      <c r="A292" s="39">
        <v>11</v>
      </c>
      <c r="B292" s="72" t="s">
        <v>220</v>
      </c>
      <c r="C292" s="73" t="s">
        <v>223</v>
      </c>
      <c r="D292" s="61"/>
      <c r="E292" s="38">
        <f>E293+E302+E305</f>
        <v>12070</v>
      </c>
      <c r="F292" s="38">
        <f>F293+F302+F305</f>
        <v>11894.2</v>
      </c>
      <c r="G292" s="131">
        <f t="shared" si="4"/>
        <v>0.98543496271748143</v>
      </c>
    </row>
    <row r="293" spans="1:7" s="33" customFormat="1" x14ac:dyDescent="0.25">
      <c r="A293" s="43"/>
      <c r="B293" s="30" t="s">
        <v>221</v>
      </c>
      <c r="C293" s="44" t="s">
        <v>224</v>
      </c>
      <c r="D293" s="35"/>
      <c r="E293" s="36">
        <f>E294+E298+E296+E300</f>
        <v>7010.7</v>
      </c>
      <c r="F293" s="36">
        <f>F294+F298+F296+F300</f>
        <v>6918.5</v>
      </c>
      <c r="G293" s="132">
        <f t="shared" si="4"/>
        <v>0.98684867416948385</v>
      </c>
    </row>
    <row r="294" spans="1:7" s="33" customFormat="1" ht="31.5" x14ac:dyDescent="0.25">
      <c r="A294" s="43"/>
      <c r="B294" s="46" t="s">
        <v>15</v>
      </c>
      <c r="C294" s="44" t="s">
        <v>225</v>
      </c>
      <c r="D294" s="35"/>
      <c r="E294" s="36">
        <f>E295</f>
        <v>6371.4</v>
      </c>
      <c r="F294" s="36">
        <f>F295</f>
        <v>6371.4</v>
      </c>
      <c r="G294" s="132">
        <f t="shared" si="4"/>
        <v>1</v>
      </c>
    </row>
    <row r="295" spans="1:7" s="33" customFormat="1" ht="32.25" customHeight="1" x14ac:dyDescent="0.25">
      <c r="A295" s="43"/>
      <c r="B295" s="35" t="s">
        <v>86</v>
      </c>
      <c r="C295" s="44" t="s">
        <v>225</v>
      </c>
      <c r="D295" s="35" t="s">
        <v>92</v>
      </c>
      <c r="E295" s="36">
        <v>6371.4</v>
      </c>
      <c r="F295" s="36">
        <v>6371.4</v>
      </c>
      <c r="G295" s="132">
        <f t="shared" si="4"/>
        <v>1</v>
      </c>
    </row>
    <row r="296" spans="1:7" s="33" customFormat="1" ht="30.75" customHeight="1" x14ac:dyDescent="0.25">
      <c r="A296" s="43"/>
      <c r="B296" s="106" t="s">
        <v>379</v>
      </c>
      <c r="C296" s="12" t="s">
        <v>378</v>
      </c>
      <c r="D296" s="2"/>
      <c r="E296" s="36">
        <f>E297</f>
        <v>192</v>
      </c>
      <c r="F296" s="36">
        <f>F297</f>
        <v>99.8</v>
      </c>
      <c r="G296" s="132">
        <f t="shared" si="4"/>
        <v>0.51979166666666665</v>
      </c>
    </row>
    <row r="297" spans="1:7" s="33" customFormat="1" ht="19.5" customHeight="1" x14ac:dyDescent="0.25">
      <c r="A297" s="43"/>
      <c r="B297" s="12" t="s">
        <v>14</v>
      </c>
      <c r="C297" s="12" t="s">
        <v>378</v>
      </c>
      <c r="D297" s="2" t="s">
        <v>5</v>
      </c>
      <c r="E297" s="36">
        <v>192</v>
      </c>
      <c r="F297" s="36">
        <v>99.8</v>
      </c>
      <c r="G297" s="132">
        <f t="shared" si="4"/>
        <v>0.51979166666666665</v>
      </c>
    </row>
    <row r="298" spans="1:7" s="33" customFormat="1" ht="30.75" customHeight="1" x14ac:dyDescent="0.25">
      <c r="A298" s="43"/>
      <c r="B298" s="30" t="s">
        <v>222</v>
      </c>
      <c r="C298" s="44" t="s">
        <v>226</v>
      </c>
      <c r="D298" s="35"/>
      <c r="E298" s="36">
        <f>E299</f>
        <v>348.3</v>
      </c>
      <c r="F298" s="36">
        <f>F299</f>
        <v>348.3</v>
      </c>
      <c r="G298" s="132">
        <f t="shared" si="4"/>
        <v>1</v>
      </c>
    </row>
    <row r="299" spans="1:7" s="33" customFormat="1" ht="20.25" customHeight="1" x14ac:dyDescent="0.25">
      <c r="A299" s="43"/>
      <c r="B299" s="44" t="s">
        <v>14</v>
      </c>
      <c r="C299" s="44" t="s">
        <v>226</v>
      </c>
      <c r="D299" s="35" t="s">
        <v>5</v>
      </c>
      <c r="E299" s="36">
        <v>348.3</v>
      </c>
      <c r="F299" s="36">
        <v>348.3</v>
      </c>
      <c r="G299" s="132">
        <f t="shared" si="4"/>
        <v>1</v>
      </c>
    </row>
    <row r="300" spans="1:7" s="33" customFormat="1" ht="30" customHeight="1" x14ac:dyDescent="0.25">
      <c r="A300" s="43"/>
      <c r="B300" s="106" t="s">
        <v>380</v>
      </c>
      <c r="C300" s="12" t="s">
        <v>381</v>
      </c>
      <c r="D300" s="2"/>
      <c r="E300" s="36">
        <f>E301</f>
        <v>99</v>
      </c>
      <c r="F300" s="36">
        <f>F301</f>
        <v>99</v>
      </c>
      <c r="G300" s="132">
        <f t="shared" si="4"/>
        <v>1</v>
      </c>
    </row>
    <row r="301" spans="1:7" s="33" customFormat="1" ht="18" customHeight="1" x14ac:dyDescent="0.25">
      <c r="A301" s="43"/>
      <c r="B301" s="12" t="s">
        <v>14</v>
      </c>
      <c r="C301" s="12" t="s">
        <v>381</v>
      </c>
      <c r="D301" s="2" t="s">
        <v>5</v>
      </c>
      <c r="E301" s="36">
        <v>99</v>
      </c>
      <c r="F301" s="36">
        <v>99</v>
      </c>
      <c r="G301" s="132">
        <f t="shared" si="4"/>
        <v>1</v>
      </c>
    </row>
    <row r="302" spans="1:7" s="33" customFormat="1" ht="46.5" customHeight="1" x14ac:dyDescent="0.25">
      <c r="A302" s="43"/>
      <c r="B302" s="60" t="s">
        <v>227</v>
      </c>
      <c r="C302" s="89" t="s">
        <v>229</v>
      </c>
      <c r="D302" s="89"/>
      <c r="E302" s="36">
        <f>E303</f>
        <v>350</v>
      </c>
      <c r="F302" s="36">
        <f>F303</f>
        <v>268.7</v>
      </c>
      <c r="G302" s="132">
        <f t="shared" si="4"/>
        <v>0.76771428571428568</v>
      </c>
    </row>
    <row r="303" spans="1:7" s="33" customFormat="1" ht="51" customHeight="1" x14ac:dyDescent="0.25">
      <c r="A303" s="43"/>
      <c r="B303" s="60" t="s">
        <v>228</v>
      </c>
      <c r="C303" s="89" t="s">
        <v>230</v>
      </c>
      <c r="D303" s="89"/>
      <c r="E303" s="36">
        <f>E304</f>
        <v>350</v>
      </c>
      <c r="F303" s="36">
        <f>F304</f>
        <v>268.7</v>
      </c>
      <c r="G303" s="132">
        <f t="shared" si="4"/>
        <v>0.76771428571428568</v>
      </c>
    </row>
    <row r="304" spans="1:7" s="33" customFormat="1" ht="19.5" customHeight="1" x14ac:dyDescent="0.25">
      <c r="A304" s="43"/>
      <c r="B304" s="55" t="s">
        <v>14</v>
      </c>
      <c r="C304" s="89" t="s">
        <v>230</v>
      </c>
      <c r="D304" s="89" t="s">
        <v>5</v>
      </c>
      <c r="E304" s="36">
        <v>350</v>
      </c>
      <c r="F304" s="36">
        <v>268.7</v>
      </c>
      <c r="G304" s="132">
        <f t="shared" si="4"/>
        <v>0.76771428571428568</v>
      </c>
    </row>
    <row r="305" spans="1:7" s="33" customFormat="1" ht="31.5" customHeight="1" x14ac:dyDescent="0.25">
      <c r="A305" s="43"/>
      <c r="B305" s="46" t="s">
        <v>231</v>
      </c>
      <c r="C305" s="49" t="s">
        <v>232</v>
      </c>
      <c r="D305" s="35"/>
      <c r="E305" s="36">
        <f>E306</f>
        <v>4709.3000000000011</v>
      </c>
      <c r="F305" s="36">
        <f>F306</f>
        <v>4707</v>
      </c>
      <c r="G305" s="132">
        <f t="shared" si="4"/>
        <v>0.99951160469708855</v>
      </c>
    </row>
    <row r="306" spans="1:7" s="33" customFormat="1" ht="21.75" customHeight="1" x14ac:dyDescent="0.25">
      <c r="A306" s="43"/>
      <c r="B306" s="46" t="s">
        <v>13</v>
      </c>
      <c r="C306" s="49" t="s">
        <v>233</v>
      </c>
      <c r="D306" s="35"/>
      <c r="E306" s="36">
        <f>E307+E308+E309</f>
        <v>4709.3000000000011</v>
      </c>
      <c r="F306" s="36">
        <f>F307+F308+F309</f>
        <v>4707</v>
      </c>
      <c r="G306" s="132">
        <f t="shared" si="4"/>
        <v>0.99951160469708855</v>
      </c>
    </row>
    <row r="307" spans="1:7" s="33" customFormat="1" ht="49.5" customHeight="1" x14ac:dyDescent="0.25">
      <c r="A307" s="43"/>
      <c r="B307" s="44" t="s">
        <v>61</v>
      </c>
      <c r="C307" s="49" t="s">
        <v>233</v>
      </c>
      <c r="D307" s="59" t="s">
        <v>6</v>
      </c>
      <c r="E307" s="36">
        <v>4326.6000000000004</v>
      </c>
      <c r="F307" s="36">
        <v>4326.5</v>
      </c>
      <c r="G307" s="132">
        <f t="shared" si="4"/>
        <v>0.99997688716313027</v>
      </c>
    </row>
    <row r="308" spans="1:7" s="33" customFormat="1" ht="18.75" customHeight="1" x14ac:dyDescent="0.25">
      <c r="A308" s="43"/>
      <c r="B308" s="44" t="s">
        <v>14</v>
      </c>
      <c r="C308" s="49" t="s">
        <v>233</v>
      </c>
      <c r="D308" s="59" t="s">
        <v>5</v>
      </c>
      <c r="E308" s="36">
        <v>352.1</v>
      </c>
      <c r="F308" s="36">
        <v>351.7</v>
      </c>
      <c r="G308" s="132">
        <f t="shared" si="4"/>
        <v>0.99886395910252757</v>
      </c>
    </row>
    <row r="309" spans="1:7" s="42" customFormat="1" x14ac:dyDescent="0.25">
      <c r="A309" s="39"/>
      <c r="B309" s="44" t="s">
        <v>7</v>
      </c>
      <c r="C309" s="49" t="s">
        <v>233</v>
      </c>
      <c r="D309" s="59" t="s">
        <v>8</v>
      </c>
      <c r="E309" s="36">
        <v>30.6</v>
      </c>
      <c r="F309" s="36">
        <v>28.8</v>
      </c>
      <c r="G309" s="132">
        <f t="shared" si="4"/>
        <v>0.94117647058823528</v>
      </c>
    </row>
    <row r="310" spans="1:7" s="42" customFormat="1" ht="37.5" customHeight="1" x14ac:dyDescent="0.25">
      <c r="A310" s="39">
        <v>12</v>
      </c>
      <c r="B310" s="104" t="s">
        <v>346</v>
      </c>
      <c r="C310" s="73" t="s">
        <v>236</v>
      </c>
      <c r="D310" s="74"/>
      <c r="E310" s="38">
        <f>E311+E316+E321+E326</f>
        <v>22569.399999999998</v>
      </c>
      <c r="F310" s="38">
        <f>F311+F316+F321+F326</f>
        <v>22180.800000000003</v>
      </c>
      <c r="G310" s="131">
        <f t="shared" si="4"/>
        <v>0.98278199686300938</v>
      </c>
    </row>
    <row r="311" spans="1:7" s="33" customFormat="1" ht="20.25" customHeight="1" x14ac:dyDescent="0.25">
      <c r="A311" s="43"/>
      <c r="B311" s="30" t="s">
        <v>234</v>
      </c>
      <c r="C311" s="44" t="s">
        <v>237</v>
      </c>
      <c r="D311" s="59"/>
      <c r="E311" s="36">
        <f>E312+E314</f>
        <v>285.5</v>
      </c>
      <c r="F311" s="36">
        <f>F312+F314</f>
        <v>274.7</v>
      </c>
      <c r="G311" s="132">
        <f t="shared" si="4"/>
        <v>0.96217162872154116</v>
      </c>
    </row>
    <row r="312" spans="1:7" s="33" customFormat="1" ht="36" customHeight="1" x14ac:dyDescent="0.25">
      <c r="A312" s="43"/>
      <c r="B312" s="30" t="s">
        <v>235</v>
      </c>
      <c r="C312" s="44" t="s">
        <v>238</v>
      </c>
      <c r="D312" s="59"/>
      <c r="E312" s="36">
        <f>E313</f>
        <v>130.5</v>
      </c>
      <c r="F312" s="36">
        <f>F313</f>
        <v>119.7</v>
      </c>
      <c r="G312" s="132">
        <f t="shared" si="4"/>
        <v>0.91724137931034488</v>
      </c>
    </row>
    <row r="313" spans="1:7" s="33" customFormat="1" ht="19.5" customHeight="1" x14ac:dyDescent="0.25">
      <c r="A313" s="43"/>
      <c r="B313" s="44" t="s">
        <v>14</v>
      </c>
      <c r="C313" s="44" t="s">
        <v>238</v>
      </c>
      <c r="D313" s="59" t="s">
        <v>5</v>
      </c>
      <c r="E313" s="36">
        <v>130.5</v>
      </c>
      <c r="F313" s="82">
        <v>119.7</v>
      </c>
      <c r="G313" s="132">
        <f t="shared" si="4"/>
        <v>0.91724137931034488</v>
      </c>
    </row>
    <row r="314" spans="1:7" s="33" customFormat="1" ht="18.75" customHeight="1" x14ac:dyDescent="0.25">
      <c r="A314" s="43"/>
      <c r="B314" s="30" t="s">
        <v>249</v>
      </c>
      <c r="C314" s="44" t="s">
        <v>250</v>
      </c>
      <c r="D314" s="35"/>
      <c r="E314" s="36">
        <f>E315</f>
        <v>155</v>
      </c>
      <c r="F314" s="36">
        <f>F315</f>
        <v>155</v>
      </c>
      <c r="G314" s="132">
        <f t="shared" si="4"/>
        <v>1</v>
      </c>
    </row>
    <row r="315" spans="1:7" s="33" customFormat="1" ht="15.75" customHeight="1" x14ac:dyDescent="0.25">
      <c r="A315" s="43"/>
      <c r="B315" s="44" t="s">
        <v>14</v>
      </c>
      <c r="C315" s="44" t="s">
        <v>250</v>
      </c>
      <c r="D315" s="35" t="s">
        <v>5</v>
      </c>
      <c r="E315" s="36">
        <v>155</v>
      </c>
      <c r="F315" s="36">
        <v>155</v>
      </c>
      <c r="G315" s="132">
        <f t="shared" si="4"/>
        <v>1</v>
      </c>
    </row>
    <row r="316" spans="1:7" s="33" customFormat="1" ht="28.5" customHeight="1" x14ac:dyDescent="0.25">
      <c r="A316" s="43"/>
      <c r="B316" s="30" t="s">
        <v>239</v>
      </c>
      <c r="C316" s="44" t="s">
        <v>241</v>
      </c>
      <c r="D316" s="59"/>
      <c r="E316" s="36">
        <f>E317+E319</f>
        <v>53.2</v>
      </c>
      <c r="F316" s="36">
        <f>F317+F319</f>
        <v>53.2</v>
      </c>
      <c r="G316" s="132">
        <f t="shared" si="4"/>
        <v>1</v>
      </c>
    </row>
    <row r="317" spans="1:7" s="33" customFormat="1" ht="45.75" customHeight="1" x14ac:dyDescent="0.25">
      <c r="A317" s="43"/>
      <c r="B317" s="44" t="s">
        <v>240</v>
      </c>
      <c r="C317" s="44" t="s">
        <v>242</v>
      </c>
      <c r="D317" s="59"/>
      <c r="E317" s="36">
        <f>E318</f>
        <v>53.2</v>
      </c>
      <c r="F317" s="36">
        <f>F318</f>
        <v>53.2</v>
      </c>
      <c r="G317" s="132">
        <f t="shared" si="4"/>
        <v>1</v>
      </c>
    </row>
    <row r="318" spans="1:7" s="33" customFormat="1" ht="18" customHeight="1" x14ac:dyDescent="0.25">
      <c r="A318" s="43"/>
      <c r="B318" s="44" t="s">
        <v>14</v>
      </c>
      <c r="C318" s="44" t="s">
        <v>242</v>
      </c>
      <c r="D318" s="59" t="s">
        <v>5</v>
      </c>
      <c r="E318" s="36">
        <v>53.2</v>
      </c>
      <c r="F318" s="36">
        <v>53.2</v>
      </c>
      <c r="G318" s="132">
        <f t="shared" si="4"/>
        <v>1</v>
      </c>
    </row>
    <row r="319" spans="1:7" s="145" customFormat="1" ht="81" hidden="1" customHeight="1" x14ac:dyDescent="0.25">
      <c r="A319" s="142"/>
      <c r="B319" s="134" t="s">
        <v>251</v>
      </c>
      <c r="C319" s="135" t="s">
        <v>252</v>
      </c>
      <c r="D319" s="144"/>
      <c r="E319" s="136">
        <f>E320</f>
        <v>0</v>
      </c>
      <c r="F319" s="136">
        <v>0</v>
      </c>
      <c r="G319" s="137" t="e">
        <f t="shared" si="4"/>
        <v>#DIV/0!</v>
      </c>
    </row>
    <row r="320" spans="1:7" s="145" customFormat="1" ht="49.15" hidden="1" customHeight="1" x14ac:dyDescent="0.25">
      <c r="A320" s="142"/>
      <c r="B320" s="146" t="s">
        <v>361</v>
      </c>
      <c r="C320" s="135" t="s">
        <v>252</v>
      </c>
      <c r="D320" s="144" t="s">
        <v>253</v>
      </c>
      <c r="E320" s="136">
        <v>0</v>
      </c>
      <c r="F320" s="136">
        <v>0</v>
      </c>
      <c r="G320" s="137" t="e">
        <f t="shared" si="4"/>
        <v>#DIV/0!</v>
      </c>
    </row>
    <row r="321" spans="1:7" s="33" customFormat="1" x14ac:dyDescent="0.25">
      <c r="A321" s="43"/>
      <c r="B321" s="30" t="s">
        <v>243</v>
      </c>
      <c r="C321" s="44" t="s">
        <v>245</v>
      </c>
      <c r="D321" s="59"/>
      <c r="E321" s="36">
        <f>E322</f>
        <v>3207.7999999999997</v>
      </c>
      <c r="F321" s="36">
        <f>F322</f>
        <v>3207.2999999999997</v>
      </c>
      <c r="G321" s="132">
        <f t="shared" si="4"/>
        <v>0.99984412993328764</v>
      </c>
    </row>
    <row r="322" spans="1:7" s="33" customFormat="1" ht="31.5" x14ac:dyDescent="0.25">
      <c r="A322" s="43"/>
      <c r="B322" s="46" t="s">
        <v>15</v>
      </c>
      <c r="C322" s="44" t="s">
        <v>246</v>
      </c>
      <c r="D322" s="59"/>
      <c r="E322" s="36">
        <f>E323+E324+E325</f>
        <v>3207.7999999999997</v>
      </c>
      <c r="F322" s="36">
        <f>F323+F324+F325</f>
        <v>3207.2999999999997</v>
      </c>
      <c r="G322" s="132">
        <f t="shared" si="4"/>
        <v>0.99984412993328764</v>
      </c>
    </row>
    <row r="323" spans="1:7" s="33" customFormat="1" ht="51" customHeight="1" x14ac:dyDescent="0.25">
      <c r="A323" s="43"/>
      <c r="B323" s="44" t="s">
        <v>61</v>
      </c>
      <c r="C323" s="44" t="s">
        <v>246</v>
      </c>
      <c r="D323" s="59" t="s">
        <v>6</v>
      </c>
      <c r="E323" s="36">
        <v>2995.5</v>
      </c>
      <c r="F323" s="36">
        <v>2995.1</v>
      </c>
      <c r="G323" s="132">
        <f t="shared" si="4"/>
        <v>0.99986646636621601</v>
      </c>
    </row>
    <row r="324" spans="1:7" s="33" customFormat="1" ht="18.75" customHeight="1" x14ac:dyDescent="0.25">
      <c r="A324" s="43"/>
      <c r="B324" s="44" t="s">
        <v>14</v>
      </c>
      <c r="C324" s="44" t="s">
        <v>246</v>
      </c>
      <c r="D324" s="59" t="s">
        <v>5</v>
      </c>
      <c r="E324" s="36">
        <v>211.1</v>
      </c>
      <c r="F324" s="36">
        <v>211.1</v>
      </c>
      <c r="G324" s="132">
        <f t="shared" si="4"/>
        <v>1</v>
      </c>
    </row>
    <row r="325" spans="1:7" s="33" customFormat="1" x14ac:dyDescent="0.25">
      <c r="A325" s="39"/>
      <c r="B325" s="44" t="s">
        <v>7</v>
      </c>
      <c r="C325" s="44" t="s">
        <v>246</v>
      </c>
      <c r="D325" s="59" t="s">
        <v>8</v>
      </c>
      <c r="E325" s="36">
        <v>1.2</v>
      </c>
      <c r="F325" s="36">
        <v>1.1000000000000001</v>
      </c>
      <c r="G325" s="132">
        <f t="shared" si="4"/>
        <v>0.91666666666666674</v>
      </c>
    </row>
    <row r="326" spans="1:7" s="33" customFormat="1" x14ac:dyDescent="0.25">
      <c r="A326" s="39"/>
      <c r="B326" s="30" t="s">
        <v>244</v>
      </c>
      <c r="C326" s="44" t="s">
        <v>247</v>
      </c>
      <c r="D326" s="59"/>
      <c r="E326" s="36">
        <f>E327</f>
        <v>19022.899999999998</v>
      </c>
      <c r="F326" s="36">
        <f>F327</f>
        <v>18645.600000000002</v>
      </c>
      <c r="G326" s="132">
        <f t="shared" si="4"/>
        <v>0.98016601044004881</v>
      </c>
    </row>
    <row r="327" spans="1:7" s="33" customFormat="1" ht="31.5" x14ac:dyDescent="0.25">
      <c r="A327" s="39"/>
      <c r="B327" s="46" t="s">
        <v>15</v>
      </c>
      <c r="C327" s="44" t="s">
        <v>248</v>
      </c>
      <c r="D327" s="59"/>
      <c r="E327" s="36">
        <f>E328+E329+E330</f>
        <v>19022.899999999998</v>
      </c>
      <c r="F327" s="36">
        <f>F328+F329+F330</f>
        <v>18645.600000000002</v>
      </c>
      <c r="G327" s="132">
        <f t="shared" si="4"/>
        <v>0.98016601044004881</v>
      </c>
    </row>
    <row r="328" spans="1:7" s="33" customFormat="1" ht="48.75" customHeight="1" x14ac:dyDescent="0.25">
      <c r="A328" s="39"/>
      <c r="B328" s="44" t="s">
        <v>61</v>
      </c>
      <c r="C328" s="44" t="s">
        <v>248</v>
      </c>
      <c r="D328" s="59" t="s">
        <v>6</v>
      </c>
      <c r="E328" s="36">
        <v>12008</v>
      </c>
      <c r="F328" s="36">
        <v>11896</v>
      </c>
      <c r="G328" s="132">
        <f t="shared" si="4"/>
        <v>0.99067288474350435</v>
      </c>
    </row>
    <row r="329" spans="1:7" s="33" customFormat="1" ht="17.25" customHeight="1" x14ac:dyDescent="0.25">
      <c r="A329" s="39"/>
      <c r="B329" s="44" t="s">
        <v>14</v>
      </c>
      <c r="C329" s="44" t="s">
        <v>248</v>
      </c>
      <c r="D329" s="59" t="s">
        <v>5</v>
      </c>
      <c r="E329" s="36">
        <v>6755.1</v>
      </c>
      <c r="F329" s="36">
        <v>6573.7</v>
      </c>
      <c r="G329" s="132">
        <f t="shared" si="4"/>
        <v>0.97314621545202873</v>
      </c>
    </row>
    <row r="330" spans="1:7" s="33" customFormat="1" x14ac:dyDescent="0.25">
      <c r="A330" s="39"/>
      <c r="B330" s="44" t="s">
        <v>7</v>
      </c>
      <c r="C330" s="44" t="s">
        <v>248</v>
      </c>
      <c r="D330" s="59" t="s">
        <v>8</v>
      </c>
      <c r="E330" s="36">
        <v>259.8</v>
      </c>
      <c r="F330" s="36">
        <v>175.9</v>
      </c>
      <c r="G330" s="132">
        <f t="shared" si="4"/>
        <v>0.6770592763664357</v>
      </c>
    </row>
    <row r="331" spans="1:7" s="42" customFormat="1" ht="37.5" customHeight="1" x14ac:dyDescent="0.25">
      <c r="A331" s="39">
        <v>13</v>
      </c>
      <c r="B331" s="72" t="s">
        <v>254</v>
      </c>
      <c r="C331" s="73" t="s">
        <v>256</v>
      </c>
      <c r="D331" s="74"/>
      <c r="E331" s="38">
        <f>E332</f>
        <v>860</v>
      </c>
      <c r="F331" s="38">
        <f>F332</f>
        <v>860</v>
      </c>
      <c r="G331" s="131">
        <f t="shared" si="4"/>
        <v>1</v>
      </c>
    </row>
    <row r="332" spans="1:7" s="33" customFormat="1" x14ac:dyDescent="0.25">
      <c r="A332" s="39"/>
      <c r="B332" s="30" t="s">
        <v>149</v>
      </c>
      <c r="C332" s="44" t="s">
        <v>257</v>
      </c>
      <c r="D332" s="59"/>
      <c r="E332" s="36">
        <f>E333+E335+E337</f>
        <v>860</v>
      </c>
      <c r="F332" s="36">
        <f>F333+F335+F337</f>
        <v>860</v>
      </c>
      <c r="G332" s="132">
        <f t="shared" si="4"/>
        <v>1</v>
      </c>
    </row>
    <row r="333" spans="1:7" s="145" customFormat="1" ht="31.5" hidden="1" x14ac:dyDescent="0.25">
      <c r="A333" s="142"/>
      <c r="B333" s="134" t="s">
        <v>255</v>
      </c>
      <c r="C333" s="135" t="s">
        <v>258</v>
      </c>
      <c r="D333" s="147"/>
      <c r="E333" s="136">
        <f>E334</f>
        <v>0</v>
      </c>
      <c r="F333" s="136">
        <v>0</v>
      </c>
      <c r="G333" s="137" t="e">
        <f t="shared" si="4"/>
        <v>#DIV/0!</v>
      </c>
    </row>
    <row r="334" spans="1:7" s="145" customFormat="1" ht="31.5" hidden="1" x14ac:dyDescent="0.25">
      <c r="A334" s="148"/>
      <c r="B334" s="135" t="s">
        <v>14</v>
      </c>
      <c r="C334" s="135" t="s">
        <v>258</v>
      </c>
      <c r="D334" s="147" t="s">
        <v>5</v>
      </c>
      <c r="E334" s="136">
        <v>0</v>
      </c>
      <c r="F334" s="136">
        <v>0</v>
      </c>
      <c r="G334" s="137" t="e">
        <f t="shared" si="4"/>
        <v>#DIV/0!</v>
      </c>
    </row>
    <row r="335" spans="1:7" s="33" customFormat="1" ht="18.75" customHeight="1" x14ac:dyDescent="0.25">
      <c r="A335" s="39"/>
      <c r="B335" s="12" t="s">
        <v>363</v>
      </c>
      <c r="C335" s="12" t="s">
        <v>364</v>
      </c>
      <c r="D335" s="112"/>
      <c r="E335" s="36">
        <f>E336</f>
        <v>430</v>
      </c>
      <c r="F335" s="36">
        <f>F336</f>
        <v>430</v>
      </c>
      <c r="G335" s="132">
        <f t="shared" ref="G335:G398" si="5">F335/E335</f>
        <v>1</v>
      </c>
    </row>
    <row r="336" spans="1:7" s="33" customFormat="1" ht="16.5" customHeight="1" x14ac:dyDescent="0.25">
      <c r="A336" s="39"/>
      <c r="B336" s="12" t="s">
        <v>14</v>
      </c>
      <c r="C336" s="12" t="s">
        <v>364</v>
      </c>
      <c r="D336" s="112" t="s">
        <v>5</v>
      </c>
      <c r="E336" s="36">
        <v>430</v>
      </c>
      <c r="F336" s="36">
        <v>430</v>
      </c>
      <c r="G336" s="132">
        <f t="shared" si="5"/>
        <v>1</v>
      </c>
    </row>
    <row r="337" spans="1:7" s="33" customFormat="1" ht="16.5" customHeight="1" x14ac:dyDescent="0.25">
      <c r="A337" s="39"/>
      <c r="B337" s="12" t="s">
        <v>363</v>
      </c>
      <c r="C337" s="12" t="s">
        <v>365</v>
      </c>
      <c r="D337" s="112"/>
      <c r="E337" s="36">
        <f>E338</f>
        <v>430</v>
      </c>
      <c r="F337" s="36">
        <f>F338+F415+F442+F469+F504+F525+F542+F552+F587+F603+F617+F635+F656+F664+F676+F680+F684+F715+F727+F742</f>
        <v>430</v>
      </c>
      <c r="G337" s="132">
        <f t="shared" si="5"/>
        <v>1</v>
      </c>
    </row>
    <row r="338" spans="1:7" s="33" customFormat="1" ht="13.5" customHeight="1" x14ac:dyDescent="0.25">
      <c r="A338" s="39"/>
      <c r="B338" s="12" t="s">
        <v>14</v>
      </c>
      <c r="C338" s="12" t="s">
        <v>365</v>
      </c>
      <c r="D338" s="112" t="s">
        <v>5</v>
      </c>
      <c r="E338" s="36">
        <v>430</v>
      </c>
      <c r="F338" s="36">
        <v>430</v>
      </c>
      <c r="G338" s="132">
        <f t="shared" si="5"/>
        <v>1</v>
      </c>
    </row>
    <row r="339" spans="1:7" s="42" customFormat="1" ht="45.75" customHeight="1" x14ac:dyDescent="0.25">
      <c r="A339" s="39">
        <v>14</v>
      </c>
      <c r="B339" s="72" t="s">
        <v>259</v>
      </c>
      <c r="C339" s="90" t="s">
        <v>262</v>
      </c>
      <c r="D339" s="41"/>
      <c r="E339" s="38">
        <f>E340+E343+E346</f>
        <v>30044.400000000001</v>
      </c>
      <c r="F339" s="38">
        <f>F340+F343+F346</f>
        <v>29453.000000000004</v>
      </c>
      <c r="G339" s="131">
        <f t="shared" si="5"/>
        <v>0.98031579928372681</v>
      </c>
    </row>
    <row r="340" spans="1:7" s="33" customFormat="1" ht="46.5" customHeight="1" x14ac:dyDescent="0.25">
      <c r="A340" s="43"/>
      <c r="B340" s="30" t="s">
        <v>260</v>
      </c>
      <c r="C340" s="65" t="s">
        <v>263</v>
      </c>
      <c r="D340" s="64"/>
      <c r="E340" s="36">
        <f>E341</f>
        <v>4670</v>
      </c>
      <c r="F340" s="36">
        <f>F341</f>
        <v>4618.1000000000004</v>
      </c>
      <c r="G340" s="132">
        <f t="shared" si="5"/>
        <v>0.98888650963597435</v>
      </c>
    </row>
    <row r="341" spans="1:7" s="33" customFormat="1" ht="29.25" customHeight="1" x14ac:dyDescent="0.25">
      <c r="A341" s="43"/>
      <c r="B341" s="30" t="s">
        <v>261</v>
      </c>
      <c r="C341" s="65" t="s">
        <v>264</v>
      </c>
      <c r="D341" s="64"/>
      <c r="E341" s="36">
        <f>E342</f>
        <v>4670</v>
      </c>
      <c r="F341" s="36">
        <f>F342</f>
        <v>4618.1000000000004</v>
      </c>
      <c r="G341" s="132">
        <f t="shared" si="5"/>
        <v>0.98888650963597435</v>
      </c>
    </row>
    <row r="342" spans="1:7" s="42" customFormat="1" ht="18.75" customHeight="1" x14ac:dyDescent="0.25">
      <c r="A342" s="39"/>
      <c r="B342" s="44" t="s">
        <v>14</v>
      </c>
      <c r="C342" s="65" t="s">
        <v>264</v>
      </c>
      <c r="D342" s="64" t="s">
        <v>5</v>
      </c>
      <c r="E342" s="36">
        <v>4670</v>
      </c>
      <c r="F342" s="36">
        <v>4618.1000000000004</v>
      </c>
      <c r="G342" s="132">
        <f t="shared" si="5"/>
        <v>0.98888650963597435</v>
      </c>
    </row>
    <row r="343" spans="1:7" s="33" customFormat="1" ht="31.5" x14ac:dyDescent="0.25">
      <c r="A343" s="43"/>
      <c r="B343" s="30" t="s">
        <v>265</v>
      </c>
      <c r="C343" s="44" t="s">
        <v>267</v>
      </c>
      <c r="D343" s="59"/>
      <c r="E343" s="36">
        <f>E344</f>
        <v>3284</v>
      </c>
      <c r="F343" s="36">
        <f>F344</f>
        <v>3279.8</v>
      </c>
      <c r="G343" s="132">
        <f t="shared" si="5"/>
        <v>0.99872107186358106</v>
      </c>
    </row>
    <row r="344" spans="1:7" s="33" customFormat="1" ht="33" customHeight="1" x14ac:dyDescent="0.25">
      <c r="A344" s="39"/>
      <c r="B344" s="30" t="s">
        <v>266</v>
      </c>
      <c r="C344" s="44" t="s">
        <v>268</v>
      </c>
      <c r="D344" s="59"/>
      <c r="E344" s="36">
        <f>E345</f>
        <v>3284</v>
      </c>
      <c r="F344" s="36">
        <f>F345</f>
        <v>3279.8</v>
      </c>
      <c r="G344" s="132">
        <f t="shared" si="5"/>
        <v>0.99872107186358106</v>
      </c>
    </row>
    <row r="345" spans="1:7" s="33" customFormat="1" ht="18" customHeight="1" x14ac:dyDescent="0.25">
      <c r="A345" s="39"/>
      <c r="B345" s="44" t="s">
        <v>14</v>
      </c>
      <c r="C345" s="44" t="s">
        <v>268</v>
      </c>
      <c r="D345" s="59" t="s">
        <v>5</v>
      </c>
      <c r="E345" s="36">
        <v>3284</v>
      </c>
      <c r="F345" s="36">
        <v>3279.8</v>
      </c>
      <c r="G345" s="132">
        <f t="shared" si="5"/>
        <v>0.99872107186358106</v>
      </c>
    </row>
    <row r="346" spans="1:7" s="33" customFormat="1" ht="31.5" x14ac:dyDescent="0.25">
      <c r="A346" s="43"/>
      <c r="B346" s="30" t="s">
        <v>269</v>
      </c>
      <c r="C346" s="44" t="s">
        <v>270</v>
      </c>
      <c r="D346" s="59"/>
      <c r="E346" s="36">
        <f>E347</f>
        <v>22090.400000000001</v>
      </c>
      <c r="F346" s="36">
        <f>F347</f>
        <v>21555.100000000002</v>
      </c>
      <c r="G346" s="132">
        <f t="shared" si="5"/>
        <v>0.97576775431861806</v>
      </c>
    </row>
    <row r="347" spans="1:7" s="33" customFormat="1" ht="31.5" x14ac:dyDescent="0.25">
      <c r="A347" s="39"/>
      <c r="B347" s="46" t="s">
        <v>15</v>
      </c>
      <c r="C347" s="44" t="s">
        <v>271</v>
      </c>
      <c r="D347" s="59"/>
      <c r="E347" s="36">
        <f>E348+E349+E350</f>
        <v>22090.400000000001</v>
      </c>
      <c r="F347" s="36">
        <f>F348+F349+F350</f>
        <v>21555.100000000002</v>
      </c>
      <c r="G347" s="132">
        <f t="shared" si="5"/>
        <v>0.97576775431861806</v>
      </c>
    </row>
    <row r="348" spans="1:7" s="33" customFormat="1" ht="51" customHeight="1" x14ac:dyDescent="0.25">
      <c r="A348" s="43"/>
      <c r="B348" s="44" t="s">
        <v>61</v>
      </c>
      <c r="C348" s="44" t="s">
        <v>271</v>
      </c>
      <c r="D348" s="59" t="s">
        <v>6</v>
      </c>
      <c r="E348" s="36">
        <v>14571.5</v>
      </c>
      <c r="F348" s="36">
        <v>14547</v>
      </c>
      <c r="G348" s="132">
        <f t="shared" si="5"/>
        <v>0.99831863569296231</v>
      </c>
    </row>
    <row r="349" spans="1:7" s="33" customFormat="1" ht="18" customHeight="1" x14ac:dyDescent="0.25">
      <c r="A349" s="39"/>
      <c r="B349" s="44" t="s">
        <v>14</v>
      </c>
      <c r="C349" s="44" t="s">
        <v>271</v>
      </c>
      <c r="D349" s="59" t="s">
        <v>5</v>
      </c>
      <c r="E349" s="36">
        <v>7496.7</v>
      </c>
      <c r="F349" s="36">
        <v>7001.9</v>
      </c>
      <c r="G349" s="132">
        <f t="shared" si="5"/>
        <v>0.93399762562194033</v>
      </c>
    </row>
    <row r="350" spans="1:7" s="33" customFormat="1" x14ac:dyDescent="0.25">
      <c r="A350" s="39"/>
      <c r="B350" s="44" t="s">
        <v>7</v>
      </c>
      <c r="C350" s="44" t="s">
        <v>271</v>
      </c>
      <c r="D350" s="59" t="s">
        <v>8</v>
      </c>
      <c r="E350" s="36">
        <v>22.2</v>
      </c>
      <c r="F350" s="36">
        <v>6.2</v>
      </c>
      <c r="G350" s="132">
        <f t="shared" si="5"/>
        <v>0.27927927927927931</v>
      </c>
    </row>
    <row r="351" spans="1:7" s="42" customFormat="1" ht="29.25" customHeight="1" x14ac:dyDescent="0.25">
      <c r="A351" s="39">
        <v>15</v>
      </c>
      <c r="B351" s="95" t="s">
        <v>272</v>
      </c>
      <c r="C351" s="73" t="s">
        <v>274</v>
      </c>
      <c r="D351" s="74"/>
      <c r="E351" s="38">
        <f>E352</f>
        <v>1780.2</v>
      </c>
      <c r="F351" s="38">
        <f>F352</f>
        <v>1694.8</v>
      </c>
      <c r="G351" s="131">
        <f t="shared" si="5"/>
        <v>0.95202786203797318</v>
      </c>
    </row>
    <row r="352" spans="1:7" s="33" customFormat="1" ht="18.75" customHeight="1" x14ac:dyDescent="0.25">
      <c r="A352" s="43"/>
      <c r="B352" s="91" t="s">
        <v>273</v>
      </c>
      <c r="C352" s="44" t="s">
        <v>275</v>
      </c>
      <c r="D352" s="59"/>
      <c r="E352" s="58">
        <f>E353</f>
        <v>1780.2</v>
      </c>
      <c r="F352" s="58">
        <f>F353</f>
        <v>1694.8</v>
      </c>
      <c r="G352" s="132">
        <f t="shared" si="5"/>
        <v>0.95202786203797318</v>
      </c>
    </row>
    <row r="353" spans="1:7" s="33" customFormat="1" ht="15.75" customHeight="1" x14ac:dyDescent="0.25">
      <c r="A353" s="39"/>
      <c r="B353" s="46" t="s">
        <v>13</v>
      </c>
      <c r="C353" s="44" t="s">
        <v>276</v>
      </c>
      <c r="D353" s="59"/>
      <c r="E353" s="32">
        <f>E354</f>
        <v>1780.2</v>
      </c>
      <c r="F353" s="36">
        <f>F354+F431+F458+F485+F520+F541+F558+F568+F603+F619+F633+F651+F672+F680+F692+F696+F700+F731+F743+F758</f>
        <v>1694.8</v>
      </c>
      <c r="G353" s="132">
        <f t="shared" si="5"/>
        <v>0.95202786203797318</v>
      </c>
    </row>
    <row r="354" spans="1:7" s="33" customFormat="1" ht="45.75" customHeight="1" x14ac:dyDescent="0.25">
      <c r="A354" s="39"/>
      <c r="B354" s="44" t="s">
        <v>61</v>
      </c>
      <c r="C354" s="44" t="s">
        <v>276</v>
      </c>
      <c r="D354" s="59" t="s">
        <v>6</v>
      </c>
      <c r="E354" s="36">
        <v>1780.2</v>
      </c>
      <c r="F354" s="36">
        <v>1694.8</v>
      </c>
      <c r="G354" s="132">
        <f t="shared" si="5"/>
        <v>0.95202786203797318</v>
      </c>
    </row>
    <row r="355" spans="1:7" s="42" customFormat="1" ht="30" customHeight="1" x14ac:dyDescent="0.25">
      <c r="A355" s="39">
        <v>16</v>
      </c>
      <c r="B355" s="95" t="s">
        <v>277</v>
      </c>
      <c r="C355" s="92" t="s">
        <v>279</v>
      </c>
      <c r="D355" s="93"/>
      <c r="E355" s="38">
        <f>E356</f>
        <v>45.5</v>
      </c>
      <c r="F355" s="38">
        <f>F356</f>
        <v>45.5</v>
      </c>
      <c r="G355" s="131">
        <f t="shared" si="5"/>
        <v>1</v>
      </c>
    </row>
    <row r="356" spans="1:7" s="33" customFormat="1" ht="31.5" customHeight="1" x14ac:dyDescent="0.25">
      <c r="A356" s="39"/>
      <c r="B356" s="91" t="s">
        <v>278</v>
      </c>
      <c r="C356" s="47" t="s">
        <v>280</v>
      </c>
      <c r="D356" s="57"/>
      <c r="E356" s="36">
        <f>E357</f>
        <v>45.5</v>
      </c>
      <c r="F356" s="36">
        <f>F357</f>
        <v>45.5</v>
      </c>
      <c r="G356" s="132">
        <f t="shared" si="5"/>
        <v>1</v>
      </c>
    </row>
    <row r="357" spans="1:7" s="33" customFormat="1" ht="18" customHeight="1" x14ac:dyDescent="0.25">
      <c r="A357" s="39"/>
      <c r="B357" s="46" t="s">
        <v>13</v>
      </c>
      <c r="C357" s="47" t="s">
        <v>281</v>
      </c>
      <c r="D357" s="94"/>
      <c r="E357" s="36">
        <f>E358</f>
        <v>45.5</v>
      </c>
      <c r="F357" s="36">
        <f>F358+F435+F462+F489+F524+F545+F562+F572+F607+F623+F637+F655+F676+F684+F696+F700+F704+F735+F747+F762</f>
        <v>45.5</v>
      </c>
      <c r="G357" s="132">
        <f t="shared" si="5"/>
        <v>1</v>
      </c>
    </row>
    <row r="358" spans="1:7" s="33" customFormat="1" ht="20.25" customHeight="1" x14ac:dyDescent="0.25">
      <c r="A358" s="39"/>
      <c r="B358" s="44" t="s">
        <v>14</v>
      </c>
      <c r="C358" s="47" t="s">
        <v>281</v>
      </c>
      <c r="D358" s="94" t="s">
        <v>5</v>
      </c>
      <c r="E358" s="36">
        <v>45.5</v>
      </c>
      <c r="F358" s="36">
        <v>45.5</v>
      </c>
      <c r="G358" s="132">
        <f t="shared" si="5"/>
        <v>1</v>
      </c>
    </row>
    <row r="359" spans="1:7" s="42" customFormat="1" ht="37.5" customHeight="1" x14ac:dyDescent="0.25">
      <c r="A359" s="39">
        <v>17</v>
      </c>
      <c r="B359" s="95" t="s">
        <v>282</v>
      </c>
      <c r="C359" s="73" t="s">
        <v>284</v>
      </c>
      <c r="D359" s="74"/>
      <c r="E359" s="38">
        <f>E360+E368+E377+E387+E380</f>
        <v>81011.799999999988</v>
      </c>
      <c r="F359" s="38">
        <f>F360+F368+F377+F387+F380</f>
        <v>78445.400000000009</v>
      </c>
      <c r="G359" s="131">
        <f t="shared" si="5"/>
        <v>0.96832066439703868</v>
      </c>
    </row>
    <row r="360" spans="1:7" s="97" customFormat="1" ht="33" customHeight="1" x14ac:dyDescent="0.25">
      <c r="A360" s="96"/>
      <c r="B360" s="91" t="s">
        <v>283</v>
      </c>
      <c r="C360" s="44" t="s">
        <v>285</v>
      </c>
      <c r="D360" s="35"/>
      <c r="E360" s="36">
        <f>E361+E365</f>
        <v>73199.099999999991</v>
      </c>
      <c r="F360" s="36">
        <f>F361+F365</f>
        <v>71150.7</v>
      </c>
      <c r="G360" s="132">
        <f t="shared" si="5"/>
        <v>0.9720160493776564</v>
      </c>
    </row>
    <row r="361" spans="1:7" s="33" customFormat="1" ht="17.25" customHeight="1" x14ac:dyDescent="0.25">
      <c r="A361" s="98"/>
      <c r="B361" s="46" t="s">
        <v>13</v>
      </c>
      <c r="C361" s="44" t="s">
        <v>286</v>
      </c>
      <c r="D361" s="35"/>
      <c r="E361" s="36">
        <f>E362+E363+E364</f>
        <v>72887.199999999997</v>
      </c>
      <c r="F361" s="36">
        <f>F362+F363+F364</f>
        <v>70925.2</v>
      </c>
      <c r="G361" s="132">
        <f t="shared" si="5"/>
        <v>0.97308169335630945</v>
      </c>
    </row>
    <row r="362" spans="1:7" s="33" customFormat="1" ht="49.5" customHeight="1" x14ac:dyDescent="0.25">
      <c r="A362" s="98"/>
      <c r="B362" s="44" t="s">
        <v>61</v>
      </c>
      <c r="C362" s="44" t="s">
        <v>286</v>
      </c>
      <c r="D362" s="59" t="s">
        <v>6</v>
      </c>
      <c r="E362" s="36">
        <v>63480.800000000003</v>
      </c>
      <c r="F362" s="36">
        <v>62631.6</v>
      </c>
      <c r="G362" s="132">
        <f t="shared" si="5"/>
        <v>0.98662272687174701</v>
      </c>
    </row>
    <row r="363" spans="1:7" s="33" customFormat="1" ht="17.25" customHeight="1" x14ac:dyDescent="0.25">
      <c r="A363" s="98"/>
      <c r="B363" s="44" t="s">
        <v>14</v>
      </c>
      <c r="C363" s="44" t="s">
        <v>286</v>
      </c>
      <c r="D363" s="59" t="s">
        <v>5</v>
      </c>
      <c r="E363" s="36">
        <v>8925.9</v>
      </c>
      <c r="F363" s="36">
        <v>7814.1</v>
      </c>
      <c r="G363" s="132">
        <f t="shared" si="5"/>
        <v>0.87544113198669049</v>
      </c>
    </row>
    <row r="364" spans="1:7" s="33" customFormat="1" x14ac:dyDescent="0.25">
      <c r="A364" s="98"/>
      <c r="B364" s="44" t="s">
        <v>7</v>
      </c>
      <c r="C364" s="44" t="s">
        <v>286</v>
      </c>
      <c r="D364" s="59" t="s">
        <v>8</v>
      </c>
      <c r="E364" s="36">
        <v>480.5</v>
      </c>
      <c r="F364" s="36">
        <v>479.5</v>
      </c>
      <c r="G364" s="132">
        <f t="shared" si="5"/>
        <v>0.99791883454734653</v>
      </c>
    </row>
    <row r="365" spans="1:7" s="33" customFormat="1" ht="30" customHeight="1" x14ac:dyDescent="0.25">
      <c r="A365" s="98"/>
      <c r="B365" s="44" t="s">
        <v>360</v>
      </c>
      <c r="C365" s="44" t="s">
        <v>362</v>
      </c>
      <c r="D365" s="59"/>
      <c r="E365" s="36">
        <f>E366+E367</f>
        <v>311.89999999999998</v>
      </c>
      <c r="F365" s="36">
        <f>F366+F367</f>
        <v>225.5</v>
      </c>
      <c r="G365" s="132">
        <f t="shared" si="5"/>
        <v>0.72298813722346911</v>
      </c>
    </row>
    <row r="366" spans="1:7" s="33" customFormat="1" ht="45.75" customHeight="1" x14ac:dyDescent="0.25">
      <c r="A366" s="98"/>
      <c r="B366" s="44" t="s">
        <v>61</v>
      </c>
      <c r="C366" s="44" t="s">
        <v>362</v>
      </c>
      <c r="D366" s="59" t="s">
        <v>6</v>
      </c>
      <c r="E366" s="36">
        <v>253.9</v>
      </c>
      <c r="F366" s="36">
        <v>176.3</v>
      </c>
      <c r="G366" s="132">
        <f t="shared" si="5"/>
        <v>0.69436786136274131</v>
      </c>
    </row>
    <row r="367" spans="1:7" s="33" customFormat="1" ht="16.5" customHeight="1" x14ac:dyDescent="0.25">
      <c r="A367" s="98"/>
      <c r="B367" s="12" t="s">
        <v>14</v>
      </c>
      <c r="C367" s="44" t="s">
        <v>362</v>
      </c>
      <c r="D367" s="59" t="s">
        <v>5</v>
      </c>
      <c r="E367" s="36">
        <v>58</v>
      </c>
      <c r="F367" s="36">
        <v>49.2</v>
      </c>
      <c r="G367" s="132">
        <f t="shared" si="5"/>
        <v>0.84827586206896555</v>
      </c>
    </row>
    <row r="368" spans="1:7" s="33" customFormat="1" ht="30" customHeight="1" x14ac:dyDescent="0.25">
      <c r="A368" s="98"/>
      <c r="B368" s="91" t="s">
        <v>239</v>
      </c>
      <c r="C368" s="44" t="s">
        <v>289</v>
      </c>
      <c r="D368" s="59"/>
      <c r="E368" s="36">
        <f>E371+E374+E369</f>
        <v>2643.9</v>
      </c>
      <c r="F368" s="36">
        <f>F371+F374+F369</f>
        <v>2643.8</v>
      </c>
      <c r="G368" s="132">
        <f t="shared" si="5"/>
        <v>0.99996217708687929</v>
      </c>
    </row>
    <row r="369" spans="1:7" s="33" customFormat="1" ht="47.25" customHeight="1" x14ac:dyDescent="0.25">
      <c r="A369" s="98"/>
      <c r="B369" s="108" t="s">
        <v>390</v>
      </c>
      <c r="C369" s="119" t="s">
        <v>389</v>
      </c>
      <c r="D369" s="120"/>
      <c r="E369" s="36">
        <f>E370</f>
        <v>30.8</v>
      </c>
      <c r="F369" s="36">
        <f>F370+F447+F474+F501+F536+F557+F574+F584+F619+F635+F649+F667+F688+F696+F708+F712+F716+F747+F759+F774</f>
        <v>30.8</v>
      </c>
      <c r="G369" s="132">
        <f t="shared" si="5"/>
        <v>1</v>
      </c>
    </row>
    <row r="370" spans="1:7" s="33" customFormat="1" ht="17.25" customHeight="1" x14ac:dyDescent="0.25">
      <c r="A370" s="98"/>
      <c r="B370" s="12" t="s">
        <v>14</v>
      </c>
      <c r="C370" s="119" t="s">
        <v>389</v>
      </c>
      <c r="D370" s="120" t="s">
        <v>5</v>
      </c>
      <c r="E370" s="36">
        <v>30.8</v>
      </c>
      <c r="F370" s="36">
        <v>30.8</v>
      </c>
      <c r="G370" s="132">
        <f t="shared" si="5"/>
        <v>1</v>
      </c>
    </row>
    <row r="371" spans="1:7" s="33" customFormat="1" ht="39" customHeight="1" x14ac:dyDescent="0.25">
      <c r="A371" s="98"/>
      <c r="B371" s="46" t="s">
        <v>287</v>
      </c>
      <c r="C371" s="99" t="s">
        <v>290</v>
      </c>
      <c r="D371" s="100"/>
      <c r="E371" s="36">
        <f>E372+E373</f>
        <v>506.2</v>
      </c>
      <c r="F371" s="36">
        <f>F372+F373</f>
        <v>506.2</v>
      </c>
      <c r="G371" s="132">
        <f t="shared" si="5"/>
        <v>1</v>
      </c>
    </row>
    <row r="372" spans="1:7" s="33" customFormat="1" ht="48.75" customHeight="1" x14ac:dyDescent="0.25">
      <c r="A372" s="98"/>
      <c r="B372" s="44" t="s">
        <v>61</v>
      </c>
      <c r="C372" s="99" t="s">
        <v>290</v>
      </c>
      <c r="D372" s="50" t="s">
        <v>6</v>
      </c>
      <c r="E372" s="36">
        <v>489</v>
      </c>
      <c r="F372" s="36">
        <v>489</v>
      </c>
      <c r="G372" s="132">
        <f t="shared" si="5"/>
        <v>1</v>
      </c>
    </row>
    <row r="373" spans="1:7" s="33" customFormat="1" ht="18" customHeight="1" x14ac:dyDescent="0.25">
      <c r="A373" s="98"/>
      <c r="B373" s="44" t="s">
        <v>14</v>
      </c>
      <c r="C373" s="99" t="s">
        <v>290</v>
      </c>
      <c r="D373" s="50" t="s">
        <v>5</v>
      </c>
      <c r="E373" s="36">
        <v>17.2</v>
      </c>
      <c r="F373" s="36">
        <v>17.2</v>
      </c>
      <c r="G373" s="132">
        <f t="shared" si="5"/>
        <v>1</v>
      </c>
    </row>
    <row r="374" spans="1:7" s="33" customFormat="1" ht="49.5" customHeight="1" x14ac:dyDescent="0.25">
      <c r="A374" s="98"/>
      <c r="B374" s="46" t="s">
        <v>288</v>
      </c>
      <c r="C374" s="44" t="s">
        <v>291</v>
      </c>
      <c r="D374" s="55"/>
      <c r="E374" s="36">
        <f>E375+E376</f>
        <v>2106.9</v>
      </c>
      <c r="F374" s="36">
        <f>F375+F376</f>
        <v>2106.8000000000002</v>
      </c>
      <c r="G374" s="132">
        <f t="shared" si="5"/>
        <v>0.99995253690255825</v>
      </c>
    </row>
    <row r="375" spans="1:7" s="33" customFormat="1" ht="51.75" customHeight="1" x14ac:dyDescent="0.25">
      <c r="A375" s="98"/>
      <c r="B375" s="44" t="s">
        <v>61</v>
      </c>
      <c r="C375" s="44" t="s">
        <v>291</v>
      </c>
      <c r="D375" s="50" t="s">
        <v>6</v>
      </c>
      <c r="E375" s="36">
        <v>2069.3000000000002</v>
      </c>
      <c r="F375" s="36">
        <v>2069.3000000000002</v>
      </c>
      <c r="G375" s="132">
        <f t="shared" si="5"/>
        <v>1</v>
      </c>
    </row>
    <row r="376" spans="1:7" s="33" customFormat="1" ht="20.25" customHeight="1" x14ac:dyDescent="0.25">
      <c r="A376" s="98"/>
      <c r="B376" s="44" t="s">
        <v>14</v>
      </c>
      <c r="C376" s="44" t="s">
        <v>291</v>
      </c>
      <c r="D376" s="50" t="s">
        <v>5</v>
      </c>
      <c r="E376" s="36">
        <v>37.6</v>
      </c>
      <c r="F376" s="36">
        <v>37.5</v>
      </c>
      <c r="G376" s="132">
        <f t="shared" si="5"/>
        <v>0.99734042553191482</v>
      </c>
    </row>
    <row r="377" spans="1:7" s="33" customFormat="1" ht="20.45" customHeight="1" x14ac:dyDescent="0.25">
      <c r="A377" s="98"/>
      <c r="B377" s="62" t="s">
        <v>292</v>
      </c>
      <c r="C377" s="35" t="s">
        <v>294</v>
      </c>
      <c r="D377" s="35"/>
      <c r="E377" s="58">
        <f>E378</f>
        <v>500</v>
      </c>
      <c r="F377" s="36">
        <f>F378+F455+F482+F509+F544+F565+F582+F592+F627+F643+F657+F675+F696+F704+F716+F720+F724+F755+F767+F782</f>
        <v>0</v>
      </c>
      <c r="G377" s="132">
        <f t="shared" si="5"/>
        <v>0</v>
      </c>
    </row>
    <row r="378" spans="1:7" s="33" customFormat="1" ht="19.5" customHeight="1" x14ac:dyDescent="0.25">
      <c r="A378" s="98"/>
      <c r="B378" s="66" t="s">
        <v>293</v>
      </c>
      <c r="C378" s="44" t="s">
        <v>295</v>
      </c>
      <c r="D378" s="44"/>
      <c r="E378" s="58">
        <f>E379</f>
        <v>500</v>
      </c>
      <c r="F378" s="36">
        <f>F379+F456+F483+F510+F545+F566+F583+F593+F628+F644+F658+F676+F697+F705+F717+F721+F725+F756+F768+F783</f>
        <v>0</v>
      </c>
      <c r="G378" s="132">
        <f t="shared" si="5"/>
        <v>0</v>
      </c>
    </row>
    <row r="379" spans="1:7" s="42" customFormat="1" x14ac:dyDescent="0.25">
      <c r="A379" s="39"/>
      <c r="B379" s="44" t="s">
        <v>7</v>
      </c>
      <c r="C379" s="44" t="s">
        <v>295</v>
      </c>
      <c r="D379" s="47">
        <v>800</v>
      </c>
      <c r="E379" s="58">
        <v>500</v>
      </c>
      <c r="F379" s="36">
        <v>0</v>
      </c>
      <c r="G379" s="132">
        <f t="shared" si="5"/>
        <v>0</v>
      </c>
    </row>
    <row r="380" spans="1:7" s="42" customFormat="1" ht="33.6" customHeight="1" x14ac:dyDescent="0.25">
      <c r="A380" s="39"/>
      <c r="B380" s="108" t="s">
        <v>368</v>
      </c>
      <c r="C380" s="12" t="s">
        <v>366</v>
      </c>
      <c r="D380" s="112"/>
      <c r="E380" s="58">
        <f>E381+E385+E383</f>
        <v>541.1</v>
      </c>
      <c r="F380" s="58">
        <f>F381+F385+F383</f>
        <v>523.29999999999995</v>
      </c>
      <c r="G380" s="132">
        <f t="shared" si="5"/>
        <v>0.96710404731103294</v>
      </c>
    </row>
    <row r="381" spans="1:7" s="42" customFormat="1" ht="32.450000000000003" customHeight="1" x14ac:dyDescent="0.25">
      <c r="A381" s="39"/>
      <c r="B381" s="12" t="s">
        <v>369</v>
      </c>
      <c r="C381" s="12" t="s">
        <v>367</v>
      </c>
      <c r="D381" s="112"/>
      <c r="E381" s="58">
        <f>E382</f>
        <v>40</v>
      </c>
      <c r="F381" s="36">
        <f>F382+F459+F486+F513+F548+F569+F586+F596+F631+F647+F661+F679+F700+F708+F720+F724+F728+F759+F771+F786</f>
        <v>38.9</v>
      </c>
      <c r="G381" s="132">
        <f t="shared" si="5"/>
        <v>0.97249999999999992</v>
      </c>
    </row>
    <row r="382" spans="1:7" s="42" customFormat="1" ht="18" customHeight="1" x14ac:dyDescent="0.25">
      <c r="A382" s="39"/>
      <c r="B382" s="12" t="s">
        <v>14</v>
      </c>
      <c r="C382" s="12" t="s">
        <v>367</v>
      </c>
      <c r="D382" s="112" t="s">
        <v>5</v>
      </c>
      <c r="E382" s="58">
        <v>40</v>
      </c>
      <c r="F382" s="36">
        <v>38.9</v>
      </c>
      <c r="G382" s="132">
        <f t="shared" si="5"/>
        <v>0.97249999999999992</v>
      </c>
    </row>
    <row r="383" spans="1:7" s="42" customFormat="1" ht="18.75" customHeight="1" x14ac:dyDescent="0.25">
      <c r="A383" s="39"/>
      <c r="B383" s="12" t="s">
        <v>388</v>
      </c>
      <c r="C383" s="12" t="s">
        <v>387</v>
      </c>
      <c r="D383" s="112"/>
      <c r="E383" s="58">
        <f>E384</f>
        <v>331.1</v>
      </c>
      <c r="F383" s="36">
        <f>F384+F461+F488+F515+F550+F571+F588+F598+F633+F649+F663+F681+F702+F710+F722+F726+F730+F761+F773+F788</f>
        <v>331</v>
      </c>
      <c r="G383" s="132">
        <f t="shared" si="5"/>
        <v>0.99969797644216241</v>
      </c>
    </row>
    <row r="384" spans="1:7" s="42" customFormat="1" x14ac:dyDescent="0.25">
      <c r="A384" s="39"/>
      <c r="B384" s="118" t="s">
        <v>7</v>
      </c>
      <c r="C384" s="12" t="s">
        <v>387</v>
      </c>
      <c r="D384" s="112" t="s">
        <v>8</v>
      </c>
      <c r="E384" s="58">
        <v>331.1</v>
      </c>
      <c r="F384" s="82">
        <v>331</v>
      </c>
      <c r="G384" s="132">
        <f t="shared" si="5"/>
        <v>0.99969797644216241</v>
      </c>
    </row>
    <row r="385" spans="1:7" s="42" customFormat="1" ht="31.5" x14ac:dyDescent="0.25">
      <c r="A385" s="39"/>
      <c r="B385" s="12" t="s">
        <v>385</v>
      </c>
      <c r="C385" s="12" t="s">
        <v>382</v>
      </c>
      <c r="D385" s="112"/>
      <c r="E385" s="58">
        <f>E386</f>
        <v>170</v>
      </c>
      <c r="F385" s="36">
        <f>F386+F463+F490+F517+F552+F573+F590+F600+F635+F651+F665+F683+F704+F712+F724+F728+F732+F763+F775+F790</f>
        <v>153.4</v>
      </c>
      <c r="G385" s="132">
        <f t="shared" si="5"/>
        <v>0.90235294117647058</v>
      </c>
    </row>
    <row r="386" spans="1:7" s="42" customFormat="1" ht="18.75" customHeight="1" x14ac:dyDescent="0.25">
      <c r="A386" s="39"/>
      <c r="B386" s="12" t="s">
        <v>14</v>
      </c>
      <c r="C386" s="12" t="s">
        <v>382</v>
      </c>
      <c r="D386" s="112" t="s">
        <v>5</v>
      </c>
      <c r="E386" s="58">
        <v>170</v>
      </c>
      <c r="F386" s="36">
        <v>153.4</v>
      </c>
      <c r="G386" s="132">
        <f t="shared" si="5"/>
        <v>0.90235294117647058</v>
      </c>
    </row>
    <row r="387" spans="1:7" s="33" customFormat="1" x14ac:dyDescent="0.25">
      <c r="A387" s="43"/>
      <c r="B387" s="30" t="s">
        <v>296</v>
      </c>
      <c r="C387" s="64" t="s">
        <v>298</v>
      </c>
      <c r="D387" s="50"/>
      <c r="E387" s="36">
        <f>E388</f>
        <v>4127.7</v>
      </c>
      <c r="F387" s="36">
        <f>F388</f>
        <v>4127.6000000000004</v>
      </c>
      <c r="G387" s="132">
        <f t="shared" si="5"/>
        <v>0.99997577343314692</v>
      </c>
    </row>
    <row r="388" spans="1:7" s="33" customFormat="1" ht="35.450000000000003" customHeight="1" x14ac:dyDescent="0.25">
      <c r="A388" s="101"/>
      <c r="B388" s="30" t="s">
        <v>297</v>
      </c>
      <c r="C388" s="64" t="s">
        <v>299</v>
      </c>
      <c r="D388" s="50"/>
      <c r="E388" s="36">
        <f>E389</f>
        <v>4127.7</v>
      </c>
      <c r="F388" s="36">
        <f>F389+F466+F493+F520+F555+F576+F593+F603+F638+F654+F668+F686+F707+F715+F727+F731+F735+F766+F778+F793</f>
        <v>4127.6000000000004</v>
      </c>
      <c r="G388" s="132">
        <f t="shared" si="5"/>
        <v>0.99997577343314692</v>
      </c>
    </row>
    <row r="389" spans="1:7" s="33" customFormat="1" ht="18" customHeight="1" x14ac:dyDescent="0.25">
      <c r="A389" s="101"/>
      <c r="B389" s="44" t="s">
        <v>14</v>
      </c>
      <c r="C389" s="64" t="s">
        <v>299</v>
      </c>
      <c r="D389" s="50" t="s">
        <v>5</v>
      </c>
      <c r="E389" s="36">
        <v>4127.7</v>
      </c>
      <c r="F389" s="36">
        <v>4127.6000000000004</v>
      </c>
      <c r="G389" s="132">
        <f t="shared" si="5"/>
        <v>0.99997577343314692</v>
      </c>
    </row>
    <row r="390" spans="1:7" s="42" customFormat="1" x14ac:dyDescent="0.25">
      <c r="A390" s="102">
        <v>18</v>
      </c>
      <c r="B390" s="40" t="s">
        <v>300</v>
      </c>
      <c r="C390" s="73" t="s">
        <v>302</v>
      </c>
      <c r="D390" s="74"/>
      <c r="E390" s="38">
        <f>E391+E396+E399</f>
        <v>50609.2</v>
      </c>
      <c r="F390" s="38">
        <f>F391+F396+F399</f>
        <v>50496.2</v>
      </c>
      <c r="G390" s="131">
        <f t="shared" si="5"/>
        <v>0.99776720438181199</v>
      </c>
    </row>
    <row r="391" spans="1:7" s="33" customFormat="1" ht="16.5" customHeight="1" x14ac:dyDescent="0.25">
      <c r="A391" s="101"/>
      <c r="B391" s="62" t="s">
        <v>301</v>
      </c>
      <c r="C391" s="44" t="s">
        <v>303</v>
      </c>
      <c r="D391" s="35"/>
      <c r="E391" s="36">
        <f>E392</f>
        <v>14732.1</v>
      </c>
      <c r="F391" s="36">
        <f>F392</f>
        <v>14619.5</v>
      </c>
      <c r="G391" s="132">
        <f t="shared" si="5"/>
        <v>0.99235682625016119</v>
      </c>
    </row>
    <row r="392" spans="1:7" s="33" customFormat="1" ht="17.25" customHeight="1" x14ac:dyDescent="0.25">
      <c r="A392" s="101"/>
      <c r="B392" s="46" t="s">
        <v>13</v>
      </c>
      <c r="C392" s="44" t="s">
        <v>304</v>
      </c>
      <c r="D392" s="35"/>
      <c r="E392" s="36">
        <f>E393+E394+E395</f>
        <v>14732.1</v>
      </c>
      <c r="F392" s="36">
        <f>F393+F394+F395</f>
        <v>14619.5</v>
      </c>
      <c r="G392" s="132">
        <f t="shared" si="5"/>
        <v>0.99235682625016119</v>
      </c>
    </row>
    <row r="393" spans="1:7" s="33" customFormat="1" ht="51.75" customHeight="1" x14ac:dyDescent="0.25">
      <c r="A393" s="101"/>
      <c r="B393" s="44" t="s">
        <v>61</v>
      </c>
      <c r="C393" s="44" t="s">
        <v>304</v>
      </c>
      <c r="D393" s="59" t="s">
        <v>6</v>
      </c>
      <c r="E393" s="36">
        <v>13099.1</v>
      </c>
      <c r="F393" s="36">
        <v>13027.1</v>
      </c>
      <c r="G393" s="132">
        <f t="shared" si="5"/>
        <v>0.99450343916757644</v>
      </c>
    </row>
    <row r="394" spans="1:7" s="33" customFormat="1" ht="16.5" customHeight="1" x14ac:dyDescent="0.25">
      <c r="A394" s="101"/>
      <c r="B394" s="44" t="s">
        <v>14</v>
      </c>
      <c r="C394" s="44" t="s">
        <v>304</v>
      </c>
      <c r="D394" s="59" t="s">
        <v>5</v>
      </c>
      <c r="E394" s="36">
        <v>1628</v>
      </c>
      <c r="F394" s="36">
        <v>1588.4</v>
      </c>
      <c r="G394" s="132">
        <f t="shared" si="5"/>
        <v>0.9756756756756757</v>
      </c>
    </row>
    <row r="395" spans="1:7" s="33" customFormat="1" x14ac:dyDescent="0.25">
      <c r="A395" s="101"/>
      <c r="B395" s="44" t="s">
        <v>7</v>
      </c>
      <c r="C395" s="44" t="s">
        <v>304</v>
      </c>
      <c r="D395" s="59" t="s">
        <v>8</v>
      </c>
      <c r="E395" s="36">
        <v>5</v>
      </c>
      <c r="F395" s="36">
        <v>4</v>
      </c>
      <c r="G395" s="132">
        <f t="shared" si="5"/>
        <v>0.8</v>
      </c>
    </row>
    <row r="396" spans="1:7" s="33" customFormat="1" ht="31.5" x14ac:dyDescent="0.25">
      <c r="A396" s="98"/>
      <c r="B396" s="62" t="s">
        <v>305</v>
      </c>
      <c r="C396" s="44" t="s">
        <v>308</v>
      </c>
      <c r="D396" s="44"/>
      <c r="E396" s="36">
        <f>E397</f>
        <v>24731</v>
      </c>
      <c r="F396" s="36">
        <f>F397</f>
        <v>24730.6</v>
      </c>
      <c r="G396" s="132">
        <f t="shared" si="5"/>
        <v>0.99998382596740931</v>
      </c>
    </row>
    <row r="397" spans="1:7" s="33" customFormat="1" ht="32.25" customHeight="1" x14ac:dyDescent="0.25">
      <c r="A397" s="98"/>
      <c r="B397" s="66" t="s">
        <v>306</v>
      </c>
      <c r="C397" s="44" t="s">
        <v>309</v>
      </c>
      <c r="D397" s="44"/>
      <c r="E397" s="36">
        <f>E398</f>
        <v>24731</v>
      </c>
      <c r="F397" s="36">
        <f>F398</f>
        <v>24730.6</v>
      </c>
      <c r="G397" s="132">
        <f t="shared" si="5"/>
        <v>0.99998382596740931</v>
      </c>
    </row>
    <row r="398" spans="1:7" s="33" customFormat="1" ht="18" customHeight="1" x14ac:dyDescent="0.25">
      <c r="A398" s="98"/>
      <c r="B398" s="44" t="s">
        <v>307</v>
      </c>
      <c r="C398" s="44" t="s">
        <v>309</v>
      </c>
      <c r="D398" s="47">
        <v>700</v>
      </c>
      <c r="E398" s="36">
        <v>24731</v>
      </c>
      <c r="F398" s="36">
        <v>24730.6</v>
      </c>
      <c r="G398" s="132">
        <f t="shared" si="5"/>
        <v>0.99998382596740931</v>
      </c>
    </row>
    <row r="399" spans="1:7" s="33" customFormat="1" ht="19.5" customHeight="1" x14ac:dyDescent="0.25">
      <c r="A399" s="98"/>
      <c r="B399" s="46" t="s">
        <v>310</v>
      </c>
      <c r="C399" s="44" t="s">
        <v>312</v>
      </c>
      <c r="D399" s="35"/>
      <c r="E399" s="36">
        <f>E400</f>
        <v>11146.1</v>
      </c>
      <c r="F399" s="36">
        <f>F400</f>
        <v>11146.1</v>
      </c>
      <c r="G399" s="132">
        <f t="shared" ref="G399:G433" si="6">F399/E399</f>
        <v>1</v>
      </c>
    </row>
    <row r="400" spans="1:7" s="33" customFormat="1" ht="15" customHeight="1" x14ac:dyDescent="0.25">
      <c r="A400" s="98"/>
      <c r="B400" s="44" t="s">
        <v>311</v>
      </c>
      <c r="C400" s="35" t="s">
        <v>313</v>
      </c>
      <c r="D400" s="35"/>
      <c r="E400" s="36">
        <f>E401</f>
        <v>11146.1</v>
      </c>
      <c r="F400" s="36">
        <f>F401+F478+F505+F532+F567+F588+F605+F615+F650+F666+F680+F698+F719+F727+F739+F743+F747+F778+F790+F805</f>
        <v>11146.1</v>
      </c>
      <c r="G400" s="132">
        <f t="shared" si="6"/>
        <v>1</v>
      </c>
    </row>
    <row r="401" spans="1:7" s="33" customFormat="1" x14ac:dyDescent="0.25">
      <c r="A401" s="98"/>
      <c r="B401" s="44" t="s">
        <v>193</v>
      </c>
      <c r="C401" s="35" t="s">
        <v>313</v>
      </c>
      <c r="D401" s="35" t="s">
        <v>196</v>
      </c>
      <c r="E401" s="36">
        <v>11146.1</v>
      </c>
      <c r="F401" s="36">
        <v>11146.1</v>
      </c>
      <c r="G401" s="132">
        <f t="shared" si="6"/>
        <v>1</v>
      </c>
    </row>
    <row r="402" spans="1:7" s="42" customFormat="1" ht="35.25" customHeight="1" x14ac:dyDescent="0.25">
      <c r="A402" s="39">
        <v>19</v>
      </c>
      <c r="B402" s="40" t="s">
        <v>330</v>
      </c>
      <c r="C402" s="73" t="s">
        <v>317</v>
      </c>
      <c r="D402" s="74"/>
      <c r="E402" s="38">
        <f>E403+E406+E411</f>
        <v>4267.4000000000005</v>
      </c>
      <c r="F402" s="38">
        <f>F403+F406+F411</f>
        <v>4231.5</v>
      </c>
      <c r="G402" s="131">
        <f t="shared" si="6"/>
        <v>0.99158738341847485</v>
      </c>
    </row>
    <row r="403" spans="1:7" s="33" customFormat="1" ht="33" customHeight="1" x14ac:dyDescent="0.25">
      <c r="A403" s="43"/>
      <c r="B403" s="62" t="s">
        <v>314</v>
      </c>
      <c r="C403" s="44" t="s">
        <v>318</v>
      </c>
      <c r="D403" s="64"/>
      <c r="E403" s="36">
        <f>E404</f>
        <v>1952.5</v>
      </c>
      <c r="F403" s="36">
        <f>F404</f>
        <v>1931.2</v>
      </c>
      <c r="G403" s="132">
        <f t="shared" si="6"/>
        <v>0.98909090909090913</v>
      </c>
    </row>
    <row r="404" spans="1:7" s="33" customFormat="1" ht="16.5" customHeight="1" x14ac:dyDescent="0.25">
      <c r="A404" s="101"/>
      <c r="B404" s="46" t="s">
        <v>13</v>
      </c>
      <c r="C404" s="44" t="s">
        <v>319</v>
      </c>
      <c r="D404" s="64"/>
      <c r="E404" s="36">
        <f>E405</f>
        <v>1952.5</v>
      </c>
      <c r="F404" s="36">
        <f>F405</f>
        <v>1931.2</v>
      </c>
      <c r="G404" s="132">
        <f t="shared" si="6"/>
        <v>0.98909090909090913</v>
      </c>
    </row>
    <row r="405" spans="1:7" s="33" customFormat="1" ht="45.75" customHeight="1" x14ac:dyDescent="0.25">
      <c r="A405" s="101"/>
      <c r="B405" s="44" t="s">
        <v>61</v>
      </c>
      <c r="C405" s="44" t="s">
        <v>319</v>
      </c>
      <c r="D405" s="59" t="s">
        <v>6</v>
      </c>
      <c r="E405" s="36">
        <v>1952.5</v>
      </c>
      <c r="F405" s="36">
        <v>1931.2</v>
      </c>
      <c r="G405" s="132">
        <f t="shared" si="6"/>
        <v>0.98909090909090913</v>
      </c>
    </row>
    <row r="406" spans="1:7" s="33" customFormat="1" ht="21.75" customHeight="1" x14ac:dyDescent="0.25">
      <c r="A406" s="101"/>
      <c r="B406" s="62" t="s">
        <v>342</v>
      </c>
      <c r="C406" s="44" t="s">
        <v>320</v>
      </c>
      <c r="D406" s="59"/>
      <c r="E406" s="36">
        <f>E407</f>
        <v>1599.8</v>
      </c>
      <c r="F406" s="36">
        <f>F407</f>
        <v>1585.7</v>
      </c>
      <c r="G406" s="132">
        <f t="shared" si="6"/>
        <v>0.9911863982997875</v>
      </c>
    </row>
    <row r="407" spans="1:7" s="33" customFormat="1" ht="20.25" customHeight="1" x14ac:dyDescent="0.25">
      <c r="A407" s="101"/>
      <c r="B407" s="46" t="s">
        <v>13</v>
      </c>
      <c r="C407" s="44" t="s">
        <v>321</v>
      </c>
      <c r="D407" s="59"/>
      <c r="E407" s="36">
        <f>E408+E409+E410</f>
        <v>1599.8</v>
      </c>
      <c r="F407" s="36">
        <f>F408+F409+F410</f>
        <v>1585.7</v>
      </c>
      <c r="G407" s="132">
        <f t="shared" si="6"/>
        <v>0.9911863982997875</v>
      </c>
    </row>
    <row r="408" spans="1:7" s="33" customFormat="1" ht="48" customHeight="1" x14ac:dyDescent="0.25">
      <c r="A408" s="101"/>
      <c r="B408" s="44" t="s">
        <v>61</v>
      </c>
      <c r="C408" s="44" t="s">
        <v>321</v>
      </c>
      <c r="D408" s="59" t="s">
        <v>6</v>
      </c>
      <c r="E408" s="36">
        <v>1272.7</v>
      </c>
      <c r="F408" s="36">
        <v>1259.5</v>
      </c>
      <c r="G408" s="132">
        <f t="shared" si="6"/>
        <v>0.98962834917891096</v>
      </c>
    </row>
    <row r="409" spans="1:7" s="42" customFormat="1" ht="14.25" customHeight="1" x14ac:dyDescent="0.25">
      <c r="A409" s="39"/>
      <c r="B409" s="44" t="s">
        <v>14</v>
      </c>
      <c r="C409" s="44" t="s">
        <v>321</v>
      </c>
      <c r="D409" s="59" t="s">
        <v>5</v>
      </c>
      <c r="E409" s="36">
        <v>322.3</v>
      </c>
      <c r="F409" s="36">
        <v>322</v>
      </c>
      <c r="G409" s="132">
        <f t="shared" si="6"/>
        <v>0.99906919019547002</v>
      </c>
    </row>
    <row r="410" spans="1:7" s="33" customFormat="1" x14ac:dyDescent="0.25">
      <c r="A410" s="39"/>
      <c r="B410" s="44" t="s">
        <v>7</v>
      </c>
      <c r="C410" s="44" t="s">
        <v>321</v>
      </c>
      <c r="D410" s="35" t="s">
        <v>8</v>
      </c>
      <c r="E410" s="36">
        <v>4.8</v>
      </c>
      <c r="F410" s="36">
        <v>4.2</v>
      </c>
      <c r="G410" s="132">
        <f t="shared" si="6"/>
        <v>0.87500000000000011</v>
      </c>
    </row>
    <row r="411" spans="1:7" s="33" customFormat="1" x14ac:dyDescent="0.25">
      <c r="A411" s="39"/>
      <c r="B411" s="62" t="s">
        <v>315</v>
      </c>
      <c r="C411" s="44" t="s">
        <v>322</v>
      </c>
      <c r="D411" s="35"/>
      <c r="E411" s="36">
        <f>E412+E415</f>
        <v>715.1</v>
      </c>
      <c r="F411" s="36">
        <f>F412+F415</f>
        <v>714.6</v>
      </c>
      <c r="G411" s="132">
        <f t="shared" si="6"/>
        <v>0.99930079709131592</v>
      </c>
    </row>
    <row r="412" spans="1:7" s="33" customFormat="1" ht="31.5" customHeight="1" x14ac:dyDescent="0.25">
      <c r="A412" s="39"/>
      <c r="B412" s="44" t="s">
        <v>316</v>
      </c>
      <c r="C412" s="44" t="s">
        <v>323</v>
      </c>
      <c r="D412" s="59"/>
      <c r="E412" s="36">
        <f>E413+E414</f>
        <v>715.1</v>
      </c>
      <c r="F412" s="36">
        <f>F413+F414</f>
        <v>714.6</v>
      </c>
      <c r="G412" s="132">
        <f t="shared" si="6"/>
        <v>0.99930079709131592</v>
      </c>
    </row>
    <row r="413" spans="1:7" s="33" customFormat="1" ht="59.25" customHeight="1" x14ac:dyDescent="0.25">
      <c r="A413" s="39"/>
      <c r="B413" s="44" t="s">
        <v>132</v>
      </c>
      <c r="C413" s="44" t="s">
        <v>323</v>
      </c>
      <c r="D413" s="59" t="s">
        <v>6</v>
      </c>
      <c r="E413" s="36">
        <v>636</v>
      </c>
      <c r="F413" s="36">
        <v>636</v>
      </c>
      <c r="G413" s="132">
        <f t="shared" si="6"/>
        <v>1</v>
      </c>
    </row>
    <row r="414" spans="1:7" s="33" customFormat="1" ht="21" customHeight="1" x14ac:dyDescent="0.25">
      <c r="A414" s="39"/>
      <c r="B414" s="44" t="s">
        <v>14</v>
      </c>
      <c r="C414" s="44" t="s">
        <v>323</v>
      </c>
      <c r="D414" s="59" t="s">
        <v>5</v>
      </c>
      <c r="E414" s="36">
        <v>79.099999999999994</v>
      </c>
      <c r="F414" s="36">
        <v>78.599999999999994</v>
      </c>
      <c r="G414" s="132">
        <f t="shared" si="6"/>
        <v>0.99367888748419719</v>
      </c>
    </row>
    <row r="415" spans="1:7" s="33" customFormat="1" ht="31.5" hidden="1" x14ac:dyDescent="0.25">
      <c r="A415" s="39"/>
      <c r="B415" s="44" t="s">
        <v>360</v>
      </c>
      <c r="C415" s="44" t="s">
        <v>359</v>
      </c>
      <c r="D415" s="59"/>
      <c r="E415" s="36">
        <f>E416</f>
        <v>0</v>
      </c>
      <c r="F415" s="36">
        <f t="shared" ref="F415:F432" si="7">F416+F493+F520+F547+F582+F603+F620+F630+F665+F681+F695+F713+F734+F742+F754+F758+F762+F793+F805+F820</f>
        <v>0</v>
      </c>
      <c r="G415" s="132" t="e">
        <f t="shared" si="6"/>
        <v>#DIV/0!</v>
      </c>
    </row>
    <row r="416" spans="1:7" s="33" customFormat="1" ht="63" hidden="1" x14ac:dyDescent="0.25">
      <c r="A416" s="39"/>
      <c r="B416" s="44" t="s">
        <v>132</v>
      </c>
      <c r="C416" s="44" t="s">
        <v>359</v>
      </c>
      <c r="D416" s="59" t="s">
        <v>6</v>
      </c>
      <c r="E416" s="36">
        <v>0</v>
      </c>
      <c r="F416" s="36">
        <v>0</v>
      </c>
      <c r="G416" s="132" t="e">
        <f t="shared" si="6"/>
        <v>#DIV/0!</v>
      </c>
    </row>
    <row r="417" spans="1:7" s="42" customFormat="1" ht="36.75" customHeight="1" x14ac:dyDescent="0.25">
      <c r="A417" s="39">
        <v>20</v>
      </c>
      <c r="B417" s="40" t="s">
        <v>324</v>
      </c>
      <c r="C417" s="61" t="s">
        <v>326</v>
      </c>
      <c r="D417" s="61"/>
      <c r="E417" s="38">
        <f>E429+E418</f>
        <v>9854.9</v>
      </c>
      <c r="F417" s="38">
        <f>F429+F418</f>
        <v>9824.9</v>
      </c>
      <c r="G417" s="131">
        <f t="shared" si="6"/>
        <v>0.99695582907995006</v>
      </c>
    </row>
    <row r="418" spans="1:7" s="42" customFormat="1" ht="47.25" x14ac:dyDescent="0.25">
      <c r="A418" s="39"/>
      <c r="B418" s="62" t="s">
        <v>333</v>
      </c>
      <c r="C418" s="64" t="s">
        <v>334</v>
      </c>
      <c r="D418" s="64"/>
      <c r="E418" s="36">
        <f>E419+E423+E425+E427+E421</f>
        <v>7463.3</v>
      </c>
      <c r="F418" s="36">
        <f>F419+F423+F425+F427+F421</f>
        <v>7463.3</v>
      </c>
      <c r="G418" s="132">
        <f t="shared" si="6"/>
        <v>1</v>
      </c>
    </row>
    <row r="419" spans="1:7" s="42" customFormat="1" ht="20.25" customHeight="1" x14ac:dyDescent="0.25">
      <c r="A419" s="39"/>
      <c r="B419" s="30" t="s">
        <v>340</v>
      </c>
      <c r="C419" s="64" t="s">
        <v>335</v>
      </c>
      <c r="D419" s="64"/>
      <c r="E419" s="36">
        <f>E420</f>
        <v>2000</v>
      </c>
      <c r="F419" s="36">
        <f t="shared" si="7"/>
        <v>2000</v>
      </c>
      <c r="G419" s="132">
        <f t="shared" si="6"/>
        <v>1</v>
      </c>
    </row>
    <row r="420" spans="1:7" s="42" customFormat="1" ht="31.5" x14ac:dyDescent="0.25">
      <c r="A420" s="39"/>
      <c r="B420" s="44" t="s">
        <v>16</v>
      </c>
      <c r="C420" s="64" t="s">
        <v>335</v>
      </c>
      <c r="D420" s="64" t="s">
        <v>92</v>
      </c>
      <c r="E420" s="36">
        <v>2000</v>
      </c>
      <c r="F420" s="36">
        <v>2000</v>
      </c>
      <c r="G420" s="132">
        <f t="shared" si="6"/>
        <v>1</v>
      </c>
    </row>
    <row r="421" spans="1:7" s="42" customFormat="1" ht="33" customHeight="1" x14ac:dyDescent="0.25">
      <c r="A421" s="39"/>
      <c r="B421" s="12" t="s">
        <v>183</v>
      </c>
      <c r="C421" s="2" t="s">
        <v>383</v>
      </c>
      <c r="D421" s="112"/>
      <c r="E421" s="36">
        <f>E422</f>
        <v>60</v>
      </c>
      <c r="F421" s="36">
        <f t="shared" si="7"/>
        <v>60</v>
      </c>
      <c r="G421" s="132">
        <f t="shared" si="6"/>
        <v>1</v>
      </c>
    </row>
    <row r="422" spans="1:7" s="42" customFormat="1" ht="20.25" customHeight="1" x14ac:dyDescent="0.25">
      <c r="A422" s="39"/>
      <c r="B422" s="12" t="s">
        <v>14</v>
      </c>
      <c r="C422" s="2" t="s">
        <v>383</v>
      </c>
      <c r="D422" s="2" t="s">
        <v>5</v>
      </c>
      <c r="E422" s="36">
        <v>60</v>
      </c>
      <c r="F422" s="36">
        <v>60</v>
      </c>
      <c r="G422" s="132">
        <f t="shared" si="6"/>
        <v>1</v>
      </c>
    </row>
    <row r="423" spans="1:7" s="42" customFormat="1" ht="64.5" customHeight="1" x14ac:dyDescent="0.25">
      <c r="A423" s="39"/>
      <c r="B423" s="62" t="s">
        <v>339</v>
      </c>
      <c r="C423" s="64" t="s">
        <v>336</v>
      </c>
      <c r="D423" s="64"/>
      <c r="E423" s="36">
        <f>E424</f>
        <v>323.8</v>
      </c>
      <c r="F423" s="36">
        <f t="shared" si="7"/>
        <v>323.8</v>
      </c>
      <c r="G423" s="132">
        <f t="shared" si="6"/>
        <v>1</v>
      </c>
    </row>
    <row r="424" spans="1:7" s="42" customFormat="1" ht="31.5" x14ac:dyDescent="0.25">
      <c r="A424" s="39"/>
      <c r="B424" s="30" t="s">
        <v>332</v>
      </c>
      <c r="C424" s="64" t="s">
        <v>336</v>
      </c>
      <c r="D424" s="64" t="s">
        <v>253</v>
      </c>
      <c r="E424" s="36">
        <v>323.8</v>
      </c>
      <c r="F424" s="82">
        <v>323.8</v>
      </c>
      <c r="G424" s="132">
        <f t="shared" si="6"/>
        <v>1</v>
      </c>
    </row>
    <row r="425" spans="1:7" s="42" customFormat="1" ht="30" customHeight="1" x14ac:dyDescent="0.25">
      <c r="A425" s="39"/>
      <c r="B425" s="62" t="s">
        <v>222</v>
      </c>
      <c r="C425" s="64" t="s">
        <v>337</v>
      </c>
      <c r="D425" s="64"/>
      <c r="E425" s="36">
        <f>E426</f>
        <v>79.5</v>
      </c>
      <c r="F425" s="36">
        <f t="shared" si="7"/>
        <v>79.5</v>
      </c>
      <c r="G425" s="132">
        <f t="shared" si="6"/>
        <v>1</v>
      </c>
    </row>
    <row r="426" spans="1:7" s="42" customFormat="1" ht="20.25" customHeight="1" x14ac:dyDescent="0.25">
      <c r="A426" s="39"/>
      <c r="B426" s="44" t="s">
        <v>14</v>
      </c>
      <c r="C426" s="64" t="s">
        <v>337</v>
      </c>
      <c r="D426" s="64" t="s">
        <v>5</v>
      </c>
      <c r="E426" s="36">
        <v>79.5</v>
      </c>
      <c r="F426" s="36">
        <v>79.5</v>
      </c>
      <c r="G426" s="132">
        <f t="shared" si="6"/>
        <v>1</v>
      </c>
    </row>
    <row r="427" spans="1:7" s="42" customFormat="1" ht="31.5" customHeight="1" x14ac:dyDescent="0.25">
      <c r="A427" s="39"/>
      <c r="B427" s="62" t="s">
        <v>341</v>
      </c>
      <c r="C427" s="64" t="s">
        <v>338</v>
      </c>
      <c r="D427" s="64"/>
      <c r="E427" s="36">
        <f>E428</f>
        <v>5000</v>
      </c>
      <c r="F427" s="36">
        <f t="shared" si="7"/>
        <v>5000</v>
      </c>
      <c r="G427" s="132">
        <f t="shared" si="6"/>
        <v>1</v>
      </c>
    </row>
    <row r="428" spans="1:7" s="42" customFormat="1" ht="33.75" customHeight="1" x14ac:dyDescent="0.25">
      <c r="A428" s="39"/>
      <c r="B428" s="44" t="s">
        <v>16</v>
      </c>
      <c r="C428" s="64" t="s">
        <v>338</v>
      </c>
      <c r="D428" s="64" t="s">
        <v>92</v>
      </c>
      <c r="E428" s="36">
        <v>5000</v>
      </c>
      <c r="F428" s="36">
        <v>5000</v>
      </c>
      <c r="G428" s="132">
        <f t="shared" si="6"/>
        <v>1</v>
      </c>
    </row>
    <row r="429" spans="1:7" s="33" customFormat="1" x14ac:dyDescent="0.25">
      <c r="A429" s="43"/>
      <c r="B429" s="62" t="s">
        <v>329</v>
      </c>
      <c r="C429" s="35" t="s">
        <v>327</v>
      </c>
      <c r="D429" s="35"/>
      <c r="E429" s="36">
        <f>E430+E432</f>
        <v>2391.6</v>
      </c>
      <c r="F429" s="36">
        <f>F430+F432</f>
        <v>2361.6</v>
      </c>
      <c r="G429" s="132">
        <f t="shared" si="6"/>
        <v>0.98745609633718012</v>
      </c>
    </row>
    <row r="430" spans="1:7" s="33" customFormat="1" ht="18" customHeight="1" x14ac:dyDescent="0.25">
      <c r="A430" s="43"/>
      <c r="B430" s="66" t="s">
        <v>325</v>
      </c>
      <c r="C430" s="35" t="s">
        <v>328</v>
      </c>
      <c r="D430" s="35"/>
      <c r="E430" s="36">
        <f>E431</f>
        <v>30</v>
      </c>
      <c r="F430" s="36">
        <f t="shared" si="7"/>
        <v>0</v>
      </c>
      <c r="G430" s="132">
        <f t="shared" si="6"/>
        <v>0</v>
      </c>
    </row>
    <row r="431" spans="1:7" s="33" customFormat="1" ht="21" customHeight="1" x14ac:dyDescent="0.25">
      <c r="A431" s="43"/>
      <c r="B431" s="44" t="s">
        <v>14</v>
      </c>
      <c r="C431" s="35" t="s">
        <v>328</v>
      </c>
      <c r="D431" s="35" t="s">
        <v>5</v>
      </c>
      <c r="E431" s="36">
        <v>30</v>
      </c>
      <c r="F431" s="36">
        <v>0</v>
      </c>
      <c r="G431" s="132">
        <f t="shared" si="6"/>
        <v>0</v>
      </c>
    </row>
    <row r="432" spans="1:7" s="33" customFormat="1" ht="50.25" customHeight="1" x14ac:dyDescent="0.25">
      <c r="A432" s="43"/>
      <c r="B432" s="108" t="s">
        <v>357</v>
      </c>
      <c r="C432" s="12" t="s">
        <v>356</v>
      </c>
      <c r="D432" s="112"/>
      <c r="E432" s="36">
        <f>E433</f>
        <v>2361.6</v>
      </c>
      <c r="F432" s="36">
        <f t="shared" si="7"/>
        <v>2361.6</v>
      </c>
      <c r="G432" s="132">
        <f t="shared" si="6"/>
        <v>1</v>
      </c>
    </row>
    <row r="433" spans="1:7" s="33" customFormat="1" ht="31.5" x14ac:dyDescent="0.25">
      <c r="A433" s="43"/>
      <c r="B433" s="108" t="s">
        <v>14</v>
      </c>
      <c r="C433" s="12" t="s">
        <v>356</v>
      </c>
      <c r="D433" s="112" t="s">
        <v>5</v>
      </c>
      <c r="E433" s="36">
        <v>2361.6</v>
      </c>
      <c r="F433" s="36">
        <v>2361.6</v>
      </c>
      <c r="G433" s="132">
        <f t="shared" si="6"/>
        <v>1</v>
      </c>
    </row>
    <row r="434" spans="1:7" s="33" customFormat="1" x14ac:dyDescent="0.25">
      <c r="A434" s="34"/>
      <c r="B434" s="44"/>
      <c r="C434" s="35"/>
      <c r="D434" s="35"/>
      <c r="E434" s="103"/>
      <c r="F434" s="53"/>
      <c r="G434" s="133"/>
    </row>
    <row r="435" spans="1:7" ht="5.45" customHeight="1" x14ac:dyDescent="0.25">
      <c r="A435" s="24"/>
      <c r="B435" s="12"/>
      <c r="C435" s="2"/>
      <c r="D435" s="2"/>
      <c r="E435" s="11"/>
      <c r="F435" s="9"/>
    </row>
    <row r="436" spans="1:7" ht="1.9" customHeight="1" x14ac:dyDescent="0.3">
      <c r="A436" s="24"/>
      <c r="B436" s="113" t="s">
        <v>358</v>
      </c>
      <c r="C436" s="2"/>
      <c r="D436" s="2"/>
      <c r="E436" s="11"/>
      <c r="F436" s="9"/>
    </row>
    <row r="437" spans="1:7" ht="17.25" customHeight="1" x14ac:dyDescent="0.3">
      <c r="A437" s="24"/>
      <c r="B437" s="113"/>
      <c r="C437" s="2"/>
      <c r="D437" s="2"/>
      <c r="E437" s="11"/>
      <c r="F437" s="9"/>
    </row>
    <row r="438" spans="1:7" ht="18.75" customHeight="1" x14ac:dyDescent="0.3">
      <c r="A438" s="26"/>
      <c r="B438" s="152" t="s">
        <v>422</v>
      </c>
      <c r="C438" s="152"/>
      <c r="D438" s="7"/>
      <c r="E438" s="7"/>
      <c r="F438" s="6"/>
    </row>
    <row r="439" spans="1:7" ht="18" customHeight="1" x14ac:dyDescent="0.3">
      <c r="A439" s="26"/>
      <c r="B439" s="150" t="s">
        <v>12</v>
      </c>
      <c r="C439" s="150"/>
      <c r="D439" s="153" t="s">
        <v>423</v>
      </c>
      <c r="E439" s="153"/>
      <c r="F439" s="153"/>
      <c r="G439" s="153"/>
    </row>
    <row r="440" spans="1:7" ht="18.75" x14ac:dyDescent="0.2">
      <c r="A440" s="27"/>
      <c r="B440" s="10"/>
      <c r="C440" s="10"/>
      <c r="D440" s="10"/>
      <c r="E440" s="3"/>
      <c r="F440" s="3"/>
    </row>
    <row r="441" spans="1:7" ht="18.75" x14ac:dyDescent="0.2">
      <c r="A441" s="27"/>
      <c r="B441" s="10"/>
      <c r="C441" s="10"/>
      <c r="D441" s="10"/>
      <c r="E441" s="3"/>
      <c r="F441" s="3"/>
    </row>
    <row r="442" spans="1:7" ht="18.75" x14ac:dyDescent="0.2">
      <c r="A442" s="27"/>
      <c r="B442" s="10"/>
      <c r="C442" s="10"/>
      <c r="D442" s="10"/>
      <c r="E442" s="3"/>
      <c r="F442" s="3"/>
    </row>
    <row r="443" spans="1:7" ht="18.75" x14ac:dyDescent="0.2">
      <c r="A443" s="27"/>
      <c r="B443" s="10"/>
      <c r="C443" s="10"/>
      <c r="D443" s="10"/>
      <c r="E443" s="3"/>
      <c r="F443" s="3"/>
    </row>
    <row r="444" spans="1:7" ht="18.75" x14ac:dyDescent="0.2">
      <c r="A444" s="27"/>
      <c r="B444" s="10"/>
      <c r="C444" s="10"/>
      <c r="D444" s="10"/>
      <c r="E444" s="3"/>
      <c r="F444" s="3"/>
    </row>
    <row r="445" spans="1:7" ht="18.75" x14ac:dyDescent="0.2">
      <c r="A445" s="27"/>
      <c r="B445" s="10"/>
      <c r="C445" s="10"/>
      <c r="D445" s="10"/>
      <c r="E445" s="3"/>
      <c r="F445" s="3"/>
    </row>
    <row r="446" spans="1:7" ht="18.75" x14ac:dyDescent="0.2">
      <c r="A446" s="27"/>
      <c r="B446" s="10"/>
      <c r="C446" s="10"/>
      <c r="D446" s="10"/>
      <c r="E446" s="3"/>
      <c r="F446" s="3"/>
    </row>
    <row r="447" spans="1:7" ht="18.75" x14ac:dyDescent="0.2">
      <c r="A447" s="27"/>
      <c r="B447" s="10"/>
      <c r="C447" s="10"/>
      <c r="D447" s="10"/>
      <c r="E447" s="3"/>
      <c r="F447" s="3"/>
    </row>
    <row r="448" spans="1:7" ht="18.75" x14ac:dyDescent="0.2">
      <c r="A448" s="27"/>
      <c r="B448" s="10"/>
      <c r="C448" s="10"/>
      <c r="D448" s="10"/>
      <c r="E448" s="3"/>
      <c r="F448" s="3"/>
    </row>
    <row r="449" spans="1:6" ht="18.75" x14ac:dyDescent="0.2">
      <c r="A449" s="27"/>
      <c r="B449" s="10"/>
      <c r="C449" s="10"/>
      <c r="D449" s="10"/>
      <c r="E449" s="3"/>
      <c r="F449" s="3"/>
    </row>
    <row r="450" spans="1:6" ht="18.75" x14ac:dyDescent="0.2">
      <c r="A450" s="27"/>
      <c r="B450" s="10"/>
      <c r="C450" s="10"/>
      <c r="D450" s="10"/>
      <c r="E450" s="3"/>
      <c r="F450" s="3"/>
    </row>
    <row r="451" spans="1:6" ht="18.75" x14ac:dyDescent="0.2">
      <c r="A451" s="27"/>
      <c r="B451" s="10"/>
      <c r="C451" s="10"/>
      <c r="D451" s="10"/>
      <c r="E451" s="3"/>
      <c r="F451" s="3"/>
    </row>
    <row r="452" spans="1:6" ht="18.75" x14ac:dyDescent="0.2">
      <c r="A452" s="27"/>
      <c r="B452" s="10"/>
      <c r="C452" s="10"/>
      <c r="D452" s="10"/>
      <c r="E452" s="3"/>
      <c r="F452" s="3"/>
    </row>
    <row r="453" spans="1:6" ht="18.75" x14ac:dyDescent="0.2">
      <c r="A453" s="27"/>
      <c r="B453" s="10"/>
      <c r="C453" s="10"/>
      <c r="D453" s="10"/>
      <c r="E453" s="3"/>
      <c r="F453" s="3"/>
    </row>
    <row r="454" spans="1:6" ht="18.75" x14ac:dyDescent="0.2">
      <c r="A454" s="27"/>
      <c r="B454" s="10"/>
      <c r="C454" s="10"/>
      <c r="D454" s="10"/>
      <c r="E454" s="3"/>
      <c r="F454" s="3"/>
    </row>
    <row r="455" spans="1:6" ht="18.75" x14ac:dyDescent="0.2">
      <c r="A455" s="27"/>
      <c r="B455" s="10"/>
      <c r="C455" s="10"/>
      <c r="D455" s="10"/>
      <c r="E455" s="3"/>
      <c r="F455" s="3"/>
    </row>
    <row r="456" spans="1:6" ht="18.75" x14ac:dyDescent="0.2">
      <c r="A456" s="27"/>
      <c r="B456" s="10"/>
      <c r="C456" s="10"/>
      <c r="D456" s="10"/>
      <c r="E456" s="3"/>
      <c r="F456" s="3"/>
    </row>
    <row r="457" spans="1:6" ht="18.75" x14ac:dyDescent="0.2">
      <c r="A457" s="27"/>
      <c r="B457" s="10"/>
      <c r="C457" s="10"/>
      <c r="D457" s="10"/>
      <c r="E457" s="3"/>
      <c r="F457" s="3"/>
    </row>
    <row r="458" spans="1:6" ht="18.75" x14ac:dyDescent="0.2">
      <c r="A458" s="27"/>
      <c r="B458" s="10"/>
      <c r="C458" s="10"/>
      <c r="D458" s="10"/>
      <c r="E458" s="3"/>
      <c r="F458" s="3"/>
    </row>
    <row r="459" spans="1:6" ht="18.75" x14ac:dyDescent="0.2">
      <c r="A459" s="27"/>
      <c r="B459" s="10"/>
      <c r="C459" s="10"/>
      <c r="D459" s="10"/>
      <c r="E459" s="3"/>
      <c r="F459" s="3"/>
    </row>
    <row r="460" spans="1:6" ht="18.75" x14ac:dyDescent="0.2">
      <c r="A460" s="27"/>
      <c r="B460" s="10"/>
      <c r="C460" s="10"/>
      <c r="D460" s="10"/>
      <c r="E460" s="3"/>
      <c r="F460" s="3"/>
    </row>
  </sheetData>
  <mergeCells count="6">
    <mergeCell ref="B439:C439"/>
    <mergeCell ref="A7:F7"/>
    <mergeCell ref="A8:G8"/>
    <mergeCell ref="B438:C438"/>
    <mergeCell ref="D439:G439"/>
    <mergeCell ref="F9:G9"/>
  </mergeCells>
  <pageMargins left="0.98425196850393704" right="0.39370078740157483" top="0.78740157480314965" bottom="0.78740157480314965" header="0.51181102362204722" footer="0.51181102362204722"/>
  <pageSetup paperSize="9" orientation="landscape" r:id="rId1"/>
  <headerFooter differentFirst="1" alignWithMargins="0">
    <oddHeader>&amp;C&amp;P</oddHeader>
  </headerFooter>
  <rowBreaks count="8" manualBreakCount="8">
    <brk id="48" max="6" man="1"/>
    <brk id="60" max="6" man="1"/>
    <brk id="71" max="6" man="1"/>
    <brk id="145" max="6" man="1"/>
    <brk id="161" max="6" man="1"/>
    <brk id="174" max="6" man="1"/>
    <brk id="185" max="6" man="1"/>
    <brk id="197" max="6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User</cp:lastModifiedBy>
  <cp:lastPrinted>2016-03-24T09:57:26Z</cp:lastPrinted>
  <dcterms:created xsi:type="dcterms:W3CDTF">2010-10-14T11:56:42Z</dcterms:created>
  <dcterms:modified xsi:type="dcterms:W3CDTF">2016-05-26T11:45:49Z</dcterms:modified>
</cp:coreProperties>
</file>