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08" yWindow="60" windowWidth="13968" windowHeight="129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Лист1!$A$12:$H$631</definedName>
    <definedName name="_xlnm.Print_Titles" localSheetId="0">Лист1!$10:$10</definedName>
    <definedName name="_xlnm.Print_Area" localSheetId="0">Лист1!$A$1:$H$635</definedName>
  </definedNames>
  <calcPr calcId="145621"/>
</workbook>
</file>

<file path=xl/calcChain.xml><?xml version="1.0" encoding="utf-8"?>
<calcChain xmlns="http://schemas.openxmlformats.org/spreadsheetml/2006/main">
  <c r="F578" i="1" l="1"/>
  <c r="G578" i="1"/>
  <c r="E578" i="1"/>
  <c r="H580" i="1"/>
  <c r="H564" i="1"/>
  <c r="H565" i="1"/>
  <c r="H566" i="1"/>
  <c r="F564" i="1"/>
  <c r="G564" i="1"/>
  <c r="E564" i="1"/>
  <c r="F496" i="1"/>
  <c r="G496" i="1"/>
  <c r="F497" i="1"/>
  <c r="H497" i="1" s="1"/>
  <c r="G497" i="1"/>
  <c r="H498" i="1"/>
  <c r="F494" i="1"/>
  <c r="F493" i="1" s="1"/>
  <c r="G494" i="1"/>
  <c r="H492" i="1"/>
  <c r="F490" i="1"/>
  <c r="G490" i="1"/>
  <c r="H490" i="1" s="1"/>
  <c r="F491" i="1"/>
  <c r="G491" i="1"/>
  <c r="H491" i="1" s="1"/>
  <c r="F427" i="1"/>
  <c r="G427" i="1"/>
  <c r="H321" i="1"/>
  <c r="F319" i="1"/>
  <c r="H319" i="1" s="1"/>
  <c r="G319" i="1"/>
  <c r="F320" i="1"/>
  <c r="G320" i="1"/>
  <c r="H320" i="1" s="1"/>
  <c r="H306" i="1"/>
  <c r="H307" i="1"/>
  <c r="F306" i="1"/>
  <c r="G306" i="1"/>
  <c r="E306" i="1"/>
  <c r="F290" i="1"/>
  <c r="G290" i="1"/>
  <c r="E290" i="1"/>
  <c r="H291" i="1"/>
  <c r="H292" i="1"/>
  <c r="F264" i="1"/>
  <c r="G264" i="1"/>
  <c r="E264" i="1"/>
  <c r="F260" i="1"/>
  <c r="G260" i="1"/>
  <c r="E260" i="1"/>
  <c r="H261" i="1"/>
  <c r="H250" i="1"/>
  <c r="F249" i="1"/>
  <c r="G249" i="1"/>
  <c r="H249" i="1" s="1"/>
  <c r="E249" i="1"/>
  <c r="H227" i="1"/>
  <c r="H228" i="1"/>
  <c r="H239" i="1"/>
  <c r="H240" i="1"/>
  <c r="H245" i="1"/>
  <c r="F244" i="1"/>
  <c r="G244" i="1"/>
  <c r="H244" i="1" s="1"/>
  <c r="E244" i="1"/>
  <c r="F238" i="1"/>
  <c r="G238" i="1"/>
  <c r="H238" i="1" s="1"/>
  <c r="E238" i="1"/>
  <c r="F232" i="1"/>
  <c r="G232" i="1"/>
  <c r="E232" i="1"/>
  <c r="F226" i="1"/>
  <c r="G226" i="1"/>
  <c r="E226" i="1"/>
  <c r="F216" i="1"/>
  <c r="G216" i="1"/>
  <c r="E216" i="1"/>
  <c r="H217" i="1"/>
  <c r="H218" i="1"/>
  <c r="H185" i="1"/>
  <c r="G184" i="1"/>
  <c r="E184" i="1"/>
  <c r="E183" i="1" s="1"/>
  <c r="F184" i="1"/>
  <c r="F183" i="1" s="1"/>
  <c r="F160" i="1"/>
  <c r="G160" i="1"/>
  <c r="H153" i="1"/>
  <c r="F70" i="1"/>
  <c r="G70" i="1"/>
  <c r="H290" i="1" l="1"/>
  <c r="H496" i="1"/>
  <c r="G493" i="1"/>
  <c r="H184" i="1"/>
  <c r="H226" i="1"/>
  <c r="H260" i="1"/>
  <c r="H216" i="1"/>
  <c r="G183" i="1"/>
  <c r="H183" i="1" s="1"/>
  <c r="H113" i="1"/>
  <c r="F112" i="1"/>
  <c r="G112" i="1"/>
  <c r="H112" i="1" s="1"/>
  <c r="F108" i="1"/>
  <c r="G108" i="1"/>
  <c r="E112" i="1"/>
  <c r="F87" i="1"/>
  <c r="G87" i="1"/>
  <c r="E87" i="1"/>
  <c r="F89" i="1"/>
  <c r="G89" i="1"/>
  <c r="H90" i="1"/>
  <c r="H84" i="1"/>
  <c r="F83" i="1"/>
  <c r="G83" i="1"/>
  <c r="E83" i="1"/>
  <c r="H80" i="1"/>
  <c r="H23" i="1"/>
  <c r="H46" i="1"/>
  <c r="H54" i="1"/>
  <c r="H61" i="1"/>
  <c r="F79" i="1"/>
  <c r="F78" i="1" s="1"/>
  <c r="G79" i="1"/>
  <c r="G78" i="1" s="1"/>
  <c r="E79" i="1"/>
  <c r="E78" i="1" s="1"/>
  <c r="F60" i="1"/>
  <c r="G60" i="1"/>
  <c r="E60" i="1"/>
  <c r="E70" i="1"/>
  <c r="F45" i="1"/>
  <c r="G45" i="1"/>
  <c r="H45" i="1" s="1"/>
  <c r="E45" i="1"/>
  <c r="F24" i="1"/>
  <c r="G24" i="1"/>
  <c r="F22" i="1"/>
  <c r="G22" i="1"/>
  <c r="E497" i="1"/>
  <c r="E496" i="1" s="1"/>
  <c r="E494" i="1"/>
  <c r="E493" i="1" s="1"/>
  <c r="E491" i="1"/>
  <c r="E490" i="1" s="1"/>
  <c r="F478" i="1"/>
  <c r="G478" i="1"/>
  <c r="E478" i="1"/>
  <c r="H83" i="1" l="1"/>
  <c r="H79" i="1"/>
  <c r="H22" i="1"/>
  <c r="H78" i="1"/>
  <c r="H60" i="1"/>
  <c r="H89" i="1"/>
  <c r="F449" i="1"/>
  <c r="F448" i="1" s="1"/>
  <c r="G449" i="1"/>
  <c r="G448" i="1" s="1"/>
  <c r="E449" i="1"/>
  <c r="E448" i="1" s="1"/>
  <c r="E427" i="1"/>
  <c r="F422" i="1"/>
  <c r="G422" i="1"/>
  <c r="E422" i="1"/>
  <c r="F404" i="1"/>
  <c r="F403" i="1" s="1"/>
  <c r="G404" i="1"/>
  <c r="G403" i="1" s="1"/>
  <c r="E404" i="1"/>
  <c r="E403" i="1" s="1"/>
  <c r="F347" i="1" l="1"/>
  <c r="F346" i="1" s="1"/>
  <c r="G347" i="1"/>
  <c r="G346" i="1" s="1"/>
  <c r="E347" i="1"/>
  <c r="E346" i="1" s="1"/>
  <c r="E309" i="1"/>
  <c r="E320" i="1"/>
  <c r="E319" i="1" s="1"/>
  <c r="F289" i="1"/>
  <c r="F288" i="1" s="1"/>
  <c r="G289" i="1"/>
  <c r="G288" i="1" s="1"/>
  <c r="E289" i="1"/>
  <c r="E288" i="1" s="1"/>
  <c r="F152" i="1"/>
  <c r="G152" i="1"/>
  <c r="G151" i="1" s="1"/>
  <c r="F149" i="1"/>
  <c r="F148" i="1" s="1"/>
  <c r="G149" i="1"/>
  <c r="E152" i="1"/>
  <c r="E151" i="1" s="1"/>
  <c r="E149" i="1"/>
  <c r="E148" i="1" s="1"/>
  <c r="F133" i="1"/>
  <c r="G133" i="1"/>
  <c r="E133" i="1"/>
  <c r="E108" i="1"/>
  <c r="E89" i="1"/>
  <c r="G53" i="1"/>
  <c r="F53" i="1"/>
  <c r="E53" i="1"/>
  <c r="H288" i="1" l="1"/>
  <c r="H289" i="1"/>
  <c r="G148" i="1"/>
  <c r="F151" i="1"/>
  <c r="H151" i="1" s="1"/>
  <c r="H152" i="1"/>
  <c r="H53" i="1"/>
  <c r="E22" i="1"/>
  <c r="H615" i="1" l="1"/>
  <c r="H616" i="1"/>
  <c r="H619" i="1"/>
  <c r="H620" i="1"/>
  <c r="F614" i="1"/>
  <c r="F613" i="1" s="1"/>
  <c r="G614" i="1"/>
  <c r="E614" i="1"/>
  <c r="E613" i="1" s="1"/>
  <c r="F618" i="1"/>
  <c r="F617" i="1" s="1"/>
  <c r="G618" i="1"/>
  <c r="G617" i="1" s="1"/>
  <c r="E618" i="1"/>
  <c r="E617" i="1" s="1"/>
  <c r="F608" i="1"/>
  <c r="G608" i="1"/>
  <c r="E608" i="1"/>
  <c r="H611" i="1"/>
  <c r="F604" i="1"/>
  <c r="G604" i="1"/>
  <c r="E604" i="1"/>
  <c r="H614" i="1" l="1"/>
  <c r="F612" i="1"/>
  <c r="G613" i="1"/>
  <c r="H613" i="1" s="1"/>
  <c r="E612" i="1"/>
  <c r="H617" i="1"/>
  <c r="H618" i="1"/>
  <c r="F585" i="1"/>
  <c r="G585" i="1"/>
  <c r="E585" i="1"/>
  <c r="F573" i="1"/>
  <c r="G573" i="1"/>
  <c r="E573" i="1"/>
  <c r="F570" i="1"/>
  <c r="G570" i="1"/>
  <c r="E570" i="1"/>
  <c r="G612" i="1" l="1"/>
  <c r="H612" i="1" s="1"/>
  <c r="F546" i="1"/>
  <c r="G546" i="1"/>
  <c r="E546" i="1"/>
  <c r="E545" i="1" s="1"/>
  <c r="E544" i="1" s="1"/>
  <c r="H547" i="1"/>
  <c r="F538" i="1"/>
  <c r="G538" i="1"/>
  <c r="E538" i="1"/>
  <c r="H539" i="1"/>
  <c r="F536" i="1"/>
  <c r="G536" i="1"/>
  <c r="E536" i="1"/>
  <c r="H537" i="1"/>
  <c r="F530" i="1"/>
  <c r="G530" i="1"/>
  <c r="E530" i="1"/>
  <c r="H531" i="1"/>
  <c r="F526" i="1"/>
  <c r="G526" i="1"/>
  <c r="E526" i="1"/>
  <c r="H522" i="1"/>
  <c r="F521" i="1"/>
  <c r="F520" i="1" s="1"/>
  <c r="G521" i="1"/>
  <c r="G520" i="1" s="1"/>
  <c r="E521" i="1"/>
  <c r="E520" i="1" s="1"/>
  <c r="F513" i="1"/>
  <c r="F512" i="1" s="1"/>
  <c r="G513" i="1"/>
  <c r="G512" i="1" s="1"/>
  <c r="E513" i="1"/>
  <c r="E512" i="1" s="1"/>
  <c r="H514" i="1"/>
  <c r="F470" i="1"/>
  <c r="G470" i="1"/>
  <c r="E470" i="1"/>
  <c r="H471" i="1"/>
  <c r="F439" i="1"/>
  <c r="G439" i="1"/>
  <c r="E439" i="1"/>
  <c r="H440" i="1"/>
  <c r="F435" i="1"/>
  <c r="F434" i="1" s="1"/>
  <c r="F433" i="1" s="1"/>
  <c r="G435" i="1"/>
  <c r="E435" i="1"/>
  <c r="E434" i="1" s="1"/>
  <c r="E433" i="1" s="1"/>
  <c r="H433" i="1"/>
  <c r="F431" i="1"/>
  <c r="G431" i="1"/>
  <c r="E431" i="1"/>
  <c r="H431" i="1"/>
  <c r="H429" i="1"/>
  <c r="F394" i="1"/>
  <c r="G394" i="1"/>
  <c r="E394" i="1"/>
  <c r="F372" i="1"/>
  <c r="G372" i="1"/>
  <c r="E372" i="1"/>
  <c r="H375" i="1"/>
  <c r="F364" i="1"/>
  <c r="G364" i="1"/>
  <c r="E364" i="1"/>
  <c r="H365" i="1"/>
  <c r="H273" i="1"/>
  <c r="F272" i="1"/>
  <c r="F271" i="1" s="1"/>
  <c r="G272" i="1"/>
  <c r="E272" i="1"/>
  <c r="E271" i="1" s="1"/>
  <c r="F262" i="1"/>
  <c r="G262" i="1"/>
  <c r="E267" i="1"/>
  <c r="E269" i="1"/>
  <c r="E275" i="1"/>
  <c r="E274" i="1" s="1"/>
  <c r="E278" i="1"/>
  <c r="E277" i="1" s="1"/>
  <c r="E281" i="1"/>
  <c r="E280" i="1" s="1"/>
  <c r="E284" i="1"/>
  <c r="E286" i="1"/>
  <c r="E295" i="1"/>
  <c r="E294" i="1" s="1"/>
  <c r="E293" i="1" s="1"/>
  <c r="E302" i="1"/>
  <c r="E301" i="1" s="1"/>
  <c r="E308" i="1"/>
  <c r="E314" i="1"/>
  <c r="E313" i="1" s="1"/>
  <c r="E317" i="1"/>
  <c r="E316" i="1" s="1"/>
  <c r="E323" i="1"/>
  <c r="E322" i="1" s="1"/>
  <c r="E328" i="1"/>
  <c r="E327" i="1" s="1"/>
  <c r="E326" i="1" s="1"/>
  <c r="E325" i="1" s="1"/>
  <c r="E333" i="1"/>
  <c r="E335" i="1"/>
  <c r="E338" i="1"/>
  <c r="E337" i="1" s="1"/>
  <c r="E341" i="1"/>
  <c r="E340" i="1" s="1"/>
  <c r="E344" i="1"/>
  <c r="E343" i="1" s="1"/>
  <c r="E351" i="1"/>
  <c r="E350" i="1" s="1"/>
  <c r="E349" i="1" s="1"/>
  <c r="E355" i="1"/>
  <c r="E354" i="1" s="1"/>
  <c r="E353" i="1" s="1"/>
  <c r="E359" i="1"/>
  <c r="E358" i="1" s="1"/>
  <c r="E362" i="1"/>
  <c r="E361" i="1" s="1"/>
  <c r="E368" i="1"/>
  <c r="E367" i="1" s="1"/>
  <c r="E366" i="1" s="1"/>
  <c r="E376" i="1"/>
  <c r="E378" i="1"/>
  <c r="E382" i="1"/>
  <c r="E384" i="1"/>
  <c r="E389" i="1"/>
  <c r="E388" i="1" s="1"/>
  <c r="E396" i="1"/>
  <c r="E401" i="1"/>
  <c r="E400" i="1" s="1"/>
  <c r="E409" i="1"/>
  <c r="E408" i="1" s="1"/>
  <c r="E412" i="1"/>
  <c r="E411" i="1" s="1"/>
  <c r="E416" i="1"/>
  <c r="E418" i="1"/>
  <c r="E421" i="1"/>
  <c r="E441" i="1"/>
  <c r="E446" i="1"/>
  <c r="E445" i="1" s="1"/>
  <c r="E452" i="1"/>
  <c r="E451" i="1" s="1"/>
  <c r="E455" i="1"/>
  <c r="E454" i="1" s="1"/>
  <c r="E459" i="1"/>
  <c r="E462" i="1"/>
  <c r="E466" i="1"/>
  <c r="E474" i="1"/>
  <c r="E480" i="1"/>
  <c r="E486" i="1"/>
  <c r="E485" i="1" s="1"/>
  <c r="E500" i="1"/>
  <c r="E499" i="1" s="1"/>
  <c r="E489" i="1" s="1"/>
  <c r="E505" i="1"/>
  <c r="E504" i="1" s="1"/>
  <c r="E503" i="1" s="1"/>
  <c r="E502" i="1" s="1"/>
  <c r="E510" i="1"/>
  <c r="E509" i="1" s="1"/>
  <c r="E516" i="1"/>
  <c r="E515" i="1" s="1"/>
  <c r="E524" i="1"/>
  <c r="E528" i="1"/>
  <c r="E533" i="1"/>
  <c r="E532" i="1" s="1"/>
  <c r="E542" i="1"/>
  <c r="E541" i="1" s="1"/>
  <c r="E540" i="1" s="1"/>
  <c r="E551" i="1"/>
  <c r="E550" i="1" s="1"/>
  <c r="E556" i="1"/>
  <c r="E558" i="1"/>
  <c r="E561" i="1"/>
  <c r="E555" i="1" s="1"/>
  <c r="E568" i="1"/>
  <c r="E567" i="1" s="1"/>
  <c r="E572" i="1"/>
  <c r="E576" i="1"/>
  <c r="E581" i="1"/>
  <c r="E584" i="1"/>
  <c r="E589" i="1"/>
  <c r="E588" i="1" s="1"/>
  <c r="E592" i="1"/>
  <c r="E594" i="1"/>
  <c r="E597" i="1"/>
  <c r="E596" i="1" s="1"/>
  <c r="E601" i="1"/>
  <c r="E600" i="1" s="1"/>
  <c r="E603" i="1"/>
  <c r="E607" i="1"/>
  <c r="E623" i="1"/>
  <c r="E625" i="1"/>
  <c r="E628" i="1"/>
  <c r="E630" i="1"/>
  <c r="E262" i="1"/>
  <c r="F258" i="1"/>
  <c r="G258" i="1"/>
  <c r="F256" i="1"/>
  <c r="G256" i="1"/>
  <c r="E258" i="1"/>
  <c r="E256" i="1"/>
  <c r="H257" i="1"/>
  <c r="H259" i="1"/>
  <c r="H263" i="1"/>
  <c r="F189" i="1"/>
  <c r="G189" i="1"/>
  <c r="E189" i="1"/>
  <c r="H190" i="1"/>
  <c r="F172" i="1"/>
  <c r="G172" i="1"/>
  <c r="E172" i="1"/>
  <c r="F179" i="1"/>
  <c r="G179" i="1"/>
  <c r="E179" i="1"/>
  <c r="H180" i="1"/>
  <c r="G535" i="1" l="1"/>
  <c r="E473" i="1"/>
  <c r="F535" i="1"/>
  <c r="H535" i="1" s="1"/>
  <c r="G253" i="1"/>
  <c r="E444" i="1"/>
  <c r="E399" i="1"/>
  <c r="E398" i="1" s="1"/>
  <c r="E300" i="1"/>
  <c r="E299" i="1" s="1"/>
  <c r="E465" i="1"/>
  <c r="E464" i="1" s="1"/>
  <c r="E535" i="1"/>
  <c r="H179" i="1"/>
  <c r="E393" i="1"/>
  <c r="E387" i="1" s="1"/>
  <c r="E386" i="1" s="1"/>
  <c r="G426" i="1"/>
  <c r="E523" i="1"/>
  <c r="E519" i="1" s="1"/>
  <c r="E518" i="1" s="1"/>
  <c r="H272" i="1"/>
  <c r="H520" i="1"/>
  <c r="F426" i="1"/>
  <c r="H530" i="1"/>
  <c r="H432" i="1"/>
  <c r="H436" i="1"/>
  <c r="H439" i="1"/>
  <c r="H512" i="1"/>
  <c r="H538" i="1"/>
  <c r="E426" i="1"/>
  <c r="E420" i="1" s="1"/>
  <c r="H521" i="1"/>
  <c r="H536" i="1"/>
  <c r="E508" i="1"/>
  <c r="E507" i="1" s="1"/>
  <c r="H513" i="1"/>
  <c r="H470" i="1"/>
  <c r="H262" i="1"/>
  <c r="H428" i="1"/>
  <c r="E438" i="1"/>
  <c r="E437" i="1" s="1"/>
  <c r="H364" i="1"/>
  <c r="G434" i="1"/>
  <c r="E357" i="1"/>
  <c r="E381" i="1"/>
  <c r="E380" i="1" s="1"/>
  <c r="H258" i="1"/>
  <c r="E332" i="1"/>
  <c r="E331" i="1" s="1"/>
  <c r="H256" i="1"/>
  <c r="E488" i="1"/>
  <c r="E371" i="1"/>
  <c r="E370" i="1" s="1"/>
  <c r="E266" i="1"/>
  <c r="E591" i="1"/>
  <c r="E583" i="1" s="1"/>
  <c r="E283" i="1"/>
  <c r="E622" i="1"/>
  <c r="E484" i="1"/>
  <c r="E483" i="1" s="1"/>
  <c r="E458" i="1"/>
  <c r="E457" i="1" s="1"/>
  <c r="G271" i="1"/>
  <c r="H271" i="1" s="1"/>
  <c r="E575" i="1"/>
  <c r="E549" i="1" s="1"/>
  <c r="E415" i="1"/>
  <c r="E414" i="1" s="1"/>
  <c r="E627" i="1"/>
  <c r="E472" i="1"/>
  <c r="E407" i="1"/>
  <c r="E599" i="1"/>
  <c r="F118" i="1"/>
  <c r="G118" i="1"/>
  <c r="G117" i="1" s="1"/>
  <c r="E118" i="1"/>
  <c r="H142" i="1"/>
  <c r="H135" i="1"/>
  <c r="H137" i="1"/>
  <c r="H140" i="1"/>
  <c r="F136" i="1"/>
  <c r="G136" i="1"/>
  <c r="E136" i="1"/>
  <c r="F139" i="1"/>
  <c r="G139" i="1"/>
  <c r="E139" i="1"/>
  <c r="F141" i="1"/>
  <c r="G141" i="1"/>
  <c r="E141" i="1"/>
  <c r="F129" i="1"/>
  <c r="F128" i="1" s="1"/>
  <c r="G129" i="1"/>
  <c r="G128" i="1" s="1"/>
  <c r="E129" i="1"/>
  <c r="E128" i="1" s="1"/>
  <c r="F126" i="1"/>
  <c r="F125" i="1" s="1"/>
  <c r="G126" i="1"/>
  <c r="E126" i="1"/>
  <c r="E125" i="1" s="1"/>
  <c r="H127" i="1"/>
  <c r="F103" i="1"/>
  <c r="G103" i="1"/>
  <c r="G102" i="1" s="1"/>
  <c r="E103" i="1"/>
  <c r="H106" i="1"/>
  <c r="H105" i="1"/>
  <c r="F20" i="1"/>
  <c r="G20" i="1"/>
  <c r="E20" i="1"/>
  <c r="G68" i="1"/>
  <c r="G16" i="1"/>
  <c r="G27" i="1"/>
  <c r="G29" i="1"/>
  <c r="G31" i="1"/>
  <c r="G33" i="1"/>
  <c r="G39" i="1"/>
  <c r="G37" i="1"/>
  <c r="G41" i="1"/>
  <c r="G43" i="1"/>
  <c r="G47" i="1"/>
  <c r="G49" i="1"/>
  <c r="G51" i="1"/>
  <c r="G56" i="1"/>
  <c r="G58" i="1"/>
  <c r="G62" i="1"/>
  <c r="G64" i="1"/>
  <c r="G66" i="1"/>
  <c r="G73" i="1"/>
  <c r="G72" i="1" s="1"/>
  <c r="G76" i="1"/>
  <c r="G85" i="1"/>
  <c r="G91" i="1"/>
  <c r="G94" i="1"/>
  <c r="G96" i="1"/>
  <c r="G100" i="1"/>
  <c r="G99" i="1" s="1"/>
  <c r="G114" i="1"/>
  <c r="G107" i="1" s="1"/>
  <c r="G123" i="1"/>
  <c r="G122" i="1" s="1"/>
  <c r="G146" i="1"/>
  <c r="G156" i="1"/>
  <c r="G158" i="1"/>
  <c r="G155" i="1" s="1"/>
  <c r="G163" i="1"/>
  <c r="G162" i="1" s="1"/>
  <c r="G166" i="1"/>
  <c r="G168" i="1"/>
  <c r="G171" i="1"/>
  <c r="G170" i="1" s="1"/>
  <c r="G181" i="1"/>
  <c r="G188" i="1"/>
  <c r="G193" i="1"/>
  <c r="G192" i="1" s="1"/>
  <c r="G196" i="1"/>
  <c r="G195" i="1" s="1"/>
  <c r="G199" i="1"/>
  <c r="G201" i="1"/>
  <c r="G204" i="1"/>
  <c r="G203" i="1" s="1"/>
  <c r="G207" i="1"/>
  <c r="G206" i="1" s="1"/>
  <c r="G211" i="1"/>
  <c r="G210" i="1" s="1"/>
  <c r="G214" i="1"/>
  <c r="G220" i="1"/>
  <c r="G223" i="1"/>
  <c r="G230" i="1"/>
  <c r="G229" i="1" s="1"/>
  <c r="G235" i="1"/>
  <c r="G234" i="1" s="1"/>
  <c r="G242" i="1"/>
  <c r="G241" i="1" s="1"/>
  <c r="G247" i="1"/>
  <c r="G246" i="1" s="1"/>
  <c r="G254" i="1"/>
  <c r="G267" i="1"/>
  <c r="G269" i="1"/>
  <c r="G275" i="1"/>
  <c r="G274" i="1" s="1"/>
  <c r="G278" i="1"/>
  <c r="G277" i="1" s="1"/>
  <c r="G281" i="1"/>
  <c r="G280" i="1" s="1"/>
  <c r="G284" i="1"/>
  <c r="G286" i="1"/>
  <c r="G295" i="1"/>
  <c r="G294" i="1" s="1"/>
  <c r="G293" i="1" s="1"/>
  <c r="G314" i="1"/>
  <c r="G313" i="1" s="1"/>
  <c r="F314" i="1"/>
  <c r="G309" i="1"/>
  <c r="G308" i="1" s="1"/>
  <c r="F309" i="1"/>
  <c r="G302" i="1"/>
  <c r="G301" i="1" s="1"/>
  <c r="G317" i="1"/>
  <c r="G316" i="1" s="1"/>
  <c r="G323" i="1"/>
  <c r="G322" i="1" s="1"/>
  <c r="F328" i="1"/>
  <c r="G328" i="1"/>
  <c r="G327" i="1" s="1"/>
  <c r="G326" i="1" s="1"/>
  <c r="G325" i="1" s="1"/>
  <c r="G333" i="1"/>
  <c r="G335" i="1"/>
  <c r="G338" i="1"/>
  <c r="G337" i="1" s="1"/>
  <c r="G341" i="1"/>
  <c r="G340" i="1" s="1"/>
  <c r="G344" i="1"/>
  <c r="G343" i="1" s="1"/>
  <c r="G351" i="1"/>
  <c r="G350" i="1" s="1"/>
  <c r="G349" i="1" s="1"/>
  <c r="G355" i="1"/>
  <c r="G354" i="1" s="1"/>
  <c r="G353" i="1" s="1"/>
  <c r="G359" i="1"/>
  <c r="G358" i="1" s="1"/>
  <c r="G362" i="1"/>
  <c r="G361" i="1" s="1"/>
  <c r="G368" i="1"/>
  <c r="G367" i="1" s="1"/>
  <c r="G366" i="1" s="1"/>
  <c r="G376" i="1"/>
  <c r="G378" i="1"/>
  <c r="G382" i="1"/>
  <c r="G384" i="1"/>
  <c r="G389" i="1"/>
  <c r="G388" i="1" s="1"/>
  <c r="G396" i="1"/>
  <c r="G393" i="1" s="1"/>
  <c r="G401" i="1"/>
  <c r="G400" i="1" s="1"/>
  <c r="G409" i="1"/>
  <c r="G408" i="1" s="1"/>
  <c r="G412" i="1"/>
  <c r="G411" i="1" s="1"/>
  <c r="G416" i="1"/>
  <c r="G418" i="1"/>
  <c r="G421" i="1"/>
  <c r="G420" i="1" s="1"/>
  <c r="G441" i="1"/>
  <c r="G446" i="1"/>
  <c r="G445" i="1" s="1"/>
  <c r="G452" i="1"/>
  <c r="G451" i="1" s="1"/>
  <c r="G455" i="1"/>
  <c r="G454" i="1" s="1"/>
  <c r="G459" i="1"/>
  <c r="G462" i="1"/>
  <c r="G466" i="1"/>
  <c r="G474" i="1"/>
  <c r="G480" i="1"/>
  <c r="G486" i="1"/>
  <c r="G485" i="1" s="1"/>
  <c r="G500" i="1"/>
  <c r="G499" i="1" s="1"/>
  <c r="G489" i="1" s="1"/>
  <c r="G488" i="1" s="1"/>
  <c r="G505" i="1"/>
  <c r="G504" i="1" s="1"/>
  <c r="G503" i="1" s="1"/>
  <c r="G502" i="1" s="1"/>
  <c r="G510" i="1"/>
  <c r="G509" i="1" s="1"/>
  <c r="G516" i="1"/>
  <c r="G515" i="1" s="1"/>
  <c r="G524" i="1"/>
  <c r="G528" i="1"/>
  <c r="G533" i="1"/>
  <c r="G532" i="1" s="1"/>
  <c r="G542" i="1"/>
  <c r="G541" i="1" s="1"/>
  <c r="G540" i="1" s="1"/>
  <c r="G545" i="1"/>
  <c r="G544" i="1" s="1"/>
  <c r="G551" i="1"/>
  <c r="G550" i="1" s="1"/>
  <c r="G556" i="1"/>
  <c r="G558" i="1"/>
  <c r="G561" i="1"/>
  <c r="G555" i="1" s="1"/>
  <c r="G568" i="1"/>
  <c r="G567" i="1" s="1"/>
  <c r="G572" i="1"/>
  <c r="G576" i="1"/>
  <c r="G581" i="1"/>
  <c r="G584" i="1"/>
  <c r="G589" i="1"/>
  <c r="G588" i="1" s="1"/>
  <c r="G592" i="1"/>
  <c r="G594" i="1"/>
  <c r="G597" i="1"/>
  <c r="G596" i="1" s="1"/>
  <c r="G601" i="1"/>
  <c r="G600" i="1" s="1"/>
  <c r="G603" i="1"/>
  <c r="G607" i="1"/>
  <c r="G623" i="1"/>
  <c r="G622" i="1" s="1"/>
  <c r="H629" i="1"/>
  <c r="G630" i="1"/>
  <c r="G628" i="1"/>
  <c r="H28" i="1"/>
  <c r="H30" i="1"/>
  <c r="H32" i="1"/>
  <c r="H34" i="1"/>
  <c r="H38" i="1"/>
  <c r="H42" i="1"/>
  <c r="H48" i="1"/>
  <c r="H50" i="1"/>
  <c r="H52" i="1"/>
  <c r="H57" i="1"/>
  <c r="H59" i="1"/>
  <c r="H63" i="1"/>
  <c r="H65" i="1"/>
  <c r="H67" i="1"/>
  <c r="H69" i="1"/>
  <c r="H74" i="1"/>
  <c r="H75" i="1"/>
  <c r="H77" i="1"/>
  <c r="H86" i="1"/>
  <c r="H92" i="1"/>
  <c r="H95" i="1"/>
  <c r="H97" i="1"/>
  <c r="H101" i="1"/>
  <c r="H104" i="1"/>
  <c r="H109" i="1"/>
  <c r="H110" i="1"/>
  <c r="H115" i="1"/>
  <c r="H116" i="1"/>
  <c r="H119" i="1"/>
  <c r="H120" i="1"/>
  <c r="H124" i="1"/>
  <c r="H147" i="1"/>
  <c r="H157" i="1"/>
  <c r="H161" i="1"/>
  <c r="H164" i="1"/>
  <c r="H169" i="1"/>
  <c r="H173" i="1"/>
  <c r="H174" i="1"/>
  <c r="H182" i="1"/>
  <c r="H191" i="1"/>
  <c r="H194" i="1"/>
  <c r="H197" i="1"/>
  <c r="H200" i="1"/>
  <c r="H202" i="1"/>
  <c r="H205" i="1"/>
  <c r="H208" i="1"/>
  <c r="H255" i="1"/>
  <c r="H268" i="1"/>
  <c r="H270" i="1"/>
  <c r="H276" i="1"/>
  <c r="H282" i="1"/>
  <c r="H285" i="1"/>
  <c r="H287" i="1"/>
  <c r="H296" i="1"/>
  <c r="H297" i="1"/>
  <c r="H298" i="1"/>
  <c r="H303" i="1"/>
  <c r="H304" i="1"/>
  <c r="H305" i="1"/>
  <c r="H310" i="1"/>
  <c r="H311" i="1"/>
  <c r="H315" i="1"/>
  <c r="H318" i="1"/>
  <c r="H324" i="1"/>
  <c r="H329" i="1"/>
  <c r="H334" i="1"/>
  <c r="H339" i="1"/>
  <c r="H342" i="1"/>
  <c r="H345" i="1"/>
  <c r="H352" i="1"/>
  <c r="H360" i="1"/>
  <c r="H363" i="1"/>
  <c r="H369" i="1"/>
  <c r="H373" i="1"/>
  <c r="H374" i="1"/>
  <c r="H377" i="1"/>
  <c r="H379" i="1"/>
  <c r="H383" i="1"/>
  <c r="H385" i="1"/>
  <c r="H390" i="1"/>
  <c r="H391" i="1"/>
  <c r="H392" i="1"/>
  <c r="H397" i="1"/>
  <c r="H402" i="1"/>
  <c r="H410" i="1"/>
  <c r="H413" i="1"/>
  <c r="H417" i="1"/>
  <c r="H423" i="1"/>
  <c r="H426" i="1"/>
  <c r="H442" i="1"/>
  <c r="H447" i="1"/>
  <c r="H453" i="1"/>
  <c r="H456" i="1"/>
  <c r="H460" i="1"/>
  <c r="H461" i="1"/>
  <c r="H463" i="1"/>
  <c r="H467" i="1"/>
  <c r="H468" i="1"/>
  <c r="H469" i="1"/>
  <c r="H475" i="1"/>
  <c r="H476" i="1"/>
  <c r="H481" i="1"/>
  <c r="H482" i="1"/>
  <c r="H487" i="1"/>
  <c r="H501" i="1"/>
  <c r="H506" i="1"/>
  <c r="H511" i="1"/>
  <c r="H517" i="1"/>
  <c r="H525" i="1"/>
  <c r="H529" i="1"/>
  <c r="H534" i="1"/>
  <c r="H543" i="1"/>
  <c r="H548" i="1"/>
  <c r="H552" i="1"/>
  <c r="H553" i="1"/>
  <c r="H554" i="1"/>
  <c r="H557" i="1"/>
  <c r="H559" i="1"/>
  <c r="H560" i="1"/>
  <c r="H569" i="1"/>
  <c r="H577" i="1"/>
  <c r="H579" i="1"/>
  <c r="H582" i="1"/>
  <c r="H586" i="1"/>
  <c r="H587" i="1"/>
  <c r="H590" i="1"/>
  <c r="H593" i="1"/>
  <c r="H595" i="1"/>
  <c r="H598" i="1"/>
  <c r="H602" i="1"/>
  <c r="H605" i="1"/>
  <c r="H606" i="1"/>
  <c r="H609" i="1"/>
  <c r="H610" i="1"/>
  <c r="H624" i="1"/>
  <c r="H626" i="1"/>
  <c r="H631" i="1"/>
  <c r="H25" i="1"/>
  <c r="H26" i="1"/>
  <c r="G18" i="1"/>
  <c r="G473" i="1" l="1"/>
  <c r="H427" i="1"/>
  <c r="G219" i="1"/>
  <c r="G300" i="1"/>
  <c r="G299" i="1" s="1"/>
  <c r="G331" i="1"/>
  <c r="G82" i="1"/>
  <c r="G55" i="1"/>
  <c r="G15" i="1"/>
  <c r="G14" i="1" s="1"/>
  <c r="G36" i="1"/>
  <c r="G444" i="1"/>
  <c r="G399" i="1"/>
  <c r="G398" i="1" s="1"/>
  <c r="G145" i="1"/>
  <c r="G144" i="1" s="1"/>
  <c r="G523" i="1"/>
  <c r="G519" i="1" s="1"/>
  <c r="G518" i="1" s="1"/>
  <c r="G508" i="1"/>
  <c r="G507" i="1" s="1"/>
  <c r="G465" i="1"/>
  <c r="G464" i="1" s="1"/>
  <c r="G332" i="1"/>
  <c r="E406" i="1"/>
  <c r="G438" i="1"/>
  <c r="G437" i="1" s="1"/>
  <c r="G433" i="1"/>
  <c r="H434" i="1" s="1"/>
  <c r="H435" i="1"/>
  <c r="G357" i="1"/>
  <c r="G283" i="1"/>
  <c r="H126" i="1"/>
  <c r="G132" i="1"/>
  <c r="E621" i="1"/>
  <c r="H139" i="1"/>
  <c r="E443" i="1"/>
  <c r="E330" i="1"/>
  <c r="H136" i="1"/>
  <c r="H141" i="1"/>
  <c r="E138" i="1"/>
  <c r="F132" i="1"/>
  <c r="H71" i="1"/>
  <c r="G138" i="1"/>
  <c r="H133" i="1"/>
  <c r="G178" i="1"/>
  <c r="F138" i="1"/>
  <c r="E132" i="1"/>
  <c r="G125" i="1"/>
  <c r="H125" i="1" s="1"/>
  <c r="H70" i="1"/>
  <c r="G93" i="1"/>
  <c r="G165" i="1"/>
  <c r="G154" i="1" s="1"/>
  <c r="G198" i="1"/>
  <c r="G187" i="1" s="1"/>
  <c r="G266" i="1"/>
  <c r="G484" i="1"/>
  <c r="G483" i="1" s="1"/>
  <c r="G591" i="1"/>
  <c r="G583" i="1" s="1"/>
  <c r="G387" i="1"/>
  <c r="G386" i="1" s="1"/>
  <c r="G381" i="1"/>
  <c r="G380" i="1" s="1"/>
  <c r="G415" i="1"/>
  <c r="G414" i="1" s="1"/>
  <c r="G371" i="1"/>
  <c r="G370" i="1" s="1"/>
  <c r="G407" i="1"/>
  <c r="G472" i="1"/>
  <c r="G458" i="1"/>
  <c r="G457" i="1" s="1"/>
  <c r="G599" i="1"/>
  <c r="G575" i="1"/>
  <c r="G627" i="1"/>
  <c r="G621" i="1" s="1"/>
  <c r="F630" i="1"/>
  <c r="F628" i="1"/>
  <c r="H628" i="1" s="1"/>
  <c r="F625" i="1"/>
  <c r="H625" i="1" s="1"/>
  <c r="F623" i="1"/>
  <c r="H623" i="1" s="1"/>
  <c r="F601" i="1"/>
  <c r="F597" i="1"/>
  <c r="F594" i="1"/>
  <c r="F592" i="1"/>
  <c r="H592" i="1" s="1"/>
  <c r="F589" i="1"/>
  <c r="F581" i="1"/>
  <c r="H581" i="1" s="1"/>
  <c r="H578" i="1"/>
  <c r="F576" i="1"/>
  <c r="H576" i="1" s="1"/>
  <c r="F568" i="1"/>
  <c r="F567" i="1" s="1"/>
  <c r="F561" i="1"/>
  <c r="F558" i="1"/>
  <c r="H558" i="1" s="1"/>
  <c r="F556" i="1"/>
  <c r="H556" i="1" s="1"/>
  <c r="F551" i="1"/>
  <c r="F542" i="1"/>
  <c r="F533" i="1"/>
  <c r="F528" i="1"/>
  <c r="H528" i="1" s="1"/>
  <c r="F524" i="1"/>
  <c r="F516" i="1"/>
  <c r="F510" i="1"/>
  <c r="F505" i="1"/>
  <c r="F500" i="1"/>
  <c r="H500" i="1" s="1"/>
  <c r="F486" i="1"/>
  <c r="F480" i="1"/>
  <c r="F474" i="1"/>
  <c r="F466" i="1"/>
  <c r="F465" i="1" s="1"/>
  <c r="F464" i="1" s="1"/>
  <c r="F462" i="1"/>
  <c r="H462" i="1" s="1"/>
  <c r="F459" i="1"/>
  <c r="H459" i="1" s="1"/>
  <c r="F455" i="1"/>
  <c r="F452" i="1"/>
  <c r="F446" i="1"/>
  <c r="H446" i="1" s="1"/>
  <c r="F441" i="1"/>
  <c r="F438" i="1" s="1"/>
  <c r="F418" i="1"/>
  <c r="F416" i="1"/>
  <c r="H416" i="1" s="1"/>
  <c r="F412" i="1"/>
  <c r="F409" i="1"/>
  <c r="F401" i="1"/>
  <c r="H401" i="1" s="1"/>
  <c r="F396" i="1"/>
  <c r="F393" i="1" s="1"/>
  <c r="F389" i="1"/>
  <c r="F384" i="1"/>
  <c r="H384" i="1" s="1"/>
  <c r="F382" i="1"/>
  <c r="H382" i="1" s="1"/>
  <c r="F378" i="1"/>
  <c r="H378" i="1" s="1"/>
  <c r="F376" i="1"/>
  <c r="H372" i="1"/>
  <c r="F368" i="1"/>
  <c r="H368" i="1" s="1"/>
  <c r="F362" i="1"/>
  <c r="F359" i="1"/>
  <c r="F355" i="1"/>
  <c r="F351" i="1"/>
  <c r="F344" i="1"/>
  <c r="F341" i="1"/>
  <c r="F338" i="1"/>
  <c r="F335" i="1"/>
  <c r="F333" i="1"/>
  <c r="F323" i="1"/>
  <c r="F317" i="1"/>
  <c r="H317" i="1" s="1"/>
  <c r="F302" i="1"/>
  <c r="F301" i="1" s="1"/>
  <c r="F295" i="1"/>
  <c r="F286" i="1"/>
  <c r="F284" i="1"/>
  <c r="F281" i="1"/>
  <c r="F278" i="1"/>
  <c r="F275" i="1"/>
  <c r="F269" i="1"/>
  <c r="F267" i="1"/>
  <c r="H267" i="1" s="1"/>
  <c r="F254" i="1"/>
  <c r="F253" i="1" s="1"/>
  <c r="F247" i="1"/>
  <c r="F246" i="1" s="1"/>
  <c r="F242" i="1"/>
  <c r="F241" i="1" s="1"/>
  <c r="F235" i="1"/>
  <c r="F234" i="1" s="1"/>
  <c r="F230" i="1"/>
  <c r="F229" i="1" s="1"/>
  <c r="F223" i="1"/>
  <c r="F220" i="1"/>
  <c r="F214" i="1"/>
  <c r="F211" i="1"/>
  <c r="F207" i="1"/>
  <c r="F204" i="1"/>
  <c r="F201" i="1"/>
  <c r="F199" i="1"/>
  <c r="H199" i="1" s="1"/>
  <c r="F196" i="1"/>
  <c r="F193" i="1"/>
  <c r="H193" i="1" s="1"/>
  <c r="F181" i="1"/>
  <c r="F178" i="1" s="1"/>
  <c r="F177" i="1" s="1"/>
  <c r="F168" i="1"/>
  <c r="F166" i="1"/>
  <c r="F163" i="1"/>
  <c r="H160" i="1"/>
  <c r="F158" i="1"/>
  <c r="F156" i="1"/>
  <c r="H156" i="1" s="1"/>
  <c r="F146" i="1"/>
  <c r="F145" i="1" s="1"/>
  <c r="F144" i="1" s="1"/>
  <c r="F123" i="1"/>
  <c r="F114" i="1"/>
  <c r="H108" i="1"/>
  <c r="F100" i="1"/>
  <c r="F96" i="1"/>
  <c r="H96" i="1" s="1"/>
  <c r="F94" i="1"/>
  <c r="F91" i="1"/>
  <c r="F85" i="1"/>
  <c r="F76" i="1"/>
  <c r="H76" i="1" s="1"/>
  <c r="F73" i="1"/>
  <c r="F68" i="1"/>
  <c r="H68" i="1" s="1"/>
  <c r="F66" i="1"/>
  <c r="H66" i="1" s="1"/>
  <c r="F64" i="1"/>
  <c r="H64" i="1" s="1"/>
  <c r="F62" i="1"/>
  <c r="H62" i="1" s="1"/>
  <c r="F58" i="1"/>
  <c r="H58" i="1" s="1"/>
  <c r="F56" i="1"/>
  <c r="F51" i="1"/>
  <c r="H51" i="1" s="1"/>
  <c r="F49" i="1"/>
  <c r="H49" i="1" s="1"/>
  <c r="F47" i="1"/>
  <c r="F43" i="1"/>
  <c r="F41" i="1"/>
  <c r="H41" i="1" s="1"/>
  <c r="F39" i="1"/>
  <c r="F37" i="1"/>
  <c r="F33" i="1"/>
  <c r="H33" i="1" s="1"/>
  <c r="F31" i="1"/>
  <c r="F29" i="1"/>
  <c r="H29" i="1" s="1"/>
  <c r="F27" i="1"/>
  <c r="H27" i="1" s="1"/>
  <c r="H24" i="1"/>
  <c r="F18" i="1"/>
  <c r="F16" i="1"/>
  <c r="E254" i="1"/>
  <c r="E253" i="1" s="1"/>
  <c r="E252" i="1" s="1"/>
  <c r="E247" i="1"/>
  <c r="E246" i="1" s="1"/>
  <c r="E242" i="1"/>
  <c r="E241" i="1" s="1"/>
  <c r="E235" i="1"/>
  <c r="E234" i="1" s="1"/>
  <c r="E230" i="1"/>
  <c r="E229" i="1" s="1"/>
  <c r="E223" i="1"/>
  <c r="E220" i="1"/>
  <c r="E219" i="1" s="1"/>
  <c r="E214" i="1"/>
  <c r="E211" i="1"/>
  <c r="E210" i="1" s="1"/>
  <c r="E207" i="1"/>
  <c r="E206" i="1" s="1"/>
  <c r="E204" i="1"/>
  <c r="E203" i="1" s="1"/>
  <c r="E201" i="1"/>
  <c r="E199" i="1"/>
  <c r="E196" i="1"/>
  <c r="E195" i="1" s="1"/>
  <c r="E193" i="1"/>
  <c r="E192" i="1" s="1"/>
  <c r="E188" i="1"/>
  <c r="E181" i="1"/>
  <c r="E171" i="1"/>
  <c r="E170" i="1" s="1"/>
  <c r="E168" i="1"/>
  <c r="E166" i="1"/>
  <c r="E163" i="1"/>
  <c r="E162" i="1" s="1"/>
  <c r="E160" i="1"/>
  <c r="E158" i="1"/>
  <c r="E155" i="1" s="1"/>
  <c r="E156" i="1"/>
  <c r="E146" i="1"/>
  <c r="E145" i="1" s="1"/>
  <c r="E144" i="1" s="1"/>
  <c r="E123" i="1"/>
  <c r="E122" i="1" s="1"/>
  <c r="E117" i="1"/>
  <c r="E114" i="1"/>
  <c r="E107" i="1" s="1"/>
  <c r="E102" i="1"/>
  <c r="E100" i="1"/>
  <c r="E99" i="1" s="1"/>
  <c r="E96" i="1"/>
  <c r="E94" i="1"/>
  <c r="E91" i="1"/>
  <c r="E85" i="1"/>
  <c r="E76" i="1"/>
  <c r="E73" i="1"/>
  <c r="E68" i="1"/>
  <c r="E66" i="1"/>
  <c r="E64" i="1"/>
  <c r="E62" i="1"/>
  <c r="E58" i="1"/>
  <c r="E56" i="1"/>
  <c r="E51" i="1"/>
  <c r="E49" i="1"/>
  <c r="E47" i="1"/>
  <c r="E43" i="1"/>
  <c r="E41" i="1"/>
  <c r="E39" i="1"/>
  <c r="E37" i="1"/>
  <c r="E33" i="1"/>
  <c r="E31" i="1"/>
  <c r="E29" i="1"/>
  <c r="E27" i="1"/>
  <c r="E24" i="1"/>
  <c r="E18" i="1"/>
  <c r="E16" i="1"/>
  <c r="G252" i="1" l="1"/>
  <c r="F219" i="1"/>
  <c r="F555" i="1"/>
  <c r="F210" i="1"/>
  <c r="G35" i="1"/>
  <c r="H480" i="1"/>
  <c r="F473" i="1"/>
  <c r="G177" i="1"/>
  <c r="G176" i="1" s="1"/>
  <c r="E82" i="1"/>
  <c r="E72" i="1"/>
  <c r="F72" i="1"/>
  <c r="H114" i="1"/>
  <c r="F107" i="1"/>
  <c r="H91" i="1"/>
  <c r="F82" i="1"/>
  <c r="H82" i="1" s="1"/>
  <c r="E36" i="1"/>
  <c r="H73" i="1"/>
  <c r="E55" i="1"/>
  <c r="F55" i="1"/>
  <c r="F15" i="1"/>
  <c r="F14" i="1" s="1"/>
  <c r="H47" i="1"/>
  <c r="F36" i="1"/>
  <c r="E15" i="1"/>
  <c r="E14" i="1" s="1"/>
  <c r="G549" i="1"/>
  <c r="H524" i="1"/>
  <c r="F523" i="1"/>
  <c r="H486" i="1"/>
  <c r="F485" i="1"/>
  <c r="G406" i="1"/>
  <c r="F283" i="1"/>
  <c r="H283" i="1" s="1"/>
  <c r="H132" i="1"/>
  <c r="G131" i="1"/>
  <c r="H333" i="1"/>
  <c r="F332" i="1"/>
  <c r="G251" i="1"/>
  <c r="G98" i="1"/>
  <c r="E178" i="1"/>
  <c r="E131" i="1"/>
  <c r="F131" i="1"/>
  <c r="F155" i="1"/>
  <c r="H155" i="1" s="1"/>
  <c r="H138" i="1"/>
  <c r="E98" i="1"/>
  <c r="H85" i="1"/>
  <c r="H56" i="1"/>
  <c r="H16" i="1"/>
  <c r="G81" i="1"/>
  <c r="G143" i="1"/>
  <c r="G209" i="1"/>
  <c r="G186" i="1" s="1"/>
  <c r="G330" i="1"/>
  <c r="G443" i="1"/>
  <c r="E93" i="1"/>
  <c r="H630" i="1"/>
  <c r="F627" i="1"/>
  <c r="H627" i="1" s="1"/>
  <c r="F192" i="1"/>
  <c r="H192" i="1" s="1"/>
  <c r="F316" i="1"/>
  <c r="H316" i="1" s="1"/>
  <c r="F367" i="1"/>
  <c r="H367" i="1" s="1"/>
  <c r="H31" i="1"/>
  <c r="H37" i="1"/>
  <c r="F99" i="1"/>
  <c r="H100" i="1"/>
  <c r="F162" i="1"/>
  <c r="H163" i="1"/>
  <c r="F195" i="1"/>
  <c r="H195" i="1" s="1"/>
  <c r="H196" i="1"/>
  <c r="F206" i="1"/>
  <c r="H206" i="1" s="1"/>
  <c r="H207" i="1"/>
  <c r="H234" i="1"/>
  <c r="H284" i="1"/>
  <c r="F308" i="1"/>
  <c r="H308" i="1" s="1"/>
  <c r="H309" i="1"/>
  <c r="F343" i="1"/>
  <c r="H343" i="1" s="1"/>
  <c r="H344" i="1"/>
  <c r="F545" i="1"/>
  <c r="F544" i="1" s="1"/>
  <c r="H546" i="1"/>
  <c r="F584" i="1"/>
  <c r="H584" i="1" s="1"/>
  <c r="H585" i="1"/>
  <c r="F596" i="1"/>
  <c r="H596" i="1" s="1"/>
  <c r="H597" i="1"/>
  <c r="F102" i="1"/>
  <c r="H102" i="1" s="1"/>
  <c r="H103" i="1"/>
  <c r="F122" i="1"/>
  <c r="H122" i="1" s="1"/>
  <c r="H123" i="1"/>
  <c r="F188" i="1"/>
  <c r="H188" i="1" s="1"/>
  <c r="H189" i="1"/>
  <c r="H241" i="1"/>
  <c r="F266" i="1"/>
  <c r="H266" i="1" s="1"/>
  <c r="H269" i="1"/>
  <c r="H286" i="1"/>
  <c r="F313" i="1"/>
  <c r="H314" i="1"/>
  <c r="F322" i="1"/>
  <c r="H322" i="1" s="1"/>
  <c r="H323" i="1"/>
  <c r="F361" i="1"/>
  <c r="H361" i="1" s="1"/>
  <c r="H362" i="1"/>
  <c r="F371" i="1"/>
  <c r="H376" i="1"/>
  <c r="F388" i="1"/>
  <c r="H388" i="1" s="1"/>
  <c r="H389" i="1"/>
  <c r="F408" i="1"/>
  <c r="H408" i="1" s="1"/>
  <c r="H409" i="1"/>
  <c r="F421" i="1"/>
  <c r="F420" i="1" s="1"/>
  <c r="H422" i="1"/>
  <c r="F504" i="1"/>
  <c r="H505" i="1"/>
  <c r="F550" i="1"/>
  <c r="H551" i="1"/>
  <c r="H567" i="1"/>
  <c r="H568" i="1"/>
  <c r="F588" i="1"/>
  <c r="H588" i="1" s="1"/>
  <c r="H589" i="1"/>
  <c r="F600" i="1"/>
  <c r="H600" i="1" s="1"/>
  <c r="H601" i="1"/>
  <c r="F93" i="1"/>
  <c r="H93" i="1" s="1"/>
  <c r="H94" i="1"/>
  <c r="H146" i="1"/>
  <c r="F165" i="1"/>
  <c r="H165" i="1" s="1"/>
  <c r="H168" i="1"/>
  <c r="F198" i="1"/>
  <c r="H198" i="1" s="1"/>
  <c r="H201" i="1"/>
  <c r="H246" i="1"/>
  <c r="F277" i="1"/>
  <c r="F294" i="1"/>
  <c r="H295" i="1"/>
  <c r="F327" i="1"/>
  <c r="H328" i="1"/>
  <c r="F337" i="1"/>
  <c r="H338" i="1"/>
  <c r="F350" i="1"/>
  <c r="H351" i="1"/>
  <c r="H393" i="1"/>
  <c r="H396" i="1"/>
  <c r="F411" i="1"/>
  <c r="H411" i="1" s="1"/>
  <c r="H412" i="1"/>
  <c r="H441" i="1"/>
  <c r="F451" i="1"/>
  <c r="H451" i="1" s="1"/>
  <c r="H452" i="1"/>
  <c r="H466" i="1"/>
  <c r="F509" i="1"/>
  <c r="H510" i="1"/>
  <c r="F532" i="1"/>
  <c r="H533" i="1"/>
  <c r="F572" i="1"/>
  <c r="F603" i="1"/>
  <c r="H603" i="1" s="1"/>
  <c r="H604" i="1"/>
  <c r="E198" i="1"/>
  <c r="E187" i="1" s="1"/>
  <c r="F171" i="1"/>
  <c r="H172" i="1"/>
  <c r="F203" i="1"/>
  <c r="H203" i="1" s="1"/>
  <c r="H204" i="1"/>
  <c r="H229" i="1"/>
  <c r="H254" i="1"/>
  <c r="F274" i="1"/>
  <c r="H275" i="1"/>
  <c r="F280" i="1"/>
  <c r="H280" i="1" s="1"/>
  <c r="H281" i="1"/>
  <c r="H302" i="1"/>
  <c r="F340" i="1"/>
  <c r="H340" i="1" s="1"/>
  <c r="H341" i="1"/>
  <c r="F354" i="1"/>
  <c r="F400" i="1"/>
  <c r="F399" i="1" s="1"/>
  <c r="F445" i="1"/>
  <c r="F454" i="1"/>
  <c r="H454" i="1" s="1"/>
  <c r="H455" i="1"/>
  <c r="H474" i="1"/>
  <c r="F499" i="1"/>
  <c r="F489" i="1" s="1"/>
  <c r="F488" i="1" s="1"/>
  <c r="F515" i="1"/>
  <c r="H515" i="1" s="1"/>
  <c r="H516" i="1"/>
  <c r="F541" i="1"/>
  <c r="H542" i="1"/>
  <c r="F591" i="1"/>
  <c r="H591" i="1" s="1"/>
  <c r="H594" i="1"/>
  <c r="F607" i="1"/>
  <c r="H607" i="1" s="1"/>
  <c r="H608" i="1"/>
  <c r="F117" i="1"/>
  <c r="H117" i="1" s="1"/>
  <c r="H118" i="1"/>
  <c r="H181" i="1"/>
  <c r="F358" i="1"/>
  <c r="H359" i="1"/>
  <c r="H72" i="1"/>
  <c r="H219" i="1"/>
  <c r="H523" i="1"/>
  <c r="F458" i="1"/>
  <c r="F381" i="1"/>
  <c r="F622" i="1"/>
  <c r="E165" i="1"/>
  <c r="E154" i="1" s="1"/>
  <c r="F415" i="1"/>
  <c r="F575" i="1"/>
  <c r="H575" i="1" s="1"/>
  <c r="H313" i="1" l="1"/>
  <c r="F300" i="1"/>
  <c r="H337" i="1"/>
  <c r="F331" i="1"/>
  <c r="H331" i="1" s="1"/>
  <c r="E177" i="1"/>
  <c r="E176" i="1" s="1"/>
  <c r="F35" i="1"/>
  <c r="F444" i="1"/>
  <c r="H274" i="1"/>
  <c r="F252" i="1"/>
  <c r="H550" i="1"/>
  <c r="F549" i="1"/>
  <c r="H549" i="1" s="1"/>
  <c r="H532" i="1"/>
  <c r="F519" i="1"/>
  <c r="H509" i="1"/>
  <c r="F508" i="1"/>
  <c r="H508" i="1" s="1"/>
  <c r="H499" i="1"/>
  <c r="H489" i="1"/>
  <c r="H445" i="1"/>
  <c r="H358" i="1"/>
  <c r="F357" i="1"/>
  <c r="H357" i="1" s="1"/>
  <c r="H131" i="1"/>
  <c r="H162" i="1"/>
  <c r="F154" i="1"/>
  <c r="H154" i="1" s="1"/>
  <c r="G13" i="1"/>
  <c r="H99" i="1"/>
  <c r="F98" i="1"/>
  <c r="E35" i="1"/>
  <c r="H36" i="1"/>
  <c r="H145" i="1"/>
  <c r="H144" i="1"/>
  <c r="H210" i="1"/>
  <c r="F209" i="1"/>
  <c r="H209" i="1" s="1"/>
  <c r="E209" i="1"/>
  <c r="E186" i="1" s="1"/>
  <c r="H253" i="1"/>
  <c r="E251" i="1"/>
  <c r="H301" i="1"/>
  <c r="F81" i="1"/>
  <c r="H81" i="1" s="1"/>
  <c r="E81" i="1"/>
  <c r="F387" i="1"/>
  <c r="F386" i="1" s="1"/>
  <c r="H386" i="1" s="1"/>
  <c r="F366" i="1"/>
  <c r="H366" i="1" s="1"/>
  <c r="H55" i="1"/>
  <c r="F370" i="1"/>
  <c r="H370" i="1" s="1"/>
  <c r="H371" i="1"/>
  <c r="F407" i="1"/>
  <c r="H407" i="1" s="1"/>
  <c r="F457" i="1"/>
  <c r="H457" i="1" s="1"/>
  <c r="H458" i="1"/>
  <c r="F353" i="1"/>
  <c r="F621" i="1"/>
  <c r="H621" i="1" s="1"/>
  <c r="H622" i="1"/>
  <c r="F380" i="1"/>
  <c r="H380" i="1" s="1"/>
  <c r="H381" i="1"/>
  <c r="F484" i="1"/>
  <c r="H485" i="1"/>
  <c r="H178" i="1"/>
  <c r="F540" i="1"/>
  <c r="H540" i="1" s="1"/>
  <c r="H541" i="1"/>
  <c r="H464" i="1"/>
  <c r="H465" i="1"/>
  <c r="F437" i="1"/>
  <c r="H438" i="1"/>
  <c r="F349" i="1"/>
  <c r="H349" i="1" s="1"/>
  <c r="H350" i="1"/>
  <c r="F326" i="1"/>
  <c r="H327" i="1"/>
  <c r="H420" i="1"/>
  <c r="H421" i="1"/>
  <c r="H107" i="1"/>
  <c r="F293" i="1"/>
  <c r="H293" i="1" s="1"/>
  <c r="H294" i="1"/>
  <c r="H544" i="1"/>
  <c r="H545" i="1"/>
  <c r="H15" i="1"/>
  <c r="F170" i="1"/>
  <c r="H170" i="1" s="1"/>
  <c r="H171" i="1"/>
  <c r="E143" i="1"/>
  <c r="H332" i="1"/>
  <c r="F599" i="1"/>
  <c r="H599" i="1" s="1"/>
  <c r="F187" i="1"/>
  <c r="H187" i="1" s="1"/>
  <c r="F414" i="1"/>
  <c r="H414" i="1" s="1"/>
  <c r="H415" i="1"/>
  <c r="H555" i="1"/>
  <c r="F583" i="1"/>
  <c r="H583" i="1" s="1"/>
  <c r="F472" i="1"/>
  <c r="H472" i="1" s="1"/>
  <c r="H473" i="1"/>
  <c r="H400" i="1"/>
  <c r="F503" i="1"/>
  <c r="H504" i="1"/>
  <c r="G11" i="1" l="1"/>
  <c r="F8" i="1"/>
  <c r="H437" i="1"/>
  <c r="F406" i="1"/>
  <c r="H406" i="1" s="1"/>
  <c r="E13" i="1"/>
  <c r="E11" i="1" s="1"/>
  <c r="H98" i="1"/>
  <c r="F13" i="1"/>
  <c r="H14" i="1"/>
  <c r="H35" i="1"/>
  <c r="F507" i="1"/>
  <c r="H507" i="1" s="1"/>
  <c r="H488" i="1"/>
  <c r="H387" i="1"/>
  <c r="F330" i="1"/>
  <c r="H330" i="1" s="1"/>
  <c r="F186" i="1"/>
  <c r="H186" i="1" s="1"/>
  <c r="F143" i="1"/>
  <c r="H143" i="1" s="1"/>
  <c r="F443" i="1"/>
  <c r="H443" i="1" s="1"/>
  <c r="H444" i="1"/>
  <c r="F398" i="1"/>
  <c r="H398" i="1" s="1"/>
  <c r="H399" i="1"/>
  <c r="F176" i="1"/>
  <c r="H176" i="1" s="1"/>
  <c r="H177" i="1"/>
  <c r="F502" i="1"/>
  <c r="H502" i="1" s="1"/>
  <c r="H503" i="1"/>
  <c r="F325" i="1"/>
  <c r="H325" i="1" s="1"/>
  <c r="H326" i="1"/>
  <c r="F483" i="1"/>
  <c r="H483" i="1" s="1"/>
  <c r="H484" i="1"/>
  <c r="F251" i="1"/>
  <c r="H251" i="1" s="1"/>
  <c r="H252" i="1"/>
  <c r="F518" i="1"/>
  <c r="H518" i="1" s="1"/>
  <c r="H519" i="1"/>
  <c r="F299" i="1"/>
  <c r="H299" i="1" s="1"/>
  <c r="H300" i="1"/>
  <c r="H17" i="1"/>
  <c r="F11" i="1" l="1"/>
  <c r="H13" i="1"/>
  <c r="H11" i="1" l="1"/>
</calcChain>
</file>

<file path=xl/sharedStrings.xml><?xml version="1.0" encoding="utf-8"?>
<sst xmlns="http://schemas.openxmlformats.org/spreadsheetml/2006/main" count="1299" uniqueCount="712">
  <si>
    <t>№ п/п</t>
  </si>
  <si>
    <t>Наименование</t>
  </si>
  <si>
    <t>ЦСР</t>
  </si>
  <si>
    <t>ВР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</si>
  <si>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</si>
  <si>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</si>
  <si>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</si>
  <si>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</si>
  <si>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</si>
  <si>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</si>
  <si>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</si>
  <si>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</si>
  <si>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</si>
  <si>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</si>
  <si>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</si>
  <si>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</si>
  <si>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</si>
  <si>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</si>
  <si>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</si>
  <si>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</si>
  <si>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</si>
  <si>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</si>
  <si>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</si>
  <si>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</si>
  <si>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</si>
  <si>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</si>
  <si>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</si>
  <si>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</si>
  <si>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</si>
  <si>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</si>
  <si>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</si>
  <si>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</si>
  <si>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</si>
  <si>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</si>
  <si>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</si>
  <si>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</si>
  <si>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</si>
  <si>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</si>
  <si>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</si>
  <si>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</si>
  <si>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</si>
  <si>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</si>
  <si>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</si>
  <si>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</si>
  <si>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</si>
  <si>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</si>
  <si>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</si>
  <si>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</si>
  <si>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</si>
  <si>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</si>
  <si>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</si>
  <si>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</si>
  <si>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</si>
  <si>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</si>
  <si>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</si>
  <si>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</si>
  <si>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</si>
  <si>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</si>
  <si>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</si>
  <si>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</si>
  <si>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</si>
  <si>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</si>
  <si>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</si>
  <si>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</si>
  <si>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</si>
  <si>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</si>
  <si>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</si>
  <si>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</si>
  <si>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</si>
  <si>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</si>
  <si>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</si>
  <si>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</si>
  <si>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</si>
  <si>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</si>
  <si>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</si>
  <si>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</si>
  <si>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</si>
  <si>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</si>
  <si>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</si>
  <si>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</si>
  <si>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</si>
  <si>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</si>
  <si>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</si>
  <si>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</si>
  <si>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</si>
  <si>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</si>
  <si>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</si>
  <si>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</si>
  <si>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</si>
  <si>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</si>
  <si>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</si>
  <si>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</si>
  <si>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</si>
  <si>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</si>
  <si>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</si>
  <si>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</si>
  <si>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</si>
  <si>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</si>
  <si>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</si>
  <si>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</si>
  <si>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</si>
  <si>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</si>
  <si>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</si>
  <si>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</si>
  <si>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</si>
  <si>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</si>
  <si>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</si>
  <si>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</si>
  <si>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</si>
  <si>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</si>
  <si>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</si>
  <si>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</si>
  <si>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</si>
  <si>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</si>
  <si>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</si>
  <si>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</si>
  <si>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</si>
  <si>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</si>
  <si>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</si>
  <si>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</si>
  <si>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</si>
  <si>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</si>
  <si>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</si>
  <si>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</si>
  <si>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</si>
  <si>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</si>
  <si>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</si>
  <si>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</si>
  <si>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</si>
  <si>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</si>
  <si>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</si>
  <si>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</si>
  <si>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</si>
  <si>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</si>
  <si>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</si>
  <si>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</si>
  <si>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</si>
  <si>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</si>
  <si>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</si>
  <si>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</si>
  <si>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</si>
  <si>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</si>
  <si>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</si>
  <si>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</si>
  <si>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</si>
  <si>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</si>
  <si>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</si>
  <si>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</si>
  <si>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</si>
  <si>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</si>
  <si>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</si>
  <si>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</si>
  <si>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</si>
  <si>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</si>
  <si>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</si>
  <si>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</si>
  <si>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</si>
  <si>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</si>
  <si>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</si>
  <si>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</si>
  <si>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</si>
  <si>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</si>
  <si>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</si>
  <si>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</si>
  <si>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</si>
  <si>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</si>
  <si>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</si>
  <si>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</si>
  <si>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</si>
  <si>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</si>
  <si>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</si>
  <si>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</si>
  <si>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</si>
  <si>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</si>
  <si>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</si>
  <si>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</si>
  <si>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</si>
  <si>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</si>
  <si>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</si>
  <si>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</si>
  <si>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</si>
  <si>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</si>
  <si>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</si>
  <si>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</si>
  <si>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</si>
  <si>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</si>
  <si>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</si>
  <si>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</si>
  <si>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</si>
  <si>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</si>
  <si>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</si>
  <si>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</si>
  <si>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</si>
  <si>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</si>
  <si>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</si>
  <si>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</si>
  <si>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</si>
  <si>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</si>
  <si>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</si>
  <si>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</si>
  <si>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</si>
  <si>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</si>
  <si>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</si>
  <si>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</si>
  <si>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</si>
  <si>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</si>
  <si>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Оценка недвижимости, признание прав и регулирование отношений по муниципальной собственности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</si>
  <si>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</si>
  <si>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</si>
  <si>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</si>
  <si>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</si>
  <si>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</si>
  <si>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</si>
  <si>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</si>
  <si>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</si>
  <si>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</si>
  <si>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</si>
  <si>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</si>
  <si>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</si>
  <si>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</si>
  <si>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</si>
  <si>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</si>
  <si>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</si>
  <si>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</si>
  <si>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</si>
  <si>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</si>
  <si>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</si>
  <si>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</si>
  <si>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</si>
  <si>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</si>
  <si>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</si>
  <si>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</si>
  <si>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</si>
  <si>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</si>
  <si>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</si>
  <si>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</si>
  <si>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</si>
  <si>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</si>
  <si>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</si>
  <si>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</si>
  <si>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</si>
  <si>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</si>
  <si>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</si>
  <si>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</si>
  <si>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</si>
  <si>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</si>
  <si>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</si>
  <si>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</si>
  <si>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</si>
  <si>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</si>
  <si>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</si>
  <si>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</si>
  <si>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</si>
  <si>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</si>
  <si>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</si>
  <si>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</si>
  <si>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</si>
  <si>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</si>
  <si>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</si>
  <si>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</si>
  <si>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</si>
  <si>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</si>
  <si>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</si>
  <si>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</si>
  <si>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</si>
  <si>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</si>
  <si>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</si>
  <si>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</si>
  <si>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</si>
  <si>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</si>
  <si>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</si>
  <si>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</si>
  <si>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</si>
  <si>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</si>
  <si>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</si>
  <si>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</si>
  <si>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</si>
  <si>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</si>
  <si>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</si>
  <si>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</si>
  <si>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</si>
  <si>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</si>
  <si>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</si>
  <si>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</si>
  <si>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</si>
  <si>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</si>
  <si>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</si>
  <si>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</si>
  <si>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</si>
  <si>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</si>
  <si>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</si>
  <si>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</si>
  <si>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</si>
  <si>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</si>
  <si>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</si>
  <si>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</si>
  <si>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</si>
  <si>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</si>
  <si>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</si>
  <si>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</si>
  <si>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</si>
  <si>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</si>
  <si>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</si>
  <si>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</si>
  <si>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</si>
  <si>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</si>
  <si>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</si>
  <si>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</si>
  <si>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</si>
  <si>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</si>
  <si>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</si>
  <si>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</si>
  <si>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</si>
  <si>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</si>
  <si>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</si>
  <si>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</si>
  <si>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</si>
  <si>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</si>
  <si>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</si>
  <si>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</si>
  <si>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</si>
  <si>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</si>
  <si>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</si>
  <si>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</si>
  <si>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</si>
  <si>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</si>
  <si>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</si>
  <si>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</si>
  <si>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</si>
  <si>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</si>
  <si>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</si>
  <si>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</si>
  <si>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</si>
  <si>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</si>
  <si>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</si>
  <si>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</si>
  <si>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</si>
  <si>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</si>
  <si>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</si>
  <si>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</si>
  <si>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</si>
  <si>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</si>
  <si>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</si>
  <si>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</si>
  <si>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</si>
  <si>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</si>
  <si>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</si>
  <si>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</si>
  <si>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</si>
  <si>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</si>
  <si>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</si>
  <si>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</si>
  <si>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</si>
  <si>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</si>
  <si>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</si>
  <si>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</si>
  <si>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</si>
  <si>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Осуществление муниципальными учреждениями капитального ремонта</t>
  </si>
  <si>
    <t>52 2 00 51200</t>
  </si>
  <si>
    <t>01 2 02 09020</t>
  </si>
  <si>
    <t>04 1 05 00000</t>
  </si>
  <si>
    <t>300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</si>
  <si>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</si>
  <si>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</si>
  <si>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Приобретение муниципальными учреждениями движимого имущества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</si>
  <si>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</si>
  <si>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</si>
  <si>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</si>
  <si>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</si>
  <si>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02 2 03 10330</t>
  </si>
  <si>
    <t>Сохранение и развитие конкурсно-фестивальной политики на территории муниципального образования Тимашевский район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</si>
  <si>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</si>
  <si>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</si>
  <si>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А.Н. Стешенко</t>
  </si>
  <si>
    <t>Комплектование и обеспечение сохранности библиотечных фондов</t>
  </si>
  <si>
    <t xml:space="preserve">РАСПРЕДЕЛЕНИЕ </t>
  </si>
  <si>
    <t xml:space="preserve">                                                                                                          Приложение № 4</t>
  </si>
  <si>
    <t>Уточненная сводная бюджетная роспись</t>
  </si>
  <si>
    <t xml:space="preserve">                                                                                                                                           к решению Совета муниципального </t>
  </si>
  <si>
    <t xml:space="preserve">                                                                                                                                          образования Тимашевский район</t>
  </si>
  <si>
    <t xml:space="preserve">                                                                                                                                          от _______________№ ______</t>
  </si>
  <si>
    <t>Исполнено</t>
  </si>
  <si>
    <t>01 2 02 09010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</si>
  <si>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</si>
  <si>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05 1 07 00000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</si>
  <si>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</si>
  <si>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</si>
  <si>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05 1 08 00000</t>
  </si>
  <si>
    <t>05 1 08 S2820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</si>
  <si>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</si>
  <si>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</si>
  <si>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08 4 02 10180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</si>
  <si>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</si>
  <si>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Обеспечение функционирования органа повседневного управления реагирования ТП РСЧС</t>
  </si>
  <si>
    <t>08 6 02 00000</t>
  </si>
  <si>
    <t>08 6 02 00590</t>
  </si>
  <si>
    <t>Мероприятия по переподготовке и повышению квалификации кадров</t>
  </si>
  <si>
    <t>08 6 02 10600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</si>
  <si>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</si>
  <si>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08 6 02 20040</t>
  </si>
  <si>
    <t>100</t>
  </si>
  <si>
    <t>12 2 02C0820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</si>
  <si>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</si>
  <si>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400</t>
  </si>
  <si>
    <t>12 2 02 R0820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</si>
  <si>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</si>
  <si>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12 4 00 00000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</si>
  <si>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</si>
  <si>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>12 4 01 00000</t>
  </si>
  <si>
    <t>12 4 01 00590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</si>
  <si>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</si>
  <si>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12 4 01 20050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</si>
  <si>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</si>
  <si>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14 0 00 00000</t>
  </si>
  <si>
    <t>14 1 00 00000</t>
  </si>
  <si>
    <t>14 1 04 00000</t>
  </si>
  <si>
    <t>14 1 04 10200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</si>
  <si>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</si>
  <si>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15 0 00 00000</t>
  </si>
  <si>
    <t>15 1 00 00000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</si>
  <si>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</si>
  <si>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15 1 01 00000</t>
  </si>
  <si>
    <t>Финансовая поддержка (субсидия) на оплату (частичную оплату) первоначального взноса</t>
  </si>
  <si>
    <t>15 1 01 40070</t>
  </si>
  <si>
    <t>Выравнивание бюджетной обеспеченности поселений</t>
  </si>
  <si>
    <t>70 3 00 11030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</si>
  <si>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</si>
  <si>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</si>
  <si>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</si>
  <si>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Дополнительная помощь местным бюджетам для решения социально значимых вопросов местного значения</t>
  </si>
  <si>
    <t>01 1 01 62980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</si>
  <si>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</si>
  <si>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</si>
  <si>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</si>
  <si>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</si>
  <si>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</si>
  <si>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</si>
  <si>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</si>
  <si>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01 2 02 62980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</si>
  <si>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</si>
  <si>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</si>
  <si>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</si>
  <si>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</si>
  <si>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Обеспечение деятельности прочих учреждений, относящихся к системе образования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</si>
  <si>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</si>
  <si>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</si>
  <si>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02 2 01 09020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</si>
  <si>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</si>
  <si>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</si>
  <si>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03 1 04 60960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</si>
  <si>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</si>
  <si>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</si>
  <si>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</si>
  <si>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Реализация отдельных мероприятий муниципальной программы «Социальная поддержка граждан Тимашевского района»</t>
  </si>
  <si>
    <t>04 1 04 10270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</si>
  <si>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</si>
  <si>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 xml:space="preserve"> Реализация мероприятий по обеспечению жильем молодых семей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</si>
  <si>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</si>
  <si>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</si>
  <si>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</si>
  <si>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</si>
  <si>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</si>
  <si>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</si>
  <si>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</si>
  <si>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</si>
  <si>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</si>
  <si>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04 2 07 00000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</si>
  <si>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</si>
  <si>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04 2 07 61020</t>
  </si>
  <si>
    <t>05 1 07 12830</t>
  </si>
  <si>
    <t>Субсидии на оплату труда инструкторов по спорту в муниципальных образованиях Краснодарского края</t>
  </si>
  <si>
    <t>Строительство объекта "Центр единоборств в г. Тимашевске Тимашевского района"</t>
  </si>
  <si>
    <t>05 1 09 00000</t>
  </si>
  <si>
    <t>05 1 09 10120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</si>
  <si>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</si>
  <si>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06 1 04 00000</t>
  </si>
  <si>
    <t>Мероприятия направленные на реализацию молодежной политики</t>
  </si>
  <si>
    <t>06 1 04 10370</t>
  </si>
  <si>
    <t>Информационное обеспечение реализации государственной молодежной политики</t>
  </si>
  <si>
    <t>06 1 06 00000</t>
  </si>
  <si>
    <t>06 1 06 10370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</si>
  <si>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</si>
  <si>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</si>
  <si>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</si>
  <si>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Пожарная безопасность</t>
  </si>
  <si>
    <t>08 2 00 00000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</si>
  <si>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</si>
  <si>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08 2 01 00000</t>
  </si>
  <si>
    <t>Мероприятия по пожарной безопасности</t>
  </si>
  <si>
    <t>08 2 01 10450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</si>
  <si>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</si>
  <si>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</si>
  <si>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 xml:space="preserve">Профилактика терроризма и экстремизма в муниципальном образовании Тимашевский район 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</si>
  <si>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</si>
  <si>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 xml:space="preserve">Обеспечение экологической безопасности в муниципальном образовании Тимашевский район 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</si>
  <si>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</si>
  <si>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</si>
  <si>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Корректировка документов территориального планирования сельских поселений Тимашевского района</t>
  </si>
  <si>
    <t>11 1 01 00000</t>
  </si>
  <si>
    <t>Мероприятия по подготовке градостроительной и землеустроительной документации на территории муниципального района</t>
  </si>
  <si>
    <t>11 1 01 10480</t>
  </si>
  <si>
    <t xml:space="preserve"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 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</si>
  <si>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</si>
  <si>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</si>
  <si>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11 2 01 S2440</t>
  </si>
  <si>
    <t xml:space="preserve">Осуществление функций строительного контроля в муниципальном образовании Тимашевский район </t>
  </si>
  <si>
    <t>11 5 00 00000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</si>
  <si>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</si>
  <si>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11 5 01 00000</t>
  </si>
  <si>
    <t>Организация газоснабжения населения (поселений)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</si>
  <si>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</si>
  <si>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</si>
  <si>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12 1 04 00000</t>
  </si>
  <si>
    <t>12 1 04 10120</t>
  </si>
  <si>
    <t>Создание условий для функционирования органов местного самоуправления муниципального образования Тимашевский район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</si>
  <si>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</si>
  <si>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</si>
  <si>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</si>
  <si>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</si>
  <si>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Высшее должностное лицо муниципального образования Тимашевский район</t>
  </si>
  <si>
    <t>51 0 00 00000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</si>
  <si>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</si>
  <si>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</si>
  <si>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Иные межбюджетные трансферты на поддержку мер по обеспечению сбалансированности бюджетов поселений</t>
  </si>
  <si>
    <t>70 3 00 11060</t>
  </si>
  <si>
    <t>Поддержка местных инициатив бюджетам поселений</t>
  </si>
  <si>
    <t>70 4 00 00000</t>
  </si>
  <si>
    <t>Иные межбюджетные трансферты на поощрение (премирование) победителей краевых конкурсов (смотров-конкурсов)</t>
  </si>
  <si>
    <t>70 4 00 11050</t>
  </si>
  <si>
    <t>Непрограммные расходы органов исполнительной власти муниципального образования Тимашевский район</t>
  </si>
  <si>
    <t>Расходы на выплату персоналу в целях обеспечения выполнения функций государственными (муници-пальными) органами, казенными учреждениями, органами управления государственными внебюд-жетными фондами</t>
  </si>
  <si>
    <t>Заместитель главы</t>
  </si>
  <si>
    <t xml:space="preserve">Тимашевский район </t>
  </si>
  <si>
    <t>муниципального образования</t>
  </si>
  <si>
    <t>01 1 01 09010</t>
  </si>
  <si>
    <t>01 1 01 09020</t>
  </si>
  <si>
    <t>Осуществление единовременной денежной выплаты отдельным категориям работников муниципальных общеобразовательных организаций, находящихся в ведении управления образования администрации муниципального образования Тимашевский район</t>
  </si>
  <si>
    <t>01 2 01 09040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</si>
  <si>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</si>
  <si>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</si>
  <si>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</si>
  <si>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</si>
  <si>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Организация  финансовой поддержки молодым педагогам организаций, подведомственных управлению образования</t>
  </si>
  <si>
    <t>01 4 07 00000</t>
  </si>
  <si>
    <t>Единовременная выплата молодым педагогам муниципальных образовательных организаций муниципального образования Тимашевский район</t>
  </si>
  <si>
    <t>01 4 07 40110</t>
  </si>
  <si>
    <t>Организация дополнительной еры социальной поддержки работникам организаций, подведомсвенных управлению образования</t>
  </si>
  <si>
    <t>01 4 08 00000</t>
  </si>
  <si>
    <t>Единовременная денежная выплата педагогическим работникам муниципальных  образовательных организаций, находящихся в ведении управления образования администрации муниципального образования Тимашевский район</t>
  </si>
  <si>
    <t>01 4 08 40120</t>
  </si>
  <si>
    <t>Организация отдых учащихся образовательных организаций в каникулярное время</t>
  </si>
  <si>
    <t>01 5 00 00000</t>
  </si>
  <si>
    <t>Совершенствование системы организации детского оздоровительного отдыха в Тимашевском районе</t>
  </si>
  <si>
    <t>01 5 01 00000</t>
  </si>
  <si>
    <t>Мероприятия по организации отдыха и оздоровления детей в каникулярное время</t>
  </si>
  <si>
    <t>01 5 01 10250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</si>
  <si>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</si>
  <si>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01 5 01 63110</t>
  </si>
  <si>
    <t>Совершенствование организации детского оздоровительного отдыха в загородном лагере</t>
  </si>
  <si>
    <t>01 5 02 00000</t>
  </si>
  <si>
    <t>01 5 02 10250</t>
  </si>
  <si>
    <t>Реализация мероприятий  государственной программы Краснодарского края "Дети Кубани"</t>
  </si>
  <si>
    <t>01 5 02 S0590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</si>
  <si>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</si>
  <si>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03 1 04 11960</t>
  </si>
  <si>
    <t>Укрепление материально-технической базы учреждений культуры муниципального образования Тимашевский район</t>
  </si>
  <si>
    <t>02 2 02 00000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</si>
  <si>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</si>
  <si>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02 2 02 S0640</t>
  </si>
  <si>
    <t>05 1 01 09010</t>
  </si>
  <si>
    <t>Осуществление  муниципальными учреждениями капитального ремонта</t>
  </si>
  <si>
    <t>05 1 01 09020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</si>
  <si>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</si>
  <si>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05 1 01 S0340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</si>
  <si>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</si>
  <si>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</si>
  <si>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</si>
  <si>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Развитие общественной инфраструктуры муниципального значения</t>
  </si>
  <si>
    <t>05 1 09 S0470</t>
  </si>
  <si>
    <t>Мероприятия по утилизации медицинского резерва муниципального образования Тимашевский район</t>
  </si>
  <si>
    <t>08 1 01 10700</t>
  </si>
  <si>
    <t>600</t>
  </si>
  <si>
    <t>Мероприятия по профилактике  терроризма и экстремизма</t>
  </si>
  <si>
    <t>08 4 03 10180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</si>
  <si>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</si>
  <si>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</si>
  <si>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</si>
  <si>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</si>
  <si>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</si>
  <si>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11 3 02 10600</t>
  </si>
  <si>
    <t>Обеспечение безопасности дорожного движения на территории  муниципального образования Тимашевский район</t>
  </si>
  <si>
    <t>11 4 00 00000</t>
  </si>
  <si>
    <t>11 5 01 10120</t>
  </si>
  <si>
    <t>12 3 01 10600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</si>
  <si>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</si>
  <si>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17 1 01 00000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</si>
  <si>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</si>
  <si>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17 1 01 10380</t>
  </si>
  <si>
    <t xml:space="preserve">Поощрение победителей краевого конкурса «Лучшая организация работы по инициативному бюджетированию»  </t>
  </si>
  <si>
    <t>17 1 02 10420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</si>
  <si>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</si>
  <si>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</si>
  <si>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</si>
  <si>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</si>
  <si>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</si>
  <si>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</si>
  <si>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</si>
  <si>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Единовременная материальная помощь гражданам Российской Федерации, являющимися собственниками жилых помещений, поврежденных в результате чрезвычайной ситуации, вызванной неблагоприятными погодными явлениями на территории Новокорсунского и Незаймановского сельских поселений Тимашевского района 30 июня 2018 года</t>
  </si>
  <si>
    <t>52 3 00 40130</t>
  </si>
  <si>
    <t>Мероприятия по обеспечению мобилизационной готовности экономики</t>
  </si>
  <si>
    <t>99 9 00 10040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</si>
  <si>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</si>
  <si>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</si>
  <si>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</si>
  <si>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</si>
  <si>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</si>
  <si>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72 2 00 00000</t>
  </si>
  <si>
    <t>Реализация полномочий поселения по осуществлению внутреннего муниципального финансового контроля</t>
  </si>
  <si>
    <t>72 2 00 20020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</si>
  <si>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</si>
  <si>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16 1 02 00000</t>
  </si>
  <si>
    <t>16 1 02 10230</t>
  </si>
  <si>
    <t>Исполне-  ние к уточнен-ной СБР, %</t>
  </si>
  <si>
    <t>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</si>
  <si>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01 1 01 10120</t>
  </si>
  <si>
    <t>01 2 01 S0470</t>
  </si>
  <si>
    <t>01 3 01 09020</t>
  </si>
  <si>
    <t>Укрепление творческого потенциала одаренных детей</t>
  </si>
  <si>
    <t>02 1 03 00000</t>
  </si>
  <si>
    <t>02 1 03 10250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</si>
  <si>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</si>
  <si>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</si>
  <si>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</si>
  <si>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</si>
  <si>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Реконструкция МБУ УСК "Олимп" по адресу: г.Тимашевск, ул.Братьев Степановых, 2Б. Крытый плавательный бассейн</t>
  </si>
  <si>
    <t>05 1 10 00000</t>
  </si>
  <si>
    <t>05 1 10 S0470</t>
  </si>
  <si>
    <t>Оздоровление молодежи в муниципальном образовании Тимашевский район</t>
  </si>
  <si>
    <t>06 1 05 00000</t>
  </si>
  <si>
    <t>06 1 05 10250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</si>
  <si>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</si>
  <si>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08 1 06 00000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</si>
  <si>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</si>
  <si>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>08 1 06 13270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</si>
  <si>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</si>
  <si>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10 1 03 00000</t>
  </si>
  <si>
    <t>10 1 03 10100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</si>
  <si>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</si>
  <si>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12 1 02 00000</t>
  </si>
  <si>
    <t>12 1 02 10010</t>
  </si>
  <si>
    <t>12 4 01 10600</t>
  </si>
  <si>
    <t>Обеспечение подготовки презентационных материалов</t>
  </si>
  <si>
    <t>14 1 01 00000</t>
  </si>
  <si>
    <t>14 1 01 10200</t>
  </si>
  <si>
    <t>Обеспечение участия в выставочно-ярмарочных мероприятиях</t>
  </si>
  <si>
    <t>14 1 02 00000</t>
  </si>
  <si>
    <t>14 1 02 10200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</si>
  <si>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</si>
  <si>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14 1 03 00000</t>
  </si>
  <si>
    <t>14 1 03 10200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</si>
  <si>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</si>
  <si>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01 2 01 53032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</si>
  <si>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</si>
  <si>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</si>
  <si>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</si>
  <si>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</si>
  <si>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Федеральный проект "Патриотическое воспитание граждан Российской Федерации"</t>
  </si>
  <si>
    <t>01 2 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</si>
  <si>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</si>
  <si>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01 2 EВ5179F</t>
  </si>
  <si>
    <t>Обеспечение функционирования модели персонифицированного финансирования дополнительного образования детей</t>
  </si>
  <si>
    <t>01 3 01 00580</t>
  </si>
  <si>
    <t>01 3 01 09010</t>
  </si>
  <si>
    <t>01 4 04 10600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</si>
  <si>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</si>
  <si>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</si>
  <si>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Федеральный проект "Модернизация первичного звена здравоохранения Российской Федерации"</t>
  </si>
  <si>
    <t>03 1 N9 00000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</si>
  <si>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</si>
  <si>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53651</t>
  </si>
  <si>
    <t>Осуществление переданных полномочий Краснодарского края в области социальной политики</t>
  </si>
  <si>
    <t>04 2 02 69000</t>
  </si>
  <si>
    <t>04 2 03 69000</t>
  </si>
  <si>
    <t>04 2 04 69000</t>
  </si>
  <si>
    <t>04 2 05 69000</t>
  </si>
  <si>
    <t>04 2 06 69000</t>
  </si>
  <si>
    <t>04 2 07 69000</t>
  </si>
  <si>
    <t>Проведение обследования технического состояния зданий (сооружений) для целей капитальных вложений</t>
  </si>
  <si>
    <t>05 1 01 09040</t>
  </si>
  <si>
    <t>Укрепление материально технической базы муниципальных физкультурно спортивных организаций</t>
  </si>
  <si>
    <t>05 1 01 S3570</t>
  </si>
  <si>
    <t>05 1 10 10120</t>
  </si>
  <si>
    <t>06 1 01 10600</t>
  </si>
  <si>
    <t>52 2 00 69000</t>
  </si>
  <si>
    <t>Мероприятия по мобилизационной подготовке</t>
  </si>
  <si>
    <t>99 9 00 10080</t>
  </si>
  <si>
    <t>Решение Совета   от 15 декабря 2021 года      № 134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</si>
  <si>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</si>
  <si>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</si>
  <si>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Другие вопросы в области национальной экономики</t>
  </si>
  <si>
    <t>11 4 02 00000</t>
  </si>
  <si>
    <t>11 4 02 10150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</si>
  <si>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</si>
  <si>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</si>
  <si>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</si>
  <si>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</si>
  <si>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</si>
  <si>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</si>
  <si>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</si>
  <si>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</si>
  <si>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</si>
  <si>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Проведение мероприятий по регулированию численности животных без владельцев и обеспечению надлежащего ветеринарно-санитарного благополучия на территории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</si>
</sst>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0.0%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4" fillId="0" borderId="0"/>
    <xf numFmtId="43" fontId="14" fillId="0" borderId="0" applyFont="0" applyFill="0" applyBorder="0" applyAlignment="0" applyProtection="0"/>
  </cellStyleXfs>
  <cellXfs count="6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164" fontId="3" fillId="2" borderId="0" xfId="0" applyNumberFormat="1" applyFont="1" applyFill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6" fontId="3" fillId="3" borderId="0" xfId="0" applyNumberFormat="1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166" fontId="3" fillId="2" borderId="0" xfId="0" applyNumberFormat="1" applyFont="1" applyFill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2" fillId="2" borderId="0" xfId="0" applyFont="1" applyFill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2" fillId="0" borderId="0" xfId="0" applyFont="1"/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2" fillId="2" borderId="0" xfId="0" applyFont="1" applyFill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2" fillId="0" borderId="0" xfId="0" applyFont="1"/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0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3" fillId="2" borderId="0" xfId="0" applyNumberFormat="1" applyFont="1" applyFill="1" applyBorder="1" applyAlignment="1">
      <alignment vertical="top" wrapText="1"/>
    </xf>
    <xf numFmtId="166" fontId="4" fillId="2" borderId="0" xfId="0" applyNumberFormat="1" applyFont="1" applyFill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7" fillId="2" borderId="0" xfId="0" applyFont="1" applyFill="1" applyAlignment="1">
      <alignment horizontal="left" vertical="top" wrapText="1" shrinkToFit="1"/>
    </xf>
    <xf numFmtId="0" fontId="9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wrapText="1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2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vertical="top" wrapText="1" shrinkToFit="1"/>
    </xf>
    <xf numFmtId="0" fontId="8" fillId="2" borderId="0" xfId="2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0" borderId="0" xfId="0" applyFont="1"/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4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7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Font="1" applyFill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49" fontId="9" fillId="2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49" fontId="7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3" fillId="2" borderId="0" xfId="0" applyFont="1" applyFill="1"/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3" fillId="2" borderId="0" xfId="0" applyFont="1" applyFill="1"/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vertical="top"/>
    </xf>
    <xf numFmtId="0" fontId="3" fillId="2" borderId="0" xfId="0" applyFont="1" applyFill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0" fillId="2" borderId="0" xfId="0" applyFill="1"/>
    <xf numFmtId="0" fontId="0" fillId="2" borderId="0" xfId="0" applyFill="1" applyAlignment="1">
      <alignment horizontal="right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3" fillId="0" borderId="0" xfId="0" applyFont="1"/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/>
    </xf>
    <xf numFmtId="0" fontId="2" fillId="2" borderId="0" xfId="0" applyFont="1" applyFill="1" applyBorder="1"/>
    <xf numFmtId="164" fontId="3" fillId="2" borderId="0" xfId="0" applyNumberFormat="1" applyFont="1" applyFill="1" applyBorder="1" applyAlignment="1">
      <alignment vertical="top"/>
    </xf>
    <xf numFmtId="164" fontId="2" fillId="0" borderId="0" xfId="0" applyNumberFormat="1" applyFont="1"/>
    <xf numFmtId="164" fontId="1" fillId="0" borderId="0" xfId="0" applyNumberFormat="1" applyFont="1"/>
    <xf numFmtId="0" fontId="7" fillId="0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2" fontId="7" fillId="2" borderId="0" xfId="0" applyNumberFormat="1" applyFont="1" applyFill="1" applyBorder="1" applyAlignment="1">
      <alignment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left" vertical="top"/>
    </xf>
    <xf numFmtId="165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49" fontId="9" fillId="2" borderId="0" xfId="0" applyNumberFormat="1" applyFont="1" applyFill="1" applyBorder="1" applyAlignment="1">
      <alignment horizontal="lef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164" fontId="3" fillId="2" borderId="0" xfId="0" applyNumberFormat="1" applyFont="1" applyFill="1" applyAlignment="1">
      <alignment horizontal="right" vertical="top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 wrapText="1"/>
    </xf>
    <xf numFmtId="0" fontId="16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165" fontId="7" fillId="2" borderId="0" xfId="0" applyNumberFormat="1" applyFont="1" applyFill="1" applyBorder="1" applyAlignment="1">
      <alignment horizontal="right" vertical="top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49" fontId="9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2" fillId="0" borderId="0" xfId="0" applyFont="1"/>
    <xf numFmtId="0" fontId="3" fillId="2" borderId="0" xfId="0" applyFont="1" applyFill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2" fillId="0" borderId="0" xfId="0" applyFont="1"/>
    <xf numFmtId="0" fontId="2" fillId="2" borderId="0" xfId="0" applyFont="1" applyFill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7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top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0" fontId="16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2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horizontal="right" vertical="top"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7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7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7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7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 vertical="top"/>
    </xf>
    <xf numFmtId="0" fontId="17" fillId="0" borderId="0" xfId="0" applyFont="1" applyAlignment="1">
      <alignment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0" fontId="17" fillId="0" borderId="0" xfId="0" applyFont="1" applyAlignment="1">
      <alignment wrapText="1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0" borderId="0" xfId="0" applyFont="1"/>
    <xf numFmtId="0" fontId="3" fillId="2" borderId="0" xfId="0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 shrinkToFit="1"/>
    </xf>
    <xf numFmtId="49" fontId="8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/>
    </xf>
    <xf numFmtId="164" fontId="4" fillId="2" borderId="0" xfId="0" applyNumberFormat="1" applyFont="1" applyFill="1" applyAlignment="1">
      <alignment vertical="top"/>
    </xf>
    <xf numFmtId="0" fontId="3" fillId="0" borderId="0" xfId="0" applyFont="1"/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vertical="top" wrapText="1"/>
    </xf>
    <xf numFmtId="0" fontId="17" fillId="0" borderId="0" xfId="0" applyFont="1" applyAlignment="1">
      <alignment wrapText="1"/>
    </xf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3" fillId="2" borderId="0" xfId="0" applyFont="1" applyFill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3" fillId="2" borderId="0" xfId="0" applyFont="1" applyFill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5" fillId="2" borderId="0" xfId="0" applyNumberFormat="1" applyFont="1" applyFill="1" applyAlignment="1">
      <alignment horizontal="left" wrapText="1"/>
    </xf>
    <xf numFmtId="49" fontId="15" fillId="2" borderId="0" xfId="0" applyNumberFormat="1" applyFont="1" applyFill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3"/>
  <sheetViews>
    <sheetView tabSelected="1" view="pageBreakPreview" topLeftCell="A625" zoomScale="90" zoomScaleNormal="100" zoomScaleSheetLayoutView="90" workbookViewId="0">
      <selection activeCell="H615" sqref="H615"/>
    </sheetView>
  </sheetViews>
  <sheetFormatPr defaultColWidth="9.109375" defaultRowHeight="13.8" x14ac:dyDescent="0.25"/>
  <cols>
    <col min="1" max="1" width="4.6640625" style="2" customWidth="1"/>
    <col min="2" max="2" width="61.5546875" style="2" customWidth="1"/>
    <col min="3" max="3" width="14.109375" style="2" customWidth="1"/>
    <col min="4" max="4" width="4.33203125" style="12" customWidth="1"/>
    <col min="5" max="5" width="12.44140625" style="2" customWidth="1"/>
    <col min="6" max="7" width="13.33203125" style="2" customWidth="1"/>
    <col min="8" max="8" width="10.109375" style="37" customWidth="1"/>
    <col min="9" max="16384" width="9.109375" style="2"/>
  </cols>
  <sheetData>
    <row r="1" spans="1:9" ht="18" x14ac:dyDescent="0.35">
      <c r="A1" s="1"/>
      <c r="B1" s="642" t="s">
        <v>376</v>
      </c>
      <c r="C1" s="642"/>
      <c r="D1" s="642"/>
      <c r="E1" s="642"/>
      <c r="F1" s="642"/>
      <c r="G1" s="642"/>
      <c r="H1" s="642"/>
    </row>
    <row r="2" spans="1:9" ht="18" x14ac:dyDescent="0.35">
      <c r="A2" s="1"/>
      <c r="B2" s="642" t="s">
        <v>378</v>
      </c>
      <c r="C2" s="642"/>
      <c r="D2" s="642"/>
      <c r="E2" s="642"/>
      <c r="F2" s="642"/>
      <c r="G2" s="642"/>
      <c r="H2" s="642"/>
    </row>
    <row r="3" spans="1:9" ht="18" x14ac:dyDescent="0.35">
      <c r="A3" s="1"/>
      <c r="B3" s="643" t="s">
        <v>379</v>
      </c>
      <c r="C3" s="643"/>
      <c r="D3" s="643"/>
      <c r="E3" s="643"/>
      <c r="F3" s="643"/>
      <c r="G3" s="643"/>
      <c r="H3" s="643"/>
    </row>
    <row r="4" spans="1:9" ht="18" x14ac:dyDescent="0.35">
      <c r="A4" s="1"/>
      <c r="B4" s="643" t="s">
        <v>380</v>
      </c>
      <c r="C4" s="643"/>
      <c r="D4" s="643"/>
      <c r="E4" s="643"/>
      <c r="F4" s="643"/>
      <c r="G4" s="643"/>
      <c r="H4" s="643"/>
    </row>
    <row r="5" spans="1:9" ht="18.75" x14ac:dyDescent="0.3">
      <c r="A5" s="1"/>
      <c r="B5" s="16"/>
      <c r="C5" s="17"/>
      <c r="D5" s="17"/>
      <c r="E5" s="17"/>
      <c r="F5" s="17"/>
      <c r="G5" s="367"/>
      <c r="H5" s="368"/>
      <c r="I5" s="1"/>
    </row>
    <row r="6" spans="1:9" ht="18" x14ac:dyDescent="0.35">
      <c r="A6" s="646" t="s">
        <v>375</v>
      </c>
      <c r="B6" s="646"/>
      <c r="C6" s="646"/>
      <c r="D6" s="646"/>
      <c r="E6" s="646"/>
      <c r="F6" s="646"/>
      <c r="G6" s="646"/>
      <c r="H6" s="646"/>
      <c r="I6" s="1"/>
    </row>
    <row r="7" spans="1:9" ht="54" customHeight="1" x14ac:dyDescent="0.35">
      <c r="A7" s="647" t="s">
        <v>623</v>
      </c>
      <c r="B7" s="647"/>
      <c r="C7" s="647"/>
      <c r="D7" s="647"/>
      <c r="E7" s="647"/>
      <c r="F7" s="647"/>
      <c r="G7" s="647"/>
      <c r="H7" s="647"/>
      <c r="I7" s="3"/>
    </row>
    <row r="8" spans="1:9" ht="18" x14ac:dyDescent="0.35">
      <c r="F8" s="367">
        <f>G13+G143+G176+G186+G251+G299+G325+G330+G386+G398+G406+G443+G483+G488+G502+G507+G518</f>
        <v>2399944.0999999996</v>
      </c>
      <c r="H8" s="10" t="s">
        <v>349</v>
      </c>
    </row>
    <row r="9" spans="1:9" s="1" customFormat="1" ht="96" customHeight="1" x14ac:dyDescent="0.35">
      <c r="A9" s="44" t="s">
        <v>0</v>
      </c>
      <c r="B9" s="45" t="s">
        <v>1</v>
      </c>
      <c r="C9" s="45" t="s">
        <v>2</v>
      </c>
      <c r="D9" s="45" t="s">
        <v>3</v>
      </c>
      <c r="E9" s="44" t="s">
        <v>696</v>
      </c>
      <c r="F9" s="44" t="s">
        <v>377</v>
      </c>
      <c r="G9" s="44" t="s">
        <v>381</v>
      </c>
      <c r="H9" s="44" t="s">
        <v>622</v>
      </c>
    </row>
    <row r="10" spans="1:9" ht="15" x14ac:dyDescent="0.25">
      <c r="A10" s="6">
        <v>1</v>
      </c>
      <c r="B10" s="6">
        <v>2</v>
      </c>
      <c r="C10" s="6">
        <v>3</v>
      </c>
      <c r="D10" s="6">
        <v>4</v>
      </c>
      <c r="E10" s="623">
        <v>5</v>
      </c>
      <c r="F10" s="623">
        <v>6</v>
      </c>
      <c r="G10" s="6">
        <v>7</v>
      </c>
      <c r="H10" s="6">
        <v>8</v>
      </c>
    </row>
    <row r="11" spans="1:9" s="5" customFormat="1" ht="15.6" x14ac:dyDescent="0.3">
      <c r="A11" s="349"/>
      <c r="B11" s="349" t="s">
        <v>4</v>
      </c>
      <c r="C11" s="349"/>
      <c r="D11" s="350"/>
      <c r="E11" s="624">
        <f>E13+E143+E176+E186+E251+E299+E325+E330+E386+E398+E406+E443+E483+E488+E502+E507+E518+E540+E544+E549+E583+E599+E621+E612</f>
        <v>2307086.5000000005</v>
      </c>
      <c r="F11" s="624">
        <f>F13+F143+F176+F186+F251+F299+F325+F330+F386+F398+F406+F443+F483+F488+F502+F507+F518+F540+F544+F549+F583+F599+F621+F612</f>
        <v>2629791.6000000006</v>
      </c>
      <c r="G11" s="624">
        <f>G13+G143+G176+G186+G251+G299+G325+G330+G386+G398+G406+G443+G483+G488+G502+G507+G518+G540+G544+G549+G583+G599+G621+G612</f>
        <v>2593957.0999999992</v>
      </c>
      <c r="H11" s="131">
        <f>G11/F11</f>
        <v>0.98637363508195808</v>
      </c>
    </row>
    <row r="12" spans="1:9" ht="15.75" x14ac:dyDescent="0.25">
      <c r="A12" s="365"/>
      <c r="B12" s="365"/>
      <c r="C12" s="365"/>
      <c r="D12" s="351"/>
      <c r="E12" s="365"/>
      <c r="F12" s="365"/>
      <c r="G12" s="43"/>
      <c r="H12" s="131"/>
    </row>
    <row r="13" spans="1:9" s="7" customFormat="1" ht="33.6" customHeight="1" x14ac:dyDescent="0.25">
      <c r="A13" s="126">
        <v>1</v>
      </c>
      <c r="B13" s="127" t="s">
        <v>5</v>
      </c>
      <c r="C13" s="128" t="s">
        <v>8</v>
      </c>
      <c r="D13" s="129"/>
      <c r="E13" s="385">
        <f>E14+E35+E81+E98+E131</f>
        <v>1486589.3</v>
      </c>
      <c r="F13" s="472">
        <f>F14+F35+F81+F98+F131</f>
        <v>1655647.9</v>
      </c>
      <c r="G13" s="472">
        <f>G14+G35+G81+G98+G131</f>
        <v>1637139.2</v>
      </c>
      <c r="H13" s="51">
        <f t="shared" ref="H13:H76" si="0">G13/F13</f>
        <v>0.9888208718774083</v>
      </c>
    </row>
    <row r="14" spans="1:9" ht="15.6" x14ac:dyDescent="0.25">
      <c r="A14" s="115"/>
      <c r="B14" s="100" t="s">
        <v>18</v>
      </c>
      <c r="C14" s="52" t="s">
        <v>54</v>
      </c>
      <c r="D14" s="50"/>
      <c r="E14" s="386">
        <f>E15</f>
        <v>531647.30000000005</v>
      </c>
      <c r="F14" s="512">
        <f t="shared" ref="F14:G14" si="1">F15</f>
        <v>565004.29999999993</v>
      </c>
      <c r="G14" s="512">
        <f t="shared" si="1"/>
        <v>558760.69999999995</v>
      </c>
      <c r="H14" s="51">
        <f t="shared" si="0"/>
        <v>0.98894946463239308</v>
      </c>
    </row>
    <row r="15" spans="1:9" ht="48" customHeight="1" x14ac:dyDescent="0.25">
      <c r="A15" s="58"/>
      <c r="B15" s="59" t="s">
        <v>427</v>
      </c>
      <c r="C15" s="58" t="s">
        <v>26</v>
      </c>
      <c r="D15" s="50"/>
      <c r="E15" s="386">
        <f>E16+E24+E27+E29+E31+E18+E33+E20+E22</f>
        <v>531647.30000000005</v>
      </c>
      <c r="F15" s="473">
        <f t="shared" ref="F15:G15" si="2">F16+F24+F27+F29+F31+F18+F33+F20+F22</f>
        <v>565004.29999999993</v>
      </c>
      <c r="G15" s="473">
        <f t="shared" si="2"/>
        <v>558760.69999999995</v>
      </c>
      <c r="H15" s="51">
        <f t="shared" si="0"/>
        <v>0.98894946463239308</v>
      </c>
    </row>
    <row r="16" spans="1:9" ht="31.2" x14ac:dyDescent="0.25">
      <c r="A16" s="58"/>
      <c r="B16" s="59" t="s">
        <v>6</v>
      </c>
      <c r="C16" s="58" t="s">
        <v>9</v>
      </c>
      <c r="D16" s="50"/>
      <c r="E16" s="366">
        <f>E17</f>
        <v>183100.7</v>
      </c>
      <c r="F16" s="473">
        <f>F17</f>
        <v>200437</v>
      </c>
      <c r="G16" s="473">
        <f>G17</f>
        <v>200437</v>
      </c>
      <c r="H16" s="51">
        <f t="shared" si="0"/>
        <v>1</v>
      </c>
    </row>
    <row r="17" spans="1:8" ht="32.4" customHeight="1" x14ac:dyDescent="0.25">
      <c r="A17" s="14"/>
      <c r="B17" s="15" t="s">
        <v>7</v>
      </c>
      <c r="C17" s="14" t="s">
        <v>9</v>
      </c>
      <c r="D17" s="50">
        <v>600</v>
      </c>
      <c r="E17" s="366">
        <v>183100.7</v>
      </c>
      <c r="F17" s="366">
        <v>200437</v>
      </c>
      <c r="G17" s="43">
        <v>200437</v>
      </c>
      <c r="H17" s="51">
        <f t="shared" si="0"/>
        <v>1</v>
      </c>
    </row>
    <row r="18" spans="1:8" ht="31.2" x14ac:dyDescent="0.3">
      <c r="A18" s="53"/>
      <c r="B18" s="55" t="s">
        <v>364</v>
      </c>
      <c r="C18" s="54" t="s">
        <v>534</v>
      </c>
      <c r="D18" s="60"/>
      <c r="E18" s="626">
        <f>E19</f>
        <v>0</v>
      </c>
      <c r="F18" s="626">
        <f>F19</f>
        <v>0</v>
      </c>
      <c r="G18" s="626">
        <f t="shared" ref="G18" si="3">G19</f>
        <v>0</v>
      </c>
      <c r="H18" s="51">
        <v>0</v>
      </c>
    </row>
    <row r="19" spans="1:8" ht="34.950000000000003" customHeight="1" x14ac:dyDescent="0.25">
      <c r="A19" s="53"/>
      <c r="B19" s="54" t="s">
        <v>322</v>
      </c>
      <c r="C19" s="54" t="s">
        <v>534</v>
      </c>
      <c r="D19" s="60">
        <v>600</v>
      </c>
      <c r="E19" s="626">
        <v>0</v>
      </c>
      <c r="F19" s="626">
        <v>0</v>
      </c>
      <c r="G19" s="43">
        <v>0</v>
      </c>
      <c r="H19" s="51">
        <v>0</v>
      </c>
    </row>
    <row r="20" spans="1:8" s="56" customFormat="1" ht="32.4" customHeight="1" x14ac:dyDescent="0.25">
      <c r="A20" s="57"/>
      <c r="B20" s="370" t="s">
        <v>357</v>
      </c>
      <c r="C20" s="60" t="s">
        <v>535</v>
      </c>
      <c r="D20" s="60"/>
      <c r="E20" s="366">
        <f>E21</f>
        <v>1343</v>
      </c>
      <c r="F20" s="473">
        <f t="shared" ref="F20:G20" si="4">F21</f>
        <v>0</v>
      </c>
      <c r="G20" s="473">
        <f t="shared" si="4"/>
        <v>0</v>
      </c>
      <c r="H20" s="51">
        <v>0</v>
      </c>
    </row>
    <row r="21" spans="1:8" s="56" customFormat="1" ht="33" customHeight="1" x14ac:dyDescent="0.25">
      <c r="A21" s="57"/>
      <c r="B21" s="60" t="s">
        <v>322</v>
      </c>
      <c r="C21" s="60" t="s">
        <v>535</v>
      </c>
      <c r="D21" s="60">
        <v>600</v>
      </c>
      <c r="E21" s="366">
        <v>1343</v>
      </c>
      <c r="F21" s="473">
        <v>0</v>
      </c>
      <c r="G21" s="43">
        <v>0</v>
      </c>
      <c r="H21" s="51">
        <v>0</v>
      </c>
    </row>
    <row r="22" spans="1:8" s="132" customFormat="1" ht="33" customHeight="1" x14ac:dyDescent="0.25">
      <c r="A22" s="362"/>
      <c r="B22" s="138" t="s">
        <v>356</v>
      </c>
      <c r="C22" s="360" t="s">
        <v>624</v>
      </c>
      <c r="D22" s="271"/>
      <c r="E22" s="366">
        <f>E23</f>
        <v>5700</v>
      </c>
      <c r="F22" s="473">
        <f t="shared" ref="F22:G22" si="5">F23</f>
        <v>6742.6</v>
      </c>
      <c r="G22" s="473">
        <f t="shared" si="5"/>
        <v>1818.9</v>
      </c>
      <c r="H22" s="51">
        <f t="shared" si="0"/>
        <v>0.26976240619345654</v>
      </c>
    </row>
    <row r="23" spans="1:8" s="132" customFormat="1" ht="33" customHeight="1" x14ac:dyDescent="0.25">
      <c r="A23" s="362"/>
      <c r="B23" s="272" t="s">
        <v>10</v>
      </c>
      <c r="C23" s="360" t="s">
        <v>624</v>
      </c>
      <c r="D23" s="271" t="s">
        <v>403</v>
      </c>
      <c r="E23" s="366">
        <v>5700</v>
      </c>
      <c r="F23" s="473">
        <v>6742.6</v>
      </c>
      <c r="G23" s="43">
        <v>1818.9</v>
      </c>
      <c r="H23" s="51">
        <f t="shared" si="0"/>
        <v>0.26976240619345654</v>
      </c>
    </row>
    <row r="24" spans="1:8" ht="78.599999999999994" customHeight="1" x14ac:dyDescent="0.25">
      <c r="A24" s="53"/>
      <c r="B24" s="15" t="s">
        <v>372</v>
      </c>
      <c r="C24" s="14" t="s">
        <v>11</v>
      </c>
      <c r="D24" s="50"/>
      <c r="E24" s="366">
        <f>E25+E26</f>
        <v>10735.3</v>
      </c>
      <c r="F24" s="473">
        <f t="shared" ref="F24:G24" si="6">F25+F26</f>
        <v>10804.3</v>
      </c>
      <c r="G24" s="473">
        <f t="shared" si="6"/>
        <v>10076.700000000001</v>
      </c>
      <c r="H24" s="51">
        <f t="shared" si="0"/>
        <v>0.93265644234240086</v>
      </c>
    </row>
    <row r="25" spans="1:8" ht="31.2" x14ac:dyDescent="0.25">
      <c r="A25" s="53"/>
      <c r="B25" s="15" t="s">
        <v>12</v>
      </c>
      <c r="C25" s="14" t="s">
        <v>11</v>
      </c>
      <c r="D25" s="50">
        <v>200</v>
      </c>
      <c r="E25" s="366">
        <v>145.9</v>
      </c>
      <c r="F25" s="473">
        <v>145.9</v>
      </c>
      <c r="G25" s="43">
        <v>0</v>
      </c>
      <c r="H25" s="51">
        <f t="shared" si="0"/>
        <v>0</v>
      </c>
    </row>
    <row r="26" spans="1:8" ht="18" customHeight="1" x14ac:dyDescent="0.25">
      <c r="A26" s="53"/>
      <c r="B26" s="15" t="s">
        <v>53</v>
      </c>
      <c r="C26" s="14" t="s">
        <v>11</v>
      </c>
      <c r="D26" s="50">
        <v>300</v>
      </c>
      <c r="E26" s="366">
        <v>10589.4</v>
      </c>
      <c r="F26" s="473">
        <v>10658.4</v>
      </c>
      <c r="G26" s="43">
        <v>10076.700000000001</v>
      </c>
      <c r="H26" s="51">
        <f t="shared" si="0"/>
        <v>0.94542332807926155</v>
      </c>
    </row>
    <row r="27" spans="1:8" ht="124.95" customHeight="1" x14ac:dyDescent="0.25">
      <c r="A27" s="14"/>
      <c r="B27" s="15" t="s">
        <v>13</v>
      </c>
      <c r="C27" s="14" t="s">
        <v>14</v>
      </c>
      <c r="D27" s="50"/>
      <c r="E27" s="366">
        <f>E28</f>
        <v>1979.9</v>
      </c>
      <c r="F27" s="473">
        <f>F28</f>
        <v>1979.9</v>
      </c>
      <c r="G27" s="473">
        <f>G28</f>
        <v>1979.9</v>
      </c>
      <c r="H27" s="51">
        <f t="shared" si="0"/>
        <v>1</v>
      </c>
    </row>
    <row r="28" spans="1:8" ht="35.4" customHeight="1" x14ac:dyDescent="0.25">
      <c r="A28" s="14"/>
      <c r="B28" s="15" t="s">
        <v>7</v>
      </c>
      <c r="C28" s="14" t="s">
        <v>14</v>
      </c>
      <c r="D28" s="50">
        <v>600</v>
      </c>
      <c r="E28" s="366">
        <v>1979.9</v>
      </c>
      <c r="F28" s="473">
        <v>1979.9</v>
      </c>
      <c r="G28" s="473">
        <v>1979.9</v>
      </c>
      <c r="H28" s="51">
        <f t="shared" si="0"/>
        <v>1</v>
      </c>
    </row>
    <row r="29" spans="1:8" ht="79.2" customHeight="1" x14ac:dyDescent="0.25">
      <c r="A29" s="14"/>
      <c r="B29" s="15" t="s">
        <v>428</v>
      </c>
      <c r="C29" s="14" t="s">
        <v>15</v>
      </c>
      <c r="D29" s="50"/>
      <c r="E29" s="366">
        <f>E30</f>
        <v>323548.59999999998</v>
      </c>
      <c r="F29" s="473">
        <f>F30</f>
        <v>338326.6</v>
      </c>
      <c r="G29" s="473">
        <f>G30</f>
        <v>338326.6</v>
      </c>
      <c r="H29" s="51">
        <f t="shared" si="0"/>
        <v>1</v>
      </c>
    </row>
    <row r="30" spans="1:8" ht="34.200000000000003" customHeight="1" x14ac:dyDescent="0.25">
      <c r="A30" s="14"/>
      <c r="B30" s="15" t="s">
        <v>7</v>
      </c>
      <c r="C30" s="14" t="s">
        <v>15</v>
      </c>
      <c r="D30" s="50">
        <v>600</v>
      </c>
      <c r="E30" s="366">
        <v>323548.59999999998</v>
      </c>
      <c r="F30" s="473">
        <v>338326.6</v>
      </c>
      <c r="G30" s="43">
        <v>338326.6</v>
      </c>
      <c r="H30" s="51">
        <f t="shared" si="0"/>
        <v>1</v>
      </c>
    </row>
    <row r="31" spans="1:8" ht="49.2" customHeight="1" x14ac:dyDescent="0.25">
      <c r="A31" s="14"/>
      <c r="B31" s="15" t="s">
        <v>16</v>
      </c>
      <c r="C31" s="14" t="s">
        <v>17</v>
      </c>
      <c r="D31" s="50"/>
      <c r="E31" s="366">
        <f>E32</f>
        <v>5239.8</v>
      </c>
      <c r="F31" s="473">
        <f>F32</f>
        <v>4463.8999999999996</v>
      </c>
      <c r="G31" s="473">
        <f>G32</f>
        <v>3871.6</v>
      </c>
      <c r="H31" s="51">
        <f t="shared" si="0"/>
        <v>0.86731333587221937</v>
      </c>
    </row>
    <row r="32" spans="1:8" ht="34.200000000000003" customHeight="1" x14ac:dyDescent="0.25">
      <c r="A32" s="14"/>
      <c r="B32" s="15" t="s">
        <v>7</v>
      </c>
      <c r="C32" s="14" t="s">
        <v>17</v>
      </c>
      <c r="D32" s="50">
        <v>600</v>
      </c>
      <c r="E32" s="366">
        <v>5239.8</v>
      </c>
      <c r="F32" s="473">
        <v>4463.8999999999996</v>
      </c>
      <c r="G32" s="43">
        <v>3871.6</v>
      </c>
      <c r="H32" s="51">
        <f t="shared" si="0"/>
        <v>0.86731333587221937</v>
      </c>
    </row>
    <row r="33" spans="1:9" ht="33.6" customHeight="1" x14ac:dyDescent="0.25">
      <c r="A33" s="14"/>
      <c r="B33" s="15" t="s">
        <v>429</v>
      </c>
      <c r="C33" s="14" t="s">
        <v>430</v>
      </c>
      <c r="D33" s="50"/>
      <c r="E33" s="473">
        <f>E34</f>
        <v>0</v>
      </c>
      <c r="F33" s="473">
        <f>F34</f>
        <v>2250</v>
      </c>
      <c r="G33" s="473">
        <f>G34</f>
        <v>2250</v>
      </c>
      <c r="H33" s="51">
        <f t="shared" si="0"/>
        <v>1</v>
      </c>
    </row>
    <row r="34" spans="1:9" ht="34.950000000000003" customHeight="1" x14ac:dyDescent="0.25">
      <c r="A34" s="14"/>
      <c r="B34" s="15" t="s">
        <v>7</v>
      </c>
      <c r="C34" s="14" t="s">
        <v>430</v>
      </c>
      <c r="D34" s="50">
        <v>600</v>
      </c>
      <c r="E34" s="473">
        <v>0</v>
      </c>
      <c r="F34" s="473">
        <v>2250</v>
      </c>
      <c r="G34" s="43">
        <v>2250</v>
      </c>
      <c r="H34" s="51">
        <f t="shared" si="0"/>
        <v>1</v>
      </c>
    </row>
    <row r="35" spans="1:9" ht="31.2" x14ac:dyDescent="0.25">
      <c r="A35" s="82"/>
      <c r="B35" s="83" t="s">
        <v>19</v>
      </c>
      <c r="C35" s="82" t="s">
        <v>20</v>
      </c>
      <c r="D35" s="50"/>
      <c r="E35" s="386">
        <f>E36+E55+E72+E70</f>
        <v>788497.5</v>
      </c>
      <c r="F35" s="512">
        <f>F36+F55+F72</f>
        <v>887609.20000000007</v>
      </c>
      <c r="G35" s="512">
        <f>G36+G55+G72</f>
        <v>875798.70000000007</v>
      </c>
      <c r="H35" s="51">
        <f t="shared" si="0"/>
        <v>0.98669403156253899</v>
      </c>
      <c r="I35" s="81"/>
    </row>
    <row r="36" spans="1:9" ht="34.200000000000003" customHeight="1" x14ac:dyDescent="0.25">
      <c r="A36" s="82"/>
      <c r="B36" s="83" t="s">
        <v>285</v>
      </c>
      <c r="C36" s="82" t="s">
        <v>21</v>
      </c>
      <c r="D36" s="50"/>
      <c r="E36" s="386">
        <f>E37+E41+E47+E49+E39+E51+E43+E53+E45</f>
        <v>737411.70000000007</v>
      </c>
      <c r="F36" s="512">
        <f t="shared" ref="F36:G36" si="7">F37+F41+F47+F49+F39+F51+F43+F53+F45</f>
        <v>795406.3</v>
      </c>
      <c r="G36" s="512">
        <f t="shared" si="7"/>
        <v>784543.20000000007</v>
      </c>
      <c r="H36" s="51">
        <f t="shared" si="0"/>
        <v>0.98634270309400374</v>
      </c>
      <c r="I36" s="81"/>
    </row>
    <row r="37" spans="1:9" ht="31.2" x14ac:dyDescent="0.25">
      <c r="A37" s="82"/>
      <c r="B37" s="83" t="s">
        <v>6</v>
      </c>
      <c r="C37" s="82" t="s">
        <v>22</v>
      </c>
      <c r="D37" s="50"/>
      <c r="E37" s="366">
        <f>E38</f>
        <v>116265.2</v>
      </c>
      <c r="F37" s="473">
        <f>F38</f>
        <v>136661.1</v>
      </c>
      <c r="G37" s="473">
        <f>G38</f>
        <v>136661.1</v>
      </c>
      <c r="H37" s="51">
        <f t="shared" si="0"/>
        <v>1</v>
      </c>
      <c r="I37" s="81"/>
    </row>
    <row r="38" spans="1:9" s="18" customFormat="1" ht="34.200000000000003" customHeight="1" x14ac:dyDescent="0.25">
      <c r="A38" s="58"/>
      <c r="B38" s="59" t="s">
        <v>7</v>
      </c>
      <c r="C38" s="58" t="s">
        <v>22</v>
      </c>
      <c r="D38" s="50">
        <v>600</v>
      </c>
      <c r="E38" s="366">
        <v>116265.2</v>
      </c>
      <c r="F38" s="473">
        <v>136661.1</v>
      </c>
      <c r="G38" s="43">
        <v>136661.1</v>
      </c>
      <c r="H38" s="51">
        <f t="shared" si="0"/>
        <v>1</v>
      </c>
    </row>
    <row r="39" spans="1:9" s="18" customFormat="1" ht="79.95" customHeight="1" x14ac:dyDescent="0.25">
      <c r="A39" s="82"/>
      <c r="B39" s="62" t="s">
        <v>536</v>
      </c>
      <c r="C39" s="62" t="s">
        <v>537</v>
      </c>
      <c r="D39" s="50"/>
      <c r="E39" s="626">
        <f>E40</f>
        <v>0</v>
      </c>
      <c r="F39" s="626">
        <f>F40</f>
        <v>0</v>
      </c>
      <c r="G39" s="626">
        <f>G40</f>
        <v>0</v>
      </c>
      <c r="H39" s="51">
        <v>0</v>
      </c>
    </row>
    <row r="40" spans="1:9" s="18" customFormat="1" ht="33" customHeight="1" x14ac:dyDescent="0.25">
      <c r="A40" s="82"/>
      <c r="B40" s="62" t="s">
        <v>322</v>
      </c>
      <c r="C40" s="62" t="s">
        <v>537</v>
      </c>
      <c r="D40" s="50">
        <v>600</v>
      </c>
      <c r="E40" s="626">
        <v>0</v>
      </c>
      <c r="F40" s="626">
        <v>0</v>
      </c>
      <c r="G40" s="43">
        <v>0</v>
      </c>
      <c r="H40" s="51">
        <v>0</v>
      </c>
    </row>
    <row r="41" spans="1:9" s="11" customFormat="1" ht="48.6" customHeight="1" x14ac:dyDescent="0.25">
      <c r="A41" s="61"/>
      <c r="B41" s="66" t="s">
        <v>431</v>
      </c>
      <c r="C41" s="67" t="s">
        <v>355</v>
      </c>
      <c r="D41" s="50"/>
      <c r="E41" s="473">
        <f>E42</f>
        <v>0</v>
      </c>
      <c r="F41" s="473">
        <f>F42</f>
        <v>1386.9</v>
      </c>
      <c r="G41" s="473">
        <f>G42</f>
        <v>1028.5</v>
      </c>
      <c r="H41" s="51">
        <f t="shared" si="0"/>
        <v>0.74158194534573507</v>
      </c>
    </row>
    <row r="42" spans="1:9" ht="33.6" customHeight="1" x14ac:dyDescent="0.25">
      <c r="A42" s="61"/>
      <c r="B42" s="66" t="s">
        <v>10</v>
      </c>
      <c r="C42" s="67" t="s">
        <v>355</v>
      </c>
      <c r="D42" s="50">
        <v>400</v>
      </c>
      <c r="E42" s="473">
        <v>0</v>
      </c>
      <c r="F42" s="473">
        <v>1386.9</v>
      </c>
      <c r="G42" s="473">
        <v>1028.5</v>
      </c>
      <c r="H42" s="51">
        <f t="shared" si="0"/>
        <v>0.74158194534573507</v>
      </c>
    </row>
    <row r="43" spans="1:9" ht="47.4" customHeight="1" x14ac:dyDescent="0.25">
      <c r="A43" s="58"/>
      <c r="B43" s="60" t="s">
        <v>432</v>
      </c>
      <c r="C43" s="58" t="s">
        <v>433</v>
      </c>
      <c r="D43" s="50"/>
      <c r="E43" s="366">
        <f>E44</f>
        <v>35779</v>
      </c>
      <c r="F43" s="473">
        <f>F44</f>
        <v>0</v>
      </c>
      <c r="G43" s="473">
        <f>G44</f>
        <v>0</v>
      </c>
      <c r="H43" s="51">
        <v>0</v>
      </c>
    </row>
    <row r="44" spans="1:9" ht="33" customHeight="1" x14ac:dyDescent="0.25">
      <c r="A44" s="58"/>
      <c r="B44" s="60" t="s">
        <v>322</v>
      </c>
      <c r="C44" s="58" t="s">
        <v>433</v>
      </c>
      <c r="D44" s="50">
        <v>600</v>
      </c>
      <c r="E44" s="366">
        <v>35779</v>
      </c>
      <c r="F44" s="473">
        <v>0</v>
      </c>
      <c r="G44" s="473">
        <v>0</v>
      </c>
      <c r="H44" s="51">
        <v>0</v>
      </c>
    </row>
    <row r="45" spans="1:9" s="468" customFormat="1" ht="33" customHeight="1" x14ac:dyDescent="0.25">
      <c r="A45" s="470"/>
      <c r="B45" s="480" t="s">
        <v>660</v>
      </c>
      <c r="C45" s="479" t="s">
        <v>661</v>
      </c>
      <c r="D45" s="482"/>
      <c r="E45" s="473">
        <f>E46</f>
        <v>0</v>
      </c>
      <c r="F45" s="481">
        <f t="shared" ref="F45:G45" si="8">F46</f>
        <v>39398.5</v>
      </c>
      <c r="G45" s="481">
        <f t="shared" si="8"/>
        <v>39060</v>
      </c>
      <c r="H45" s="51">
        <f t="shared" si="0"/>
        <v>0.99140830234653599</v>
      </c>
    </row>
    <row r="46" spans="1:9" s="468" customFormat="1" ht="33" customHeight="1" x14ac:dyDescent="0.25">
      <c r="A46" s="470"/>
      <c r="B46" s="480" t="s">
        <v>322</v>
      </c>
      <c r="C46" s="479" t="s">
        <v>661</v>
      </c>
      <c r="D46" s="482">
        <v>600</v>
      </c>
      <c r="E46" s="473">
        <v>0</v>
      </c>
      <c r="F46" s="473">
        <v>39398.5</v>
      </c>
      <c r="G46" s="473">
        <v>39060</v>
      </c>
      <c r="H46" s="51">
        <f t="shared" si="0"/>
        <v>0.99140830234653599</v>
      </c>
    </row>
    <row r="47" spans="1:9" ht="126.6" customHeight="1" x14ac:dyDescent="0.25">
      <c r="A47" s="63"/>
      <c r="B47" s="64" t="s">
        <v>13</v>
      </c>
      <c r="C47" s="63" t="s">
        <v>23</v>
      </c>
      <c r="D47" s="50"/>
      <c r="E47" s="366">
        <f>E48</f>
        <v>3546.8</v>
      </c>
      <c r="F47" s="481">
        <f>F48</f>
        <v>3456.8</v>
      </c>
      <c r="G47" s="481">
        <f>G48</f>
        <v>3456.8</v>
      </c>
      <c r="H47" s="51">
        <f t="shared" si="0"/>
        <v>1</v>
      </c>
    </row>
    <row r="48" spans="1:9" ht="33" customHeight="1" x14ac:dyDescent="0.25">
      <c r="A48" s="63"/>
      <c r="B48" s="64" t="s">
        <v>7</v>
      </c>
      <c r="C48" s="63" t="s">
        <v>23</v>
      </c>
      <c r="D48" s="50">
        <v>600</v>
      </c>
      <c r="E48" s="366">
        <v>3546.8</v>
      </c>
      <c r="F48" s="481">
        <v>3456.8</v>
      </c>
      <c r="G48" s="481">
        <v>3456.8</v>
      </c>
      <c r="H48" s="51">
        <f t="shared" si="0"/>
        <v>1</v>
      </c>
    </row>
    <row r="49" spans="1:9" s="19" customFormat="1" ht="78" customHeight="1" x14ac:dyDescent="0.25">
      <c r="A49" s="63"/>
      <c r="B49" s="64" t="s">
        <v>434</v>
      </c>
      <c r="C49" s="63" t="s">
        <v>24</v>
      </c>
      <c r="D49" s="50"/>
      <c r="E49" s="366">
        <f>E50</f>
        <v>460954.8</v>
      </c>
      <c r="F49" s="481">
        <f>F50</f>
        <v>512807</v>
      </c>
      <c r="G49" s="481">
        <f>G50</f>
        <v>512807</v>
      </c>
      <c r="H49" s="51">
        <f t="shared" si="0"/>
        <v>1</v>
      </c>
    </row>
    <row r="50" spans="1:9" s="19" customFormat="1" ht="34.200000000000003" customHeight="1" x14ac:dyDescent="0.25">
      <c r="A50" s="63"/>
      <c r="B50" s="64" t="s">
        <v>7</v>
      </c>
      <c r="C50" s="63" t="s">
        <v>24</v>
      </c>
      <c r="D50" s="50">
        <v>600</v>
      </c>
      <c r="E50" s="366">
        <v>460954.8</v>
      </c>
      <c r="F50" s="481">
        <v>512807</v>
      </c>
      <c r="G50" s="481">
        <v>512807</v>
      </c>
      <c r="H50" s="51">
        <f t="shared" si="0"/>
        <v>1</v>
      </c>
    </row>
    <row r="51" spans="1:9" ht="48" customHeight="1" x14ac:dyDescent="0.25">
      <c r="A51" s="63"/>
      <c r="B51" s="69" t="s">
        <v>435</v>
      </c>
      <c r="C51" s="63" t="s">
        <v>436</v>
      </c>
      <c r="D51" s="50"/>
      <c r="E51" s="366">
        <f>E52</f>
        <v>73415.899999999994</v>
      </c>
      <c r="F51" s="481">
        <f>F52</f>
        <v>61932.6</v>
      </c>
      <c r="G51" s="481">
        <f>G52</f>
        <v>55301.9</v>
      </c>
      <c r="H51" s="51">
        <f t="shared" si="0"/>
        <v>0.89293683778817623</v>
      </c>
    </row>
    <row r="52" spans="1:9" ht="34.950000000000003" customHeight="1" x14ac:dyDescent="0.25">
      <c r="A52" s="63"/>
      <c r="B52" s="69" t="s">
        <v>322</v>
      </c>
      <c r="C52" s="63" t="s">
        <v>436</v>
      </c>
      <c r="D52" s="50">
        <v>600</v>
      </c>
      <c r="E52" s="366">
        <v>73415.899999999994</v>
      </c>
      <c r="F52" s="481">
        <v>61932.6</v>
      </c>
      <c r="G52" s="43">
        <v>55301.9</v>
      </c>
      <c r="H52" s="51">
        <f>G52/F52</f>
        <v>0.89293683778817623</v>
      </c>
    </row>
    <row r="53" spans="1:9" s="132" customFormat="1" ht="34.950000000000003" customHeight="1" x14ac:dyDescent="0.25">
      <c r="A53" s="362"/>
      <c r="B53" s="363" t="s">
        <v>577</v>
      </c>
      <c r="C53" s="362" t="s">
        <v>625</v>
      </c>
      <c r="D53" s="50"/>
      <c r="E53" s="366">
        <f>E54</f>
        <v>47450</v>
      </c>
      <c r="F53" s="481">
        <f>F54</f>
        <v>39763.4</v>
      </c>
      <c r="G53" s="43">
        <f>G54</f>
        <v>36227.9</v>
      </c>
      <c r="H53" s="51">
        <f t="shared" ref="H53:H54" si="9">G53/F53</f>
        <v>0.91108657710356755</v>
      </c>
    </row>
    <row r="54" spans="1:9" s="132" customFormat="1" ht="34.950000000000003" customHeight="1" x14ac:dyDescent="0.25">
      <c r="A54" s="362"/>
      <c r="B54" s="363" t="s">
        <v>10</v>
      </c>
      <c r="C54" s="362" t="s">
        <v>625</v>
      </c>
      <c r="D54" s="50">
        <v>400</v>
      </c>
      <c r="E54" s="366">
        <v>47450</v>
      </c>
      <c r="F54" s="366">
        <v>39763.4</v>
      </c>
      <c r="G54" s="366">
        <v>36227.9</v>
      </c>
      <c r="H54" s="51">
        <f t="shared" si="9"/>
        <v>0.91108657710356755</v>
      </c>
    </row>
    <row r="55" spans="1:9" s="20" customFormat="1" ht="17.399999999999999" customHeight="1" x14ac:dyDescent="0.25">
      <c r="A55" s="71"/>
      <c r="B55" s="73" t="s">
        <v>286</v>
      </c>
      <c r="C55" s="72" t="s">
        <v>25</v>
      </c>
      <c r="D55" s="50"/>
      <c r="E55" s="386">
        <f>E56+E66+E64+E68+E62+E58+E60+E70</f>
        <v>22046.2</v>
      </c>
      <c r="F55" s="492">
        <f t="shared" ref="F55:G55" si="10">F56+F66+F64+F68+F62+F58+F60+F70</f>
        <v>67242.8</v>
      </c>
      <c r="G55" s="492">
        <f t="shared" si="10"/>
        <v>66582.7</v>
      </c>
      <c r="H55" s="51">
        <f t="shared" si="0"/>
        <v>0.99018333561362692</v>
      </c>
    </row>
    <row r="56" spans="1:9" ht="94.2" customHeight="1" x14ac:dyDescent="0.25">
      <c r="A56" s="71"/>
      <c r="B56" s="74" t="s">
        <v>538</v>
      </c>
      <c r="C56" s="74" t="s">
        <v>539</v>
      </c>
      <c r="D56" s="50"/>
      <c r="E56" s="366">
        <f>E57</f>
        <v>14866.7</v>
      </c>
      <c r="F56" s="481">
        <f>F57</f>
        <v>14866.7</v>
      </c>
      <c r="G56" s="481">
        <f>G57</f>
        <v>14866.5</v>
      </c>
      <c r="H56" s="51">
        <f t="shared" si="0"/>
        <v>0.99998654711536517</v>
      </c>
      <c r="I56" s="70"/>
    </row>
    <row r="57" spans="1:9" ht="34.200000000000003" customHeight="1" x14ac:dyDescent="0.25">
      <c r="A57" s="71"/>
      <c r="B57" s="74" t="s">
        <v>322</v>
      </c>
      <c r="C57" s="74" t="s">
        <v>539</v>
      </c>
      <c r="D57" s="50">
        <v>600</v>
      </c>
      <c r="E57" s="366">
        <v>14866.7</v>
      </c>
      <c r="F57" s="481">
        <v>14866.7</v>
      </c>
      <c r="G57" s="43">
        <v>14866.5</v>
      </c>
      <c r="H57" s="51">
        <f t="shared" si="0"/>
        <v>0.99998654711536517</v>
      </c>
      <c r="I57" s="70"/>
    </row>
    <row r="58" spans="1:9" s="21" customFormat="1" ht="110.4" customHeight="1" x14ac:dyDescent="0.25">
      <c r="A58" s="71"/>
      <c r="B58" s="74" t="s">
        <v>540</v>
      </c>
      <c r="C58" s="74" t="s">
        <v>541</v>
      </c>
      <c r="D58" s="74"/>
      <c r="E58" s="481">
        <f>E59</f>
        <v>0</v>
      </c>
      <c r="F58" s="481">
        <f>F59</f>
        <v>18238.599999999999</v>
      </c>
      <c r="G58" s="481">
        <f>G59</f>
        <v>18238.599999999999</v>
      </c>
      <c r="H58" s="51">
        <f t="shared" si="0"/>
        <v>1</v>
      </c>
      <c r="I58" s="70"/>
    </row>
    <row r="59" spans="1:9" s="21" customFormat="1" ht="34.200000000000003" customHeight="1" x14ac:dyDescent="0.25">
      <c r="A59" s="71"/>
      <c r="B59" s="74" t="s">
        <v>322</v>
      </c>
      <c r="C59" s="74" t="s">
        <v>541</v>
      </c>
      <c r="D59" s="74">
        <v>600</v>
      </c>
      <c r="E59" s="481">
        <v>0</v>
      </c>
      <c r="F59" s="481">
        <v>18238.599999999999</v>
      </c>
      <c r="G59" s="43">
        <v>18238.599999999999</v>
      </c>
      <c r="H59" s="51">
        <f t="shared" si="0"/>
        <v>1</v>
      </c>
      <c r="I59" s="70"/>
    </row>
    <row r="60" spans="1:9" s="483" customFormat="1" ht="34.200000000000003" customHeight="1" x14ac:dyDescent="0.25">
      <c r="A60" s="485"/>
      <c r="B60" s="491" t="s">
        <v>664</v>
      </c>
      <c r="C60" s="491" t="s">
        <v>665</v>
      </c>
      <c r="D60" s="491"/>
      <c r="E60" s="492">
        <f>E61</f>
        <v>0</v>
      </c>
      <c r="F60" s="492">
        <f t="shared" ref="F60:G60" si="11">F61</f>
        <v>5783.7</v>
      </c>
      <c r="G60" s="492">
        <f t="shared" si="11"/>
        <v>5610.2</v>
      </c>
      <c r="H60" s="51">
        <f t="shared" si="0"/>
        <v>0.97000190189670976</v>
      </c>
      <c r="I60" s="484"/>
    </row>
    <row r="61" spans="1:9" s="483" customFormat="1" ht="34.200000000000003" customHeight="1" x14ac:dyDescent="0.25">
      <c r="A61" s="485"/>
      <c r="B61" s="491" t="s">
        <v>322</v>
      </c>
      <c r="C61" s="491" t="s">
        <v>665</v>
      </c>
      <c r="D61" s="491">
        <v>600</v>
      </c>
      <c r="E61" s="487">
        <v>0</v>
      </c>
      <c r="F61" s="487">
        <v>5783.7</v>
      </c>
      <c r="G61" s="43">
        <v>5610.2</v>
      </c>
      <c r="H61" s="51">
        <f t="shared" si="0"/>
        <v>0.97000190189670976</v>
      </c>
      <c r="I61" s="484"/>
    </row>
    <row r="62" spans="1:9" ht="31.2" x14ac:dyDescent="0.25">
      <c r="A62" s="63"/>
      <c r="B62" s="68" t="s">
        <v>364</v>
      </c>
      <c r="C62" s="63" t="s">
        <v>382</v>
      </c>
      <c r="D62" s="50"/>
      <c r="E62" s="366">
        <f>E63</f>
        <v>300</v>
      </c>
      <c r="F62" s="481">
        <f>F63</f>
        <v>5041.7</v>
      </c>
      <c r="G62" s="481">
        <f>G63</f>
        <v>5041.7</v>
      </c>
      <c r="H62" s="51">
        <f t="shared" si="0"/>
        <v>1</v>
      </c>
    </row>
    <row r="63" spans="1:9" ht="34.950000000000003" customHeight="1" x14ac:dyDescent="0.25">
      <c r="A63" s="63"/>
      <c r="B63" s="65" t="s">
        <v>322</v>
      </c>
      <c r="C63" s="63" t="s">
        <v>382</v>
      </c>
      <c r="D63" s="50">
        <v>600</v>
      </c>
      <c r="E63" s="366">
        <v>300</v>
      </c>
      <c r="F63" s="481">
        <v>5041.7</v>
      </c>
      <c r="G63" s="43">
        <v>5041.7</v>
      </c>
      <c r="H63" s="51">
        <f t="shared" si="0"/>
        <v>1</v>
      </c>
    </row>
    <row r="64" spans="1:9" ht="31.2" x14ac:dyDescent="0.25">
      <c r="A64" s="63"/>
      <c r="B64" s="68" t="s">
        <v>357</v>
      </c>
      <c r="C64" s="65" t="s">
        <v>359</v>
      </c>
      <c r="D64" s="69"/>
      <c r="E64" s="366">
        <f>E65</f>
        <v>4097.5</v>
      </c>
      <c r="F64" s="481">
        <f>F65</f>
        <v>15038.9</v>
      </c>
      <c r="G64" s="481">
        <f>G65</f>
        <v>15038.7</v>
      </c>
      <c r="H64" s="51">
        <f t="shared" si="0"/>
        <v>0.99998670115500476</v>
      </c>
    </row>
    <row r="65" spans="1:9" ht="33.6" customHeight="1" x14ac:dyDescent="0.25">
      <c r="A65" s="63"/>
      <c r="B65" s="65" t="s">
        <v>322</v>
      </c>
      <c r="C65" s="65" t="s">
        <v>359</v>
      </c>
      <c r="D65" s="69">
        <v>600</v>
      </c>
      <c r="E65" s="366">
        <v>4097.5</v>
      </c>
      <c r="F65" s="481">
        <v>15038.9</v>
      </c>
      <c r="G65" s="481">
        <v>15038.7</v>
      </c>
      <c r="H65" s="51">
        <f t="shared" si="0"/>
        <v>0.99998670115500476</v>
      </c>
    </row>
    <row r="66" spans="1:9" ht="154.94999999999999" customHeight="1" x14ac:dyDescent="0.25">
      <c r="A66" s="63"/>
      <c r="B66" s="64" t="s">
        <v>437</v>
      </c>
      <c r="C66" s="63" t="s">
        <v>27</v>
      </c>
      <c r="D66" s="50"/>
      <c r="E66" s="366">
        <f>E67</f>
        <v>2782</v>
      </c>
      <c r="F66" s="481">
        <f>F67</f>
        <v>4158.1000000000004</v>
      </c>
      <c r="G66" s="481">
        <f>G67</f>
        <v>4158.1000000000004</v>
      </c>
      <c r="H66" s="51">
        <f t="shared" si="0"/>
        <v>1</v>
      </c>
    </row>
    <row r="67" spans="1:9" ht="33" customHeight="1" x14ac:dyDescent="0.25">
      <c r="A67" s="63"/>
      <c r="B67" s="64" t="s">
        <v>7</v>
      </c>
      <c r="C67" s="63" t="s">
        <v>27</v>
      </c>
      <c r="D67" s="50">
        <v>600</v>
      </c>
      <c r="E67" s="366">
        <v>2782</v>
      </c>
      <c r="F67" s="481">
        <v>4158.1000000000004</v>
      </c>
      <c r="G67" s="43">
        <v>4158.1000000000004</v>
      </c>
      <c r="H67" s="51">
        <f t="shared" si="0"/>
        <v>1</v>
      </c>
    </row>
    <row r="68" spans="1:9" ht="32.4" customHeight="1" x14ac:dyDescent="0.25">
      <c r="A68" s="63"/>
      <c r="B68" s="69" t="s">
        <v>429</v>
      </c>
      <c r="C68" s="69" t="s">
        <v>438</v>
      </c>
      <c r="D68" s="69"/>
      <c r="E68" s="481">
        <f>E69</f>
        <v>0</v>
      </c>
      <c r="F68" s="481">
        <f>F69</f>
        <v>2600</v>
      </c>
      <c r="G68" s="481">
        <f>G69</f>
        <v>2600</v>
      </c>
      <c r="H68" s="51">
        <f t="shared" si="0"/>
        <v>1</v>
      </c>
    </row>
    <row r="69" spans="1:9" ht="33" customHeight="1" x14ac:dyDescent="0.25">
      <c r="A69" s="63"/>
      <c r="B69" s="69" t="s">
        <v>322</v>
      </c>
      <c r="C69" s="69" t="s">
        <v>438</v>
      </c>
      <c r="D69" s="69">
        <v>600</v>
      </c>
      <c r="E69" s="481">
        <v>0</v>
      </c>
      <c r="F69" s="481">
        <v>2600</v>
      </c>
      <c r="G69" s="43">
        <v>2600</v>
      </c>
      <c r="H69" s="51">
        <f t="shared" si="0"/>
        <v>1</v>
      </c>
    </row>
    <row r="70" spans="1:9" s="79" customFormat="1" ht="19.2" customHeight="1" x14ac:dyDescent="0.25">
      <c r="A70" s="80"/>
      <c r="B70" s="488" t="s">
        <v>662</v>
      </c>
      <c r="C70" s="486" t="s">
        <v>663</v>
      </c>
      <c r="D70" s="486"/>
      <c r="E70" s="492">
        <f>E71</f>
        <v>0</v>
      </c>
      <c r="F70" s="512">
        <f t="shared" ref="F70:G70" si="12">F71</f>
        <v>1515.1</v>
      </c>
      <c r="G70" s="512">
        <f t="shared" si="12"/>
        <v>1028.9000000000001</v>
      </c>
      <c r="H70" s="51">
        <f t="shared" si="0"/>
        <v>0.67909708930103629</v>
      </c>
    </row>
    <row r="71" spans="1:9" s="75" customFormat="1" ht="39.75" customHeight="1" x14ac:dyDescent="0.25">
      <c r="A71" s="76"/>
      <c r="B71" s="486" t="s">
        <v>322</v>
      </c>
      <c r="C71" s="486" t="s">
        <v>663</v>
      </c>
      <c r="D71" s="486">
        <v>600</v>
      </c>
      <c r="E71" s="492"/>
      <c r="F71" s="492">
        <v>1515.1</v>
      </c>
      <c r="G71" s="492">
        <v>1028.9000000000001</v>
      </c>
      <c r="H71" s="51">
        <f t="shared" si="0"/>
        <v>0.67909708930103629</v>
      </c>
      <c r="I71" s="78"/>
    </row>
    <row r="72" spans="1:9" ht="31.2" x14ac:dyDescent="0.25">
      <c r="A72" s="76"/>
      <c r="B72" s="77" t="s">
        <v>287</v>
      </c>
      <c r="C72" s="76" t="s">
        <v>28</v>
      </c>
      <c r="D72" s="50"/>
      <c r="E72" s="386">
        <f>E73+E76+E78</f>
        <v>29039.600000000002</v>
      </c>
      <c r="F72" s="496">
        <f t="shared" ref="F72:G72" si="13">F73+F76+F78</f>
        <v>24960.1</v>
      </c>
      <c r="G72" s="496">
        <f t="shared" si="13"/>
        <v>24672.799999999999</v>
      </c>
      <c r="H72" s="51">
        <f t="shared" si="0"/>
        <v>0.98848962944859997</v>
      </c>
    </row>
    <row r="73" spans="1:9" ht="31.2" x14ac:dyDescent="0.25">
      <c r="A73" s="76"/>
      <c r="B73" s="77" t="s">
        <v>439</v>
      </c>
      <c r="C73" s="76" t="s">
        <v>29</v>
      </c>
      <c r="D73" s="50"/>
      <c r="E73" s="512">
        <f>E75+E74</f>
        <v>27954.400000000001</v>
      </c>
      <c r="F73" s="512">
        <f>F75+F74</f>
        <v>22095</v>
      </c>
      <c r="G73" s="512">
        <f>G75+G74</f>
        <v>21807.7</v>
      </c>
      <c r="H73" s="51">
        <f t="shared" si="0"/>
        <v>0.98699705815795435</v>
      </c>
    </row>
    <row r="74" spans="1:9" ht="31.2" x14ac:dyDescent="0.25">
      <c r="A74" s="76"/>
      <c r="B74" s="77" t="s">
        <v>12</v>
      </c>
      <c r="C74" s="76" t="s">
        <v>29</v>
      </c>
      <c r="D74" s="50">
        <v>200</v>
      </c>
      <c r="E74" s="512">
        <v>200</v>
      </c>
      <c r="F74" s="512">
        <v>536.5</v>
      </c>
      <c r="G74" s="512">
        <v>536.5</v>
      </c>
      <c r="H74" s="51">
        <f t="shared" si="0"/>
        <v>1</v>
      </c>
    </row>
    <row r="75" spans="1:9" ht="33" customHeight="1" x14ac:dyDescent="0.25">
      <c r="A75" s="76"/>
      <c r="B75" s="77" t="s">
        <v>7</v>
      </c>
      <c r="C75" s="76" t="s">
        <v>29</v>
      </c>
      <c r="D75" s="50">
        <v>600</v>
      </c>
      <c r="E75" s="512">
        <v>27754.400000000001</v>
      </c>
      <c r="F75" s="512">
        <v>21558.5</v>
      </c>
      <c r="G75" s="43">
        <v>21271.200000000001</v>
      </c>
      <c r="H75" s="51">
        <f t="shared" si="0"/>
        <v>0.98667346986107574</v>
      </c>
    </row>
    <row r="76" spans="1:9" ht="48.6" customHeight="1" x14ac:dyDescent="0.25">
      <c r="A76" s="76"/>
      <c r="B76" s="77" t="s">
        <v>440</v>
      </c>
      <c r="C76" s="76" t="s">
        <v>30</v>
      </c>
      <c r="D76" s="50"/>
      <c r="E76" s="512">
        <f>E77</f>
        <v>1085.2</v>
      </c>
      <c r="F76" s="512">
        <f>F77</f>
        <v>1158.5999999999999</v>
      </c>
      <c r="G76" s="512">
        <f>G77</f>
        <v>1158.5999999999999</v>
      </c>
      <c r="H76" s="51">
        <f t="shared" si="0"/>
        <v>1</v>
      </c>
    </row>
    <row r="77" spans="1:9" ht="33.6" customHeight="1" x14ac:dyDescent="0.25">
      <c r="A77" s="76"/>
      <c r="B77" s="77" t="s">
        <v>7</v>
      </c>
      <c r="C77" s="76" t="s">
        <v>30</v>
      </c>
      <c r="D77" s="50">
        <v>600</v>
      </c>
      <c r="E77" s="512">
        <v>1085.2</v>
      </c>
      <c r="F77" s="512">
        <v>1158.5999999999999</v>
      </c>
      <c r="G77" s="43">
        <v>1158.5999999999999</v>
      </c>
      <c r="H77" s="51">
        <f>G77/F77</f>
        <v>1</v>
      </c>
    </row>
    <row r="78" spans="1:9" s="489" customFormat="1" ht="33.6" customHeight="1" x14ac:dyDescent="0.25">
      <c r="A78" s="490"/>
      <c r="B78" s="495" t="s">
        <v>666</v>
      </c>
      <c r="C78" s="495" t="s">
        <v>667</v>
      </c>
      <c r="D78" s="495"/>
      <c r="E78" s="512">
        <f>E79</f>
        <v>0</v>
      </c>
      <c r="F78" s="512">
        <f t="shared" ref="F78" si="14">F79</f>
        <v>1706.5</v>
      </c>
      <c r="G78" s="512">
        <f>G79</f>
        <v>1706.5</v>
      </c>
      <c r="H78" s="51">
        <f t="shared" ref="H78:H80" si="15">G78/F78</f>
        <v>1</v>
      </c>
    </row>
    <row r="79" spans="1:9" s="489" customFormat="1" ht="33.6" customHeight="1" x14ac:dyDescent="0.25">
      <c r="A79" s="490"/>
      <c r="B79" s="495" t="s">
        <v>668</v>
      </c>
      <c r="C79" s="495" t="s">
        <v>669</v>
      </c>
      <c r="D79" s="495"/>
      <c r="E79" s="512">
        <f>E80</f>
        <v>0</v>
      </c>
      <c r="F79" s="512">
        <f t="shared" ref="F79:G79" si="16">F80</f>
        <v>1706.5</v>
      </c>
      <c r="G79" s="512">
        <f t="shared" si="16"/>
        <v>1706.5</v>
      </c>
      <c r="H79" s="51">
        <f t="shared" si="15"/>
        <v>1</v>
      </c>
    </row>
    <row r="80" spans="1:9" s="489" customFormat="1" ht="33.6" customHeight="1" x14ac:dyDescent="0.25">
      <c r="A80" s="490"/>
      <c r="B80" s="495" t="s">
        <v>322</v>
      </c>
      <c r="C80" s="495" t="s">
        <v>669</v>
      </c>
      <c r="D80" s="495">
        <v>600</v>
      </c>
      <c r="E80" s="512">
        <v>0</v>
      </c>
      <c r="F80" s="512">
        <v>1706.5</v>
      </c>
      <c r="G80" s="43">
        <v>1706.5</v>
      </c>
      <c r="H80" s="51">
        <f t="shared" si="15"/>
        <v>1</v>
      </c>
    </row>
    <row r="81" spans="1:8" ht="17.399999999999999" customHeight="1" x14ac:dyDescent="0.25">
      <c r="A81" s="115"/>
      <c r="B81" s="100" t="s">
        <v>441</v>
      </c>
      <c r="C81" s="115" t="s">
        <v>31</v>
      </c>
      <c r="D81" s="50"/>
      <c r="E81" s="386">
        <f>E82+E93</f>
        <v>99277.9</v>
      </c>
      <c r="F81" s="505">
        <f>F82+F93</f>
        <v>102528.8</v>
      </c>
      <c r="G81" s="505">
        <f>G82+G93</f>
        <v>102351.90000000001</v>
      </c>
      <c r="H81" s="51">
        <f t="shared" ref="H81:H159" si="17">G81/F81</f>
        <v>0.99827463112803427</v>
      </c>
    </row>
    <row r="82" spans="1:8" ht="31.2" customHeight="1" x14ac:dyDescent="0.25">
      <c r="A82" s="115"/>
      <c r="B82" s="100" t="s">
        <v>288</v>
      </c>
      <c r="C82" s="115" t="s">
        <v>32</v>
      </c>
      <c r="D82" s="50"/>
      <c r="E82" s="386">
        <f>E85+E91+E89+E83+E87</f>
        <v>98915.4</v>
      </c>
      <c r="F82" s="505">
        <f t="shared" ref="F82:G82" si="18">F85+F91+F89+F83+F87</f>
        <v>102150.7</v>
      </c>
      <c r="G82" s="505">
        <f t="shared" si="18"/>
        <v>101973.8</v>
      </c>
      <c r="H82" s="51">
        <f t="shared" si="17"/>
        <v>0.99826824485784249</v>
      </c>
    </row>
    <row r="83" spans="1:8" s="493" customFormat="1" ht="31.2" customHeight="1" x14ac:dyDescent="0.25">
      <c r="A83" s="494"/>
      <c r="B83" s="499" t="s">
        <v>670</v>
      </c>
      <c r="C83" s="500" t="s">
        <v>671</v>
      </c>
      <c r="D83" s="500"/>
      <c r="E83" s="496">
        <f>E84</f>
        <v>0</v>
      </c>
      <c r="F83" s="501">
        <f t="shared" ref="F83:G83" si="19">F84</f>
        <v>1200.7</v>
      </c>
      <c r="G83" s="501">
        <f t="shared" si="19"/>
        <v>1200.7</v>
      </c>
      <c r="H83" s="51">
        <f t="shared" si="17"/>
        <v>1</v>
      </c>
    </row>
    <row r="84" spans="1:8" s="493" customFormat="1" ht="31.2" customHeight="1" x14ac:dyDescent="0.25">
      <c r="A84" s="494"/>
      <c r="B84" s="500" t="s">
        <v>322</v>
      </c>
      <c r="C84" s="500" t="s">
        <v>671</v>
      </c>
      <c r="D84" s="500">
        <v>600</v>
      </c>
      <c r="E84" s="496">
        <v>0</v>
      </c>
      <c r="F84" s="501">
        <v>1200.7</v>
      </c>
      <c r="G84" s="501">
        <v>1200.7</v>
      </c>
      <c r="H84" s="51">
        <f t="shared" si="17"/>
        <v>1</v>
      </c>
    </row>
    <row r="85" spans="1:8" ht="31.2" x14ac:dyDescent="0.25">
      <c r="A85" s="82"/>
      <c r="B85" s="83" t="s">
        <v>6</v>
      </c>
      <c r="C85" s="82" t="s">
        <v>33</v>
      </c>
      <c r="D85" s="50"/>
      <c r="E85" s="366">
        <f>E86</f>
        <v>96527.7</v>
      </c>
      <c r="F85" s="501">
        <f>F86</f>
        <v>97400</v>
      </c>
      <c r="G85" s="501">
        <f>G86</f>
        <v>97400</v>
      </c>
      <c r="H85" s="51">
        <f t="shared" si="17"/>
        <v>1</v>
      </c>
    </row>
    <row r="86" spans="1:8" s="22" customFormat="1" ht="34.200000000000003" customHeight="1" x14ac:dyDescent="0.25">
      <c r="A86" s="82"/>
      <c r="B86" s="83" t="s">
        <v>7</v>
      </c>
      <c r="C86" s="82" t="s">
        <v>33</v>
      </c>
      <c r="D86" s="50">
        <v>600</v>
      </c>
      <c r="E86" s="366">
        <v>96527.7</v>
      </c>
      <c r="F86" s="501">
        <v>97400</v>
      </c>
      <c r="G86" s="43">
        <v>97400</v>
      </c>
      <c r="H86" s="51">
        <f t="shared" si="17"/>
        <v>1</v>
      </c>
    </row>
    <row r="87" spans="1:8" s="497" customFormat="1" ht="34.200000000000003" customHeight="1" x14ac:dyDescent="0.3">
      <c r="A87" s="498"/>
      <c r="B87" s="506" t="s">
        <v>364</v>
      </c>
      <c r="C87" s="503" t="s">
        <v>672</v>
      </c>
      <c r="D87" s="507"/>
      <c r="E87" s="501">
        <f>E88</f>
        <v>0</v>
      </c>
      <c r="F87" s="505">
        <f t="shared" ref="F87:G87" si="20">F88</f>
        <v>194</v>
      </c>
      <c r="G87" s="505">
        <f t="shared" si="20"/>
        <v>194</v>
      </c>
      <c r="H87" s="51"/>
    </row>
    <row r="88" spans="1:8" s="497" customFormat="1" ht="34.200000000000003" customHeight="1" x14ac:dyDescent="0.25">
      <c r="A88" s="498"/>
      <c r="B88" s="504" t="s">
        <v>7</v>
      </c>
      <c r="C88" s="503" t="s">
        <v>672</v>
      </c>
      <c r="D88" s="507">
        <v>600</v>
      </c>
      <c r="E88" s="501">
        <v>0</v>
      </c>
      <c r="F88" s="501">
        <v>194</v>
      </c>
      <c r="G88" s="43">
        <v>194</v>
      </c>
      <c r="H88" s="51"/>
    </row>
    <row r="89" spans="1:8" s="132" customFormat="1" ht="34.200000000000003" customHeight="1" x14ac:dyDescent="0.25">
      <c r="A89" s="362"/>
      <c r="B89" s="373" t="s">
        <v>6</v>
      </c>
      <c r="C89" s="372" t="s">
        <v>626</v>
      </c>
      <c r="D89" s="375"/>
      <c r="E89" s="366">
        <f>E90</f>
        <v>1764.9</v>
      </c>
      <c r="F89" s="501">
        <f t="shared" ref="F89:G89" si="21">F90</f>
        <v>2793.2</v>
      </c>
      <c r="G89" s="501">
        <f t="shared" si="21"/>
        <v>2616.3000000000002</v>
      </c>
      <c r="H89" s="51">
        <f t="shared" si="17"/>
        <v>0.9366676213661751</v>
      </c>
    </row>
    <row r="90" spans="1:8" s="132" customFormat="1" ht="34.200000000000003" customHeight="1" x14ac:dyDescent="0.25">
      <c r="A90" s="362"/>
      <c r="B90" s="373" t="s">
        <v>7</v>
      </c>
      <c r="C90" s="372" t="s">
        <v>626</v>
      </c>
      <c r="D90" s="375">
        <v>600</v>
      </c>
      <c r="E90" s="366">
        <v>1764.9</v>
      </c>
      <c r="F90" s="501">
        <v>2793.2</v>
      </c>
      <c r="G90" s="43">
        <v>2616.3000000000002</v>
      </c>
      <c r="H90" s="51">
        <f t="shared" si="17"/>
        <v>0.9366676213661751</v>
      </c>
    </row>
    <row r="91" spans="1:8" ht="126" customHeight="1" x14ac:dyDescent="0.25">
      <c r="A91" s="82"/>
      <c r="B91" s="83" t="s">
        <v>362</v>
      </c>
      <c r="C91" s="82" t="s">
        <v>34</v>
      </c>
      <c r="D91" s="50"/>
      <c r="E91" s="374">
        <f>E92</f>
        <v>622.79999999999995</v>
      </c>
      <c r="F91" s="505">
        <f>F92</f>
        <v>562.79999999999995</v>
      </c>
      <c r="G91" s="505">
        <f>G92</f>
        <v>562.79999999999995</v>
      </c>
      <c r="H91" s="51">
        <f t="shared" si="17"/>
        <v>1</v>
      </c>
    </row>
    <row r="92" spans="1:8" ht="33.6" customHeight="1" x14ac:dyDescent="0.25">
      <c r="A92" s="82"/>
      <c r="B92" s="83" t="s">
        <v>7</v>
      </c>
      <c r="C92" s="82" t="s">
        <v>34</v>
      </c>
      <c r="D92" s="50">
        <v>600</v>
      </c>
      <c r="E92" s="374">
        <v>622.79999999999995</v>
      </c>
      <c r="F92" s="505">
        <v>562.79999999999995</v>
      </c>
      <c r="G92" s="505">
        <v>562.79999999999995</v>
      </c>
      <c r="H92" s="51">
        <f t="shared" si="17"/>
        <v>1</v>
      </c>
    </row>
    <row r="93" spans="1:8" ht="33" customHeight="1" x14ac:dyDescent="0.25">
      <c r="A93" s="82"/>
      <c r="B93" s="83" t="s">
        <v>289</v>
      </c>
      <c r="C93" s="82" t="s">
        <v>35</v>
      </c>
      <c r="D93" s="50"/>
      <c r="E93" s="374">
        <f>E94+E96</f>
        <v>362.5</v>
      </c>
      <c r="F93" s="505">
        <f>F94+F96</f>
        <v>378.1</v>
      </c>
      <c r="G93" s="505">
        <f>G94+G96</f>
        <v>378.1</v>
      </c>
      <c r="H93" s="51">
        <f t="shared" si="17"/>
        <v>1</v>
      </c>
    </row>
    <row r="94" spans="1:8" ht="32.4" customHeight="1" x14ac:dyDescent="0.25">
      <c r="A94" s="82"/>
      <c r="B94" s="83" t="s">
        <v>442</v>
      </c>
      <c r="C94" s="82" t="s">
        <v>36</v>
      </c>
      <c r="D94" s="50"/>
      <c r="E94" s="374">
        <f>E95</f>
        <v>300</v>
      </c>
      <c r="F94" s="505">
        <f>F95</f>
        <v>300</v>
      </c>
      <c r="G94" s="505">
        <f>G95</f>
        <v>300</v>
      </c>
      <c r="H94" s="51">
        <f t="shared" si="17"/>
        <v>1</v>
      </c>
    </row>
    <row r="95" spans="1:8" ht="33" customHeight="1" x14ac:dyDescent="0.25">
      <c r="A95" s="82"/>
      <c r="B95" s="83" t="s">
        <v>7</v>
      </c>
      <c r="C95" s="82" t="s">
        <v>36</v>
      </c>
      <c r="D95" s="50">
        <v>600</v>
      </c>
      <c r="E95" s="374">
        <v>300</v>
      </c>
      <c r="F95" s="505">
        <v>300</v>
      </c>
      <c r="G95" s="43">
        <v>300</v>
      </c>
      <c r="H95" s="51">
        <f t="shared" si="17"/>
        <v>1</v>
      </c>
    </row>
    <row r="96" spans="1:8" ht="126" customHeight="1" x14ac:dyDescent="0.25">
      <c r="A96" s="82"/>
      <c r="B96" s="638" t="s">
        <v>708</v>
      </c>
      <c r="C96" s="82" t="s">
        <v>38</v>
      </c>
      <c r="D96" s="50"/>
      <c r="E96" s="374">
        <f>E97</f>
        <v>62.5</v>
      </c>
      <c r="F96" s="505">
        <f>F97</f>
        <v>78.099999999999994</v>
      </c>
      <c r="G96" s="505">
        <f>G97</f>
        <v>78.099999999999994</v>
      </c>
      <c r="H96" s="51">
        <f t="shared" si="17"/>
        <v>1</v>
      </c>
    </row>
    <row r="97" spans="1:8" ht="33.6" customHeight="1" x14ac:dyDescent="0.25">
      <c r="A97" s="82"/>
      <c r="B97" s="83" t="s">
        <v>7</v>
      </c>
      <c r="C97" s="82" t="s">
        <v>38</v>
      </c>
      <c r="D97" s="50">
        <v>600</v>
      </c>
      <c r="E97" s="374">
        <v>62.5</v>
      </c>
      <c r="F97" s="505">
        <v>78.099999999999994</v>
      </c>
      <c r="G97" s="505">
        <v>78.099999999999994</v>
      </c>
      <c r="H97" s="51">
        <f t="shared" si="17"/>
        <v>1</v>
      </c>
    </row>
    <row r="98" spans="1:8" ht="34.200000000000003" customHeight="1" x14ac:dyDescent="0.25">
      <c r="A98" s="362"/>
      <c r="B98" s="83" t="s">
        <v>443</v>
      </c>
      <c r="C98" s="82" t="s">
        <v>39</v>
      </c>
      <c r="D98" s="50"/>
      <c r="E98" s="386">
        <f>E99+E102+E107+E117+E122+E125+E128</f>
        <v>55327.1</v>
      </c>
      <c r="F98" s="512">
        <f>F99+F102+F107+F117+F122+F125+F128</f>
        <v>88225.4</v>
      </c>
      <c r="G98" s="512">
        <f>G99+G102+G107+G117+G122+G125+G128</f>
        <v>87950.099999999991</v>
      </c>
      <c r="H98" s="51">
        <f t="shared" si="17"/>
        <v>0.996879583430622</v>
      </c>
    </row>
    <row r="99" spans="1:8" ht="48" customHeight="1" x14ac:dyDescent="0.25">
      <c r="A99" s="82"/>
      <c r="B99" s="83" t="s">
        <v>290</v>
      </c>
      <c r="C99" s="82" t="s">
        <v>40</v>
      </c>
      <c r="D99" s="50"/>
      <c r="E99" s="386">
        <f t="shared" ref="E99:G100" si="22">E100</f>
        <v>4838.1000000000004</v>
      </c>
      <c r="F99" s="512">
        <f t="shared" si="22"/>
        <v>5018.7</v>
      </c>
      <c r="G99" s="512">
        <f t="shared" si="22"/>
        <v>5018.7</v>
      </c>
      <c r="H99" s="51">
        <f t="shared" si="17"/>
        <v>1</v>
      </c>
    </row>
    <row r="100" spans="1:8" ht="31.2" x14ac:dyDescent="0.25">
      <c r="A100" s="82"/>
      <c r="B100" s="83" t="s">
        <v>6</v>
      </c>
      <c r="C100" s="82" t="s">
        <v>41</v>
      </c>
      <c r="D100" s="50"/>
      <c r="E100" s="374">
        <f t="shared" si="22"/>
        <v>4838.1000000000004</v>
      </c>
      <c r="F100" s="505">
        <f t="shared" si="22"/>
        <v>5018.7</v>
      </c>
      <c r="G100" s="505">
        <f t="shared" si="22"/>
        <v>5018.7</v>
      </c>
      <c r="H100" s="51">
        <f t="shared" si="17"/>
        <v>1</v>
      </c>
    </row>
    <row r="101" spans="1:8" ht="33" customHeight="1" x14ac:dyDescent="0.25">
      <c r="A101" s="82"/>
      <c r="B101" s="83" t="s">
        <v>7</v>
      </c>
      <c r="C101" s="82" t="s">
        <v>41</v>
      </c>
      <c r="D101" s="50">
        <v>600</v>
      </c>
      <c r="E101" s="374">
        <v>4838.1000000000004</v>
      </c>
      <c r="F101" s="505">
        <v>5018.7</v>
      </c>
      <c r="G101" s="43">
        <v>5018.7</v>
      </c>
      <c r="H101" s="51">
        <f t="shared" si="17"/>
        <v>1</v>
      </c>
    </row>
    <row r="102" spans="1:8" ht="62.4" customHeight="1" x14ac:dyDescent="0.25">
      <c r="A102" s="82"/>
      <c r="B102" s="83" t="s">
        <v>291</v>
      </c>
      <c r="C102" s="82" t="s">
        <v>42</v>
      </c>
      <c r="D102" s="50"/>
      <c r="E102" s="386">
        <f t="shared" ref="E102:G102" si="23">E103</f>
        <v>8692.1</v>
      </c>
      <c r="F102" s="505">
        <f t="shared" si="23"/>
        <v>12413.6</v>
      </c>
      <c r="G102" s="505">
        <f t="shared" si="23"/>
        <v>12319.199999999999</v>
      </c>
      <c r="H102" s="51">
        <f t="shared" si="17"/>
        <v>0.99239543726235735</v>
      </c>
    </row>
    <row r="103" spans="1:8" ht="31.2" x14ac:dyDescent="0.25">
      <c r="A103" s="82"/>
      <c r="B103" s="83" t="s">
        <v>6</v>
      </c>
      <c r="C103" s="82" t="s">
        <v>43</v>
      </c>
      <c r="D103" s="50"/>
      <c r="E103" s="374">
        <f>E104+E105+E106</f>
        <v>8692.1</v>
      </c>
      <c r="F103" s="505">
        <f t="shared" ref="F103:G103" si="24">F104+F105+F106</f>
        <v>12413.6</v>
      </c>
      <c r="G103" s="505">
        <f t="shared" si="24"/>
        <v>12319.199999999999</v>
      </c>
      <c r="H103" s="51">
        <f t="shared" si="17"/>
        <v>0.99239543726235735</v>
      </c>
    </row>
    <row r="104" spans="1:8" ht="63.6" customHeight="1" x14ac:dyDescent="0.25">
      <c r="A104" s="82"/>
      <c r="B104" s="87" t="s">
        <v>324</v>
      </c>
      <c r="C104" s="82" t="s">
        <v>43</v>
      </c>
      <c r="D104" s="50">
        <v>100</v>
      </c>
      <c r="E104" s="374">
        <v>6796.4</v>
      </c>
      <c r="F104" s="505">
        <v>10320.6</v>
      </c>
      <c r="G104" s="505">
        <v>10293.799999999999</v>
      </c>
      <c r="H104" s="51">
        <f t="shared" si="17"/>
        <v>0.99740325174892919</v>
      </c>
    </row>
    <row r="105" spans="1:8" s="85" customFormat="1" ht="31.2" x14ac:dyDescent="0.25">
      <c r="A105" s="86"/>
      <c r="B105" s="90" t="s">
        <v>12</v>
      </c>
      <c r="C105" s="89" t="s">
        <v>43</v>
      </c>
      <c r="D105" s="50">
        <v>200</v>
      </c>
      <c r="E105" s="374">
        <v>1840.7</v>
      </c>
      <c r="F105" s="505">
        <v>2044.3</v>
      </c>
      <c r="G105" s="505">
        <v>1976.9</v>
      </c>
      <c r="H105" s="51">
        <f t="shared" si="17"/>
        <v>0.96703027931321239</v>
      </c>
    </row>
    <row r="106" spans="1:8" s="88" customFormat="1" ht="15.6" x14ac:dyDescent="0.25">
      <c r="A106" s="89"/>
      <c r="B106" s="96" t="s">
        <v>47</v>
      </c>
      <c r="C106" s="95" t="s">
        <v>43</v>
      </c>
      <c r="D106" s="50">
        <v>800</v>
      </c>
      <c r="E106" s="374">
        <v>55</v>
      </c>
      <c r="F106" s="505">
        <v>48.7</v>
      </c>
      <c r="G106" s="505">
        <v>48.5</v>
      </c>
      <c r="H106" s="51">
        <f t="shared" si="17"/>
        <v>0.99589322381930179</v>
      </c>
    </row>
    <row r="107" spans="1:8" ht="34.200000000000003" customHeight="1" x14ac:dyDescent="0.25">
      <c r="A107" s="92"/>
      <c r="B107" s="93" t="s">
        <v>292</v>
      </c>
      <c r="C107" s="92" t="s">
        <v>44</v>
      </c>
      <c r="D107" s="50"/>
      <c r="E107" s="379">
        <f>E108+E114+E112</f>
        <v>32547.399999999998</v>
      </c>
      <c r="F107" s="512">
        <f t="shared" ref="F107:G107" si="25">F108+F114+F112</f>
        <v>58941.599999999999</v>
      </c>
      <c r="G107" s="512">
        <f t="shared" si="25"/>
        <v>58794.1</v>
      </c>
      <c r="H107" s="51">
        <f t="shared" si="17"/>
        <v>0.99749752297189087</v>
      </c>
    </row>
    <row r="108" spans="1:8" ht="31.2" x14ac:dyDescent="0.25">
      <c r="A108" s="92"/>
      <c r="B108" s="93" t="s">
        <v>6</v>
      </c>
      <c r="C108" s="92" t="s">
        <v>45</v>
      </c>
      <c r="D108" s="50"/>
      <c r="E108" s="379">
        <f>E109+E110+E111</f>
        <v>25995.3</v>
      </c>
      <c r="F108" s="512">
        <f t="shared" ref="F108:G108" si="26">F109+F110+F111</f>
        <v>52380</v>
      </c>
      <c r="G108" s="512">
        <f t="shared" si="26"/>
        <v>52232.5</v>
      </c>
      <c r="H108" s="51">
        <f t="shared" si="17"/>
        <v>0.99718403970981295</v>
      </c>
    </row>
    <row r="109" spans="1:8" ht="66" customHeight="1" x14ac:dyDescent="0.25">
      <c r="A109" s="92"/>
      <c r="B109" s="93" t="s">
        <v>46</v>
      </c>
      <c r="C109" s="92" t="s">
        <v>45</v>
      </c>
      <c r="D109" s="50">
        <v>100</v>
      </c>
      <c r="E109" s="379">
        <v>18597.8</v>
      </c>
      <c r="F109" s="505">
        <v>43708.5</v>
      </c>
      <c r="G109" s="43">
        <v>43569.3</v>
      </c>
      <c r="H109" s="51">
        <f t="shared" si="17"/>
        <v>0.99681526476543469</v>
      </c>
    </row>
    <row r="110" spans="1:8" ht="31.2" x14ac:dyDescent="0.25">
      <c r="A110" s="92"/>
      <c r="B110" s="93" t="s">
        <v>12</v>
      </c>
      <c r="C110" s="92" t="s">
        <v>45</v>
      </c>
      <c r="D110" s="50">
        <v>200</v>
      </c>
      <c r="E110" s="379">
        <v>7382</v>
      </c>
      <c r="F110" s="505">
        <v>8671.5</v>
      </c>
      <c r="G110" s="43">
        <v>8663.2000000000007</v>
      </c>
      <c r="H110" s="51">
        <f t="shared" si="17"/>
        <v>0.99904284149224476</v>
      </c>
    </row>
    <row r="111" spans="1:8" s="371" customFormat="1" ht="15.6" x14ac:dyDescent="0.25">
      <c r="A111" s="372"/>
      <c r="B111" s="378" t="s">
        <v>47</v>
      </c>
      <c r="C111" s="377" t="s">
        <v>45</v>
      </c>
      <c r="D111" s="380">
        <v>800</v>
      </c>
      <c r="E111" s="379">
        <v>15.5</v>
      </c>
      <c r="F111" s="505">
        <v>0</v>
      </c>
      <c r="G111" s="43">
        <v>0</v>
      </c>
      <c r="H111" s="51">
        <v>0</v>
      </c>
    </row>
    <row r="112" spans="1:8" s="508" customFormat="1" ht="31.2" x14ac:dyDescent="0.25">
      <c r="A112" s="509"/>
      <c r="B112" s="511" t="s">
        <v>396</v>
      </c>
      <c r="C112" s="513" t="s">
        <v>673</v>
      </c>
      <c r="D112" s="514"/>
      <c r="E112" s="510">
        <f>E113</f>
        <v>0</v>
      </c>
      <c r="F112" s="512">
        <f t="shared" ref="F112:G112" si="27">F113</f>
        <v>9.5</v>
      </c>
      <c r="G112" s="512">
        <f t="shared" si="27"/>
        <v>9.5</v>
      </c>
      <c r="H112" s="51">
        <f t="shared" si="17"/>
        <v>1</v>
      </c>
    </row>
    <row r="113" spans="1:9" s="502" customFormat="1" ht="31.2" x14ac:dyDescent="0.25">
      <c r="A113" s="503"/>
      <c r="B113" s="511" t="s">
        <v>12</v>
      </c>
      <c r="C113" s="513" t="s">
        <v>673</v>
      </c>
      <c r="D113" s="514" t="s">
        <v>316</v>
      </c>
      <c r="E113" s="505">
        <v>0</v>
      </c>
      <c r="F113" s="505">
        <v>9.5</v>
      </c>
      <c r="G113" s="43">
        <v>9.5</v>
      </c>
      <c r="H113" s="51">
        <f t="shared" si="17"/>
        <v>1</v>
      </c>
    </row>
    <row r="114" spans="1:9" ht="64.2" customHeight="1" x14ac:dyDescent="0.25">
      <c r="A114" s="92"/>
      <c r="B114" s="94" t="s">
        <v>444</v>
      </c>
      <c r="C114" s="94" t="s">
        <v>323</v>
      </c>
      <c r="D114" s="84"/>
      <c r="E114" s="379">
        <f>E115+E116</f>
        <v>6552.0999999999995</v>
      </c>
      <c r="F114" s="512">
        <f>F115+F116</f>
        <v>6552.0999999999995</v>
      </c>
      <c r="G114" s="512">
        <f>G115+G116</f>
        <v>6552.0999999999995</v>
      </c>
      <c r="H114" s="51">
        <f t="shared" si="17"/>
        <v>1</v>
      </c>
    </row>
    <row r="115" spans="1:9" ht="65.400000000000006" customHeight="1" x14ac:dyDescent="0.25">
      <c r="A115" s="92"/>
      <c r="B115" s="94" t="s">
        <v>324</v>
      </c>
      <c r="C115" s="94" t="s">
        <v>323</v>
      </c>
      <c r="D115" s="84">
        <v>100</v>
      </c>
      <c r="E115" s="379">
        <v>6189.7</v>
      </c>
      <c r="F115" s="512">
        <v>6189.7</v>
      </c>
      <c r="G115" s="43">
        <v>6189.7</v>
      </c>
      <c r="H115" s="51">
        <f t="shared" si="17"/>
        <v>1</v>
      </c>
    </row>
    <row r="116" spans="1:9" ht="31.2" x14ac:dyDescent="0.25">
      <c r="A116" s="92"/>
      <c r="B116" s="94" t="s">
        <v>12</v>
      </c>
      <c r="C116" s="94" t="s">
        <v>323</v>
      </c>
      <c r="D116" s="84">
        <v>200</v>
      </c>
      <c r="E116" s="379">
        <v>362.4</v>
      </c>
      <c r="F116" s="512">
        <v>362.4</v>
      </c>
      <c r="G116" s="43">
        <v>362.4</v>
      </c>
      <c r="H116" s="51">
        <f t="shared" si="17"/>
        <v>1</v>
      </c>
    </row>
    <row r="117" spans="1:9" ht="48" customHeight="1" x14ac:dyDescent="0.25">
      <c r="A117" s="99"/>
      <c r="B117" s="100" t="s">
        <v>445</v>
      </c>
      <c r="C117" s="99" t="s">
        <v>48</v>
      </c>
      <c r="D117" s="50"/>
      <c r="E117" s="379">
        <f>E118</f>
        <v>9027.5</v>
      </c>
      <c r="F117" s="512">
        <f>F118</f>
        <v>11418.599999999999</v>
      </c>
      <c r="G117" s="512">
        <f>G118</f>
        <v>11385.199999999999</v>
      </c>
      <c r="H117" s="51">
        <f t="shared" si="17"/>
        <v>0.99707494789203588</v>
      </c>
    </row>
    <row r="118" spans="1:9" ht="31.2" x14ac:dyDescent="0.25">
      <c r="A118" s="99"/>
      <c r="B118" s="100" t="s">
        <v>49</v>
      </c>
      <c r="C118" s="99" t="s">
        <v>50</v>
      </c>
      <c r="D118" s="50"/>
      <c r="E118" s="379">
        <f>E119+E120+E121</f>
        <v>9027.5</v>
      </c>
      <c r="F118" s="512">
        <f t="shared" ref="F118:G118" si="28">F119+F120+F121</f>
        <v>11418.599999999999</v>
      </c>
      <c r="G118" s="512">
        <f t="shared" si="28"/>
        <v>11385.199999999999</v>
      </c>
      <c r="H118" s="51">
        <f t="shared" si="17"/>
        <v>0.99707494789203588</v>
      </c>
    </row>
    <row r="119" spans="1:9" ht="65.400000000000006" customHeight="1" x14ac:dyDescent="0.25">
      <c r="A119" s="99"/>
      <c r="B119" s="100" t="s">
        <v>46</v>
      </c>
      <c r="C119" s="99" t="s">
        <v>50</v>
      </c>
      <c r="D119" s="50">
        <v>100</v>
      </c>
      <c r="E119" s="379">
        <v>8610.2000000000007</v>
      </c>
      <c r="F119" s="512">
        <v>10718.3</v>
      </c>
      <c r="G119" s="512">
        <v>10703.4</v>
      </c>
      <c r="H119" s="51">
        <f t="shared" si="17"/>
        <v>0.99860985417463599</v>
      </c>
    </row>
    <row r="120" spans="1:9" ht="31.2" x14ac:dyDescent="0.25">
      <c r="A120" s="99"/>
      <c r="B120" s="100" t="s">
        <v>12</v>
      </c>
      <c r="C120" s="99" t="s">
        <v>50</v>
      </c>
      <c r="D120" s="50">
        <v>200</v>
      </c>
      <c r="E120" s="379">
        <v>414.3</v>
      </c>
      <c r="F120" s="512">
        <v>700.3</v>
      </c>
      <c r="G120" s="43">
        <v>681.8</v>
      </c>
      <c r="H120" s="51">
        <f t="shared" si="17"/>
        <v>0.97358275024989294</v>
      </c>
    </row>
    <row r="121" spans="1:9" s="97" customFormat="1" ht="15.6" x14ac:dyDescent="0.25">
      <c r="A121" s="99"/>
      <c r="B121" s="100" t="s">
        <v>47</v>
      </c>
      <c r="C121" s="99" t="s">
        <v>50</v>
      </c>
      <c r="D121" s="50">
        <v>600</v>
      </c>
      <c r="E121" s="379">
        <v>3</v>
      </c>
      <c r="F121" s="512">
        <v>0</v>
      </c>
      <c r="G121" s="43">
        <v>0</v>
      </c>
      <c r="H121" s="51">
        <v>0</v>
      </c>
    </row>
    <row r="122" spans="1:9" ht="32.4" customHeight="1" x14ac:dyDescent="0.25">
      <c r="A122" s="99"/>
      <c r="B122" s="100" t="s">
        <v>293</v>
      </c>
      <c r="C122" s="99" t="s">
        <v>284</v>
      </c>
      <c r="D122" s="50"/>
      <c r="E122" s="379">
        <f t="shared" ref="E122:G123" si="29">E123</f>
        <v>222</v>
      </c>
      <c r="F122" s="512">
        <f t="shared" si="29"/>
        <v>167</v>
      </c>
      <c r="G122" s="512">
        <f t="shared" si="29"/>
        <v>167</v>
      </c>
      <c r="H122" s="51">
        <f t="shared" si="17"/>
        <v>1</v>
      </c>
      <c r="I122" s="91"/>
    </row>
    <row r="123" spans="1:9" ht="64.95" customHeight="1" x14ac:dyDescent="0.25">
      <c r="A123" s="99"/>
      <c r="B123" s="100" t="s">
        <v>51</v>
      </c>
      <c r="C123" s="99" t="s">
        <v>52</v>
      </c>
      <c r="D123" s="50"/>
      <c r="E123" s="379">
        <f t="shared" si="29"/>
        <v>222</v>
      </c>
      <c r="F123" s="512">
        <f t="shared" si="29"/>
        <v>167</v>
      </c>
      <c r="G123" s="512">
        <f t="shared" si="29"/>
        <v>167</v>
      </c>
      <c r="H123" s="51">
        <f t="shared" si="17"/>
        <v>1</v>
      </c>
    </row>
    <row r="124" spans="1:9" ht="19.2" customHeight="1" x14ac:dyDescent="0.25">
      <c r="A124" s="99"/>
      <c r="B124" s="100" t="s">
        <v>53</v>
      </c>
      <c r="C124" s="99" t="s">
        <v>52</v>
      </c>
      <c r="D124" s="50">
        <v>300</v>
      </c>
      <c r="E124" s="379">
        <v>222</v>
      </c>
      <c r="F124" s="512">
        <v>167</v>
      </c>
      <c r="G124" s="43">
        <v>167</v>
      </c>
      <c r="H124" s="51">
        <f t="shared" si="17"/>
        <v>1</v>
      </c>
    </row>
    <row r="125" spans="1:9" s="98" customFormat="1" ht="33" customHeight="1" x14ac:dyDescent="0.25">
      <c r="A125" s="99"/>
      <c r="B125" s="104" t="s">
        <v>542</v>
      </c>
      <c r="C125" s="103" t="s">
        <v>543</v>
      </c>
      <c r="D125" s="50"/>
      <c r="E125" s="512">
        <f>E126</f>
        <v>0</v>
      </c>
      <c r="F125" s="512">
        <f t="shared" ref="F125:G125" si="30">F126</f>
        <v>265.89999999999998</v>
      </c>
      <c r="G125" s="512">
        <f t="shared" si="30"/>
        <v>265.89999999999998</v>
      </c>
      <c r="H125" s="51">
        <f t="shared" si="17"/>
        <v>1</v>
      </c>
    </row>
    <row r="126" spans="1:9" s="98" customFormat="1" ht="49.95" customHeight="1" x14ac:dyDescent="0.25">
      <c r="A126" s="99"/>
      <c r="B126" s="104" t="s">
        <v>544</v>
      </c>
      <c r="C126" s="103" t="s">
        <v>545</v>
      </c>
      <c r="D126" s="50"/>
      <c r="E126" s="512">
        <f>E127</f>
        <v>0</v>
      </c>
      <c r="F126" s="512">
        <f t="shared" ref="F126:G126" si="31">F127</f>
        <v>265.89999999999998</v>
      </c>
      <c r="G126" s="512">
        <f t="shared" si="31"/>
        <v>265.89999999999998</v>
      </c>
      <c r="H126" s="51">
        <f t="shared" si="17"/>
        <v>1</v>
      </c>
    </row>
    <row r="127" spans="1:9" s="98" customFormat="1" ht="18" customHeight="1" x14ac:dyDescent="0.25">
      <c r="A127" s="99"/>
      <c r="B127" s="104" t="s">
        <v>53</v>
      </c>
      <c r="C127" s="103" t="s">
        <v>545</v>
      </c>
      <c r="D127" s="50">
        <v>300</v>
      </c>
      <c r="E127" s="512">
        <v>0</v>
      </c>
      <c r="F127" s="512">
        <v>265.89999999999998</v>
      </c>
      <c r="G127" s="43">
        <v>265.89999999999998</v>
      </c>
      <c r="H127" s="51">
        <f t="shared" si="17"/>
        <v>1</v>
      </c>
    </row>
    <row r="128" spans="1:9" s="98" customFormat="1" ht="48.6" customHeight="1" x14ac:dyDescent="0.25">
      <c r="A128" s="99"/>
      <c r="B128" s="107" t="s">
        <v>546</v>
      </c>
      <c r="C128" s="107" t="s">
        <v>547</v>
      </c>
      <c r="D128" s="50"/>
      <c r="E128" s="626">
        <f>E129</f>
        <v>0</v>
      </c>
      <c r="F128" s="626">
        <f t="shared" ref="F128:G128" si="32">F129</f>
        <v>0</v>
      </c>
      <c r="G128" s="626">
        <f t="shared" si="32"/>
        <v>0</v>
      </c>
      <c r="H128" s="51">
        <v>0</v>
      </c>
    </row>
    <row r="129" spans="1:8" s="98" customFormat="1" ht="79.2" customHeight="1" x14ac:dyDescent="0.25">
      <c r="A129" s="99"/>
      <c r="B129" s="107" t="s">
        <v>548</v>
      </c>
      <c r="C129" s="107" t="s">
        <v>549</v>
      </c>
      <c r="D129" s="50"/>
      <c r="E129" s="626">
        <f>E130</f>
        <v>0</v>
      </c>
      <c r="F129" s="626">
        <f t="shared" ref="F129:G129" si="33">F130</f>
        <v>0</v>
      </c>
      <c r="G129" s="626">
        <f t="shared" si="33"/>
        <v>0</v>
      </c>
      <c r="H129" s="51">
        <v>0</v>
      </c>
    </row>
    <row r="130" spans="1:8" s="98" customFormat="1" ht="17.399999999999999" customHeight="1" x14ac:dyDescent="0.25">
      <c r="A130" s="99"/>
      <c r="B130" s="108" t="s">
        <v>53</v>
      </c>
      <c r="C130" s="107" t="s">
        <v>549</v>
      </c>
      <c r="D130" s="50">
        <v>300</v>
      </c>
      <c r="E130" s="626">
        <v>0</v>
      </c>
      <c r="F130" s="626">
        <v>0</v>
      </c>
      <c r="G130" s="43">
        <v>0</v>
      </c>
      <c r="H130" s="51">
        <v>0</v>
      </c>
    </row>
    <row r="131" spans="1:8" s="101" customFormat="1" ht="33.6" customHeight="1" x14ac:dyDescent="0.25">
      <c r="A131" s="102"/>
      <c r="B131" s="100" t="s">
        <v>550</v>
      </c>
      <c r="C131" s="115" t="s">
        <v>551</v>
      </c>
      <c r="D131" s="50"/>
      <c r="E131" s="386">
        <f>E132+E138</f>
        <v>11839.5</v>
      </c>
      <c r="F131" s="512">
        <f t="shared" ref="F131:G131" si="34">F132+F138</f>
        <v>12280.2</v>
      </c>
      <c r="G131" s="512">
        <f t="shared" si="34"/>
        <v>12277.800000000001</v>
      </c>
      <c r="H131" s="51">
        <f t="shared" si="17"/>
        <v>0.99980456344359214</v>
      </c>
    </row>
    <row r="132" spans="1:8" s="105" customFormat="1" ht="34.950000000000003" customHeight="1" x14ac:dyDescent="0.25">
      <c r="A132" s="106"/>
      <c r="B132" s="100" t="s">
        <v>552</v>
      </c>
      <c r="C132" s="115" t="s">
        <v>553</v>
      </c>
      <c r="D132" s="50"/>
      <c r="E132" s="386">
        <f>E133+E136</f>
        <v>4338.6000000000004</v>
      </c>
      <c r="F132" s="512">
        <f t="shared" ref="F132:G132" si="35">F133+F136</f>
        <v>3313</v>
      </c>
      <c r="G132" s="512">
        <f t="shared" si="35"/>
        <v>3310.6000000000004</v>
      </c>
      <c r="H132" s="51">
        <f t="shared" si="17"/>
        <v>0.99927558104437075</v>
      </c>
    </row>
    <row r="133" spans="1:8" s="105" customFormat="1" ht="31.2" x14ac:dyDescent="0.25">
      <c r="A133" s="106"/>
      <c r="B133" s="109" t="s">
        <v>554</v>
      </c>
      <c r="C133" s="109" t="s">
        <v>555</v>
      </c>
      <c r="D133" s="50"/>
      <c r="E133" s="379">
        <f>E135+E134</f>
        <v>1054.7</v>
      </c>
      <c r="F133" s="386">
        <f t="shared" ref="F133:G133" si="36">F135+F134</f>
        <v>974.4</v>
      </c>
      <c r="G133" s="386">
        <f t="shared" si="36"/>
        <v>974.3</v>
      </c>
      <c r="H133" s="51">
        <f t="shared" si="17"/>
        <v>0.99989737274220025</v>
      </c>
    </row>
    <row r="134" spans="1:8" s="376" customFormat="1" ht="31.2" x14ac:dyDescent="0.25">
      <c r="A134" s="377"/>
      <c r="B134" s="383" t="s">
        <v>12</v>
      </c>
      <c r="C134" s="384" t="s">
        <v>555</v>
      </c>
      <c r="D134" s="387">
        <v>200</v>
      </c>
      <c r="E134" s="379">
        <v>100</v>
      </c>
      <c r="F134" s="512">
        <v>0</v>
      </c>
      <c r="G134" s="512">
        <v>0</v>
      </c>
      <c r="H134" s="51"/>
    </row>
    <row r="135" spans="1:8" s="105" customFormat="1" ht="34.950000000000003" customHeight="1" x14ac:dyDescent="0.25">
      <c r="A135" s="106"/>
      <c r="B135" s="110" t="s">
        <v>322</v>
      </c>
      <c r="C135" s="111" t="s">
        <v>555</v>
      </c>
      <c r="D135" s="50">
        <v>600</v>
      </c>
      <c r="E135" s="379">
        <v>954.7</v>
      </c>
      <c r="F135" s="512">
        <v>974.4</v>
      </c>
      <c r="G135" s="43">
        <v>974.3</v>
      </c>
      <c r="H135" s="51">
        <f t="shared" si="17"/>
        <v>0.99989737274220025</v>
      </c>
    </row>
    <row r="136" spans="1:8" s="105" customFormat="1" ht="80.400000000000006" customHeight="1" x14ac:dyDescent="0.25">
      <c r="A136" s="106"/>
      <c r="B136" s="117" t="s">
        <v>556</v>
      </c>
      <c r="C136" s="119" t="s">
        <v>557</v>
      </c>
      <c r="D136" s="50"/>
      <c r="E136" s="386">
        <f>E137</f>
        <v>3283.9</v>
      </c>
      <c r="F136" s="512">
        <f t="shared" ref="F136:G136" si="37">F137</f>
        <v>2338.6</v>
      </c>
      <c r="G136" s="512">
        <f t="shared" si="37"/>
        <v>2336.3000000000002</v>
      </c>
      <c r="H136" s="51">
        <f t="shared" si="17"/>
        <v>0.99901650560164212</v>
      </c>
    </row>
    <row r="137" spans="1:8" s="112" customFormat="1" ht="33.6" customHeight="1" x14ac:dyDescent="0.25">
      <c r="A137" s="113"/>
      <c r="B137" s="116" t="s">
        <v>7</v>
      </c>
      <c r="C137" s="118" t="s">
        <v>557</v>
      </c>
      <c r="D137" s="50">
        <v>600</v>
      </c>
      <c r="E137" s="386">
        <v>3283.9</v>
      </c>
      <c r="F137" s="512">
        <v>2338.6</v>
      </c>
      <c r="G137" s="43">
        <v>2336.3000000000002</v>
      </c>
      <c r="H137" s="51">
        <f t="shared" si="17"/>
        <v>0.99901650560164212</v>
      </c>
    </row>
    <row r="138" spans="1:8" s="112" customFormat="1" ht="33.6" customHeight="1" x14ac:dyDescent="0.25">
      <c r="A138" s="113"/>
      <c r="B138" s="120" t="s">
        <v>558</v>
      </c>
      <c r="C138" s="123" t="s">
        <v>559</v>
      </c>
      <c r="D138" s="50"/>
      <c r="E138" s="386">
        <f>E139+E141</f>
        <v>7500.9</v>
      </c>
      <c r="F138" s="512">
        <f t="shared" ref="F138:G138" si="38">F139+F141</f>
        <v>8967.2000000000007</v>
      </c>
      <c r="G138" s="512">
        <f t="shared" si="38"/>
        <v>8967.2000000000007</v>
      </c>
      <c r="H138" s="51">
        <f t="shared" si="17"/>
        <v>1</v>
      </c>
    </row>
    <row r="139" spans="1:8" s="105" customFormat="1" ht="31.2" x14ac:dyDescent="0.25">
      <c r="A139" s="106"/>
      <c r="B139" s="122" t="s">
        <v>554</v>
      </c>
      <c r="C139" s="122" t="s">
        <v>560</v>
      </c>
      <c r="D139" s="50"/>
      <c r="E139" s="386">
        <f>E140</f>
        <v>4330.8999999999996</v>
      </c>
      <c r="F139" s="512">
        <f t="shared" ref="F139:G139" si="39">F140</f>
        <v>5797.2</v>
      </c>
      <c r="G139" s="512">
        <f t="shared" si="39"/>
        <v>5797.2</v>
      </c>
      <c r="H139" s="51">
        <f t="shared" si="17"/>
        <v>1</v>
      </c>
    </row>
    <row r="140" spans="1:8" s="114" customFormat="1" ht="34.200000000000003" customHeight="1" x14ac:dyDescent="0.25">
      <c r="A140" s="115"/>
      <c r="B140" s="121" t="s">
        <v>322</v>
      </c>
      <c r="C140" s="122" t="s">
        <v>560</v>
      </c>
      <c r="D140" s="50">
        <v>600</v>
      </c>
      <c r="E140" s="386">
        <v>4330.8999999999996</v>
      </c>
      <c r="F140" s="512">
        <v>5797.2</v>
      </c>
      <c r="G140" s="43">
        <v>5797.2</v>
      </c>
      <c r="H140" s="51">
        <f t="shared" si="17"/>
        <v>1</v>
      </c>
    </row>
    <row r="141" spans="1:8" s="114" customFormat="1" ht="33" customHeight="1" x14ac:dyDescent="0.25">
      <c r="A141" s="115"/>
      <c r="B141" s="124" t="s">
        <v>561</v>
      </c>
      <c r="C141" s="125" t="s">
        <v>562</v>
      </c>
      <c r="D141" s="50"/>
      <c r="E141" s="386">
        <f>E142</f>
        <v>3170</v>
      </c>
      <c r="F141" s="512">
        <f t="shared" ref="F141:G141" si="40">F142</f>
        <v>3170</v>
      </c>
      <c r="G141" s="512">
        <f t="shared" si="40"/>
        <v>3170</v>
      </c>
      <c r="H141" s="51">
        <f t="shared" si="17"/>
        <v>1</v>
      </c>
    </row>
    <row r="142" spans="1:8" s="101" customFormat="1" ht="33.6" customHeight="1" x14ac:dyDescent="0.25">
      <c r="A142" s="102"/>
      <c r="B142" s="124" t="s">
        <v>7</v>
      </c>
      <c r="C142" s="125" t="s">
        <v>562</v>
      </c>
      <c r="D142" s="50">
        <v>600</v>
      </c>
      <c r="E142" s="386">
        <v>3170</v>
      </c>
      <c r="F142" s="512">
        <v>3170</v>
      </c>
      <c r="G142" s="43">
        <v>3170</v>
      </c>
      <c r="H142" s="51">
        <f t="shared" si="17"/>
        <v>1</v>
      </c>
    </row>
    <row r="143" spans="1:8" ht="33.6" customHeight="1" x14ac:dyDescent="0.25">
      <c r="A143" s="126">
        <v>2</v>
      </c>
      <c r="B143" s="127" t="s">
        <v>55</v>
      </c>
      <c r="C143" s="126" t="s">
        <v>56</v>
      </c>
      <c r="D143" s="129"/>
      <c r="E143" s="397">
        <f>E144+E154+E170</f>
        <v>108276.59999999999</v>
      </c>
      <c r="F143" s="519">
        <f>F144+F154+F170</f>
        <v>111092.9</v>
      </c>
      <c r="G143" s="519">
        <f>G144+G154+G170</f>
        <v>111062.7</v>
      </c>
      <c r="H143" s="131">
        <f t="shared" si="17"/>
        <v>0.99972815544467741</v>
      </c>
    </row>
    <row r="144" spans="1:8" s="23" customFormat="1" ht="15.6" x14ac:dyDescent="0.25">
      <c r="A144" s="148"/>
      <c r="B144" s="149" t="s">
        <v>58</v>
      </c>
      <c r="C144" s="148" t="s">
        <v>57</v>
      </c>
      <c r="D144" s="50"/>
      <c r="E144" s="398">
        <f>E145+E148+E151</f>
        <v>1511.7</v>
      </c>
      <c r="F144" s="520">
        <f t="shared" ref="F144:G144" si="41">F145+F148+F151</f>
        <v>1675.5</v>
      </c>
      <c r="G144" s="520">
        <f t="shared" si="41"/>
        <v>1675.5</v>
      </c>
      <c r="H144" s="51">
        <f t="shared" si="17"/>
        <v>1</v>
      </c>
    </row>
    <row r="145" spans="1:8" s="23" customFormat="1" ht="34.200000000000003" customHeight="1" x14ac:dyDescent="0.25">
      <c r="A145" s="148"/>
      <c r="B145" s="149" t="s">
        <v>370</v>
      </c>
      <c r="C145" s="148" t="s">
        <v>59</v>
      </c>
      <c r="D145" s="50"/>
      <c r="E145" s="398">
        <f t="shared" ref="E145:G146" si="42">E146</f>
        <v>1311.7</v>
      </c>
      <c r="F145" s="512">
        <f t="shared" si="42"/>
        <v>1625.5</v>
      </c>
      <c r="G145" s="512">
        <f t="shared" si="42"/>
        <v>1625.5</v>
      </c>
      <c r="H145" s="51">
        <f t="shared" si="17"/>
        <v>1</v>
      </c>
    </row>
    <row r="146" spans="1:8" ht="20.399999999999999" customHeight="1" x14ac:dyDescent="0.25">
      <c r="A146" s="148"/>
      <c r="B146" s="149" t="s">
        <v>60</v>
      </c>
      <c r="C146" s="148" t="s">
        <v>61</v>
      </c>
      <c r="D146" s="50"/>
      <c r="E146" s="386">
        <f t="shared" si="42"/>
        <v>1311.7</v>
      </c>
      <c r="F146" s="512">
        <f t="shared" si="42"/>
        <v>1625.5</v>
      </c>
      <c r="G146" s="512">
        <f t="shared" si="42"/>
        <v>1625.5</v>
      </c>
      <c r="H146" s="51">
        <f t="shared" si="17"/>
        <v>1</v>
      </c>
    </row>
    <row r="147" spans="1:8" ht="31.2" x14ac:dyDescent="0.25">
      <c r="A147" s="133"/>
      <c r="B147" s="134" t="s">
        <v>12</v>
      </c>
      <c r="C147" s="133" t="s">
        <v>61</v>
      </c>
      <c r="D147" s="50">
        <v>200</v>
      </c>
      <c r="E147" s="386">
        <v>1311.7</v>
      </c>
      <c r="F147" s="512">
        <v>1625.5</v>
      </c>
      <c r="G147" s="512">
        <v>1625.5</v>
      </c>
      <c r="H147" s="51">
        <f>G147/F147</f>
        <v>1</v>
      </c>
    </row>
    <row r="148" spans="1:8" s="381" customFormat="1" ht="15.6" x14ac:dyDescent="0.25">
      <c r="A148" s="382"/>
      <c r="B148" s="391" t="s">
        <v>627</v>
      </c>
      <c r="C148" s="390" t="s">
        <v>628</v>
      </c>
      <c r="D148" s="393"/>
      <c r="E148" s="386">
        <f>E149</f>
        <v>150</v>
      </c>
      <c r="F148" s="512">
        <f t="shared" ref="F148:G148" si="43">F149</f>
        <v>0</v>
      </c>
      <c r="G148" s="512">
        <f t="shared" si="43"/>
        <v>0</v>
      </c>
      <c r="H148" s="51">
        <v>0</v>
      </c>
    </row>
    <row r="149" spans="1:8" s="381" customFormat="1" ht="31.2" x14ac:dyDescent="0.25">
      <c r="A149" s="382"/>
      <c r="B149" s="391" t="s">
        <v>554</v>
      </c>
      <c r="C149" s="390" t="s">
        <v>629</v>
      </c>
      <c r="D149" s="393"/>
      <c r="E149" s="386">
        <f>E150</f>
        <v>150</v>
      </c>
      <c r="F149" s="512">
        <f t="shared" ref="F149:G149" si="44">F150</f>
        <v>0</v>
      </c>
      <c r="G149" s="512">
        <f t="shared" si="44"/>
        <v>0</v>
      </c>
      <c r="H149" s="51">
        <v>0</v>
      </c>
    </row>
    <row r="150" spans="1:8" s="381" customFormat="1" ht="31.2" x14ac:dyDescent="0.25">
      <c r="A150" s="382"/>
      <c r="B150" s="391" t="s">
        <v>12</v>
      </c>
      <c r="C150" s="390" t="s">
        <v>629</v>
      </c>
      <c r="D150" s="393">
        <v>200</v>
      </c>
      <c r="E150" s="386">
        <v>150</v>
      </c>
      <c r="F150" s="512">
        <v>0</v>
      </c>
      <c r="G150" s="512">
        <v>0</v>
      </c>
      <c r="H150" s="51">
        <v>0</v>
      </c>
    </row>
    <row r="151" spans="1:8" s="389" customFormat="1" ht="62.4" x14ac:dyDescent="0.25">
      <c r="A151" s="390"/>
      <c r="B151" s="396" t="s">
        <v>630</v>
      </c>
      <c r="C151" s="396" t="s">
        <v>631</v>
      </c>
      <c r="D151" s="396"/>
      <c r="E151" s="392">
        <f>E152</f>
        <v>50</v>
      </c>
      <c r="F151" s="512">
        <f t="shared" ref="F151:G152" si="45">F152</f>
        <v>50</v>
      </c>
      <c r="G151" s="512">
        <f t="shared" si="45"/>
        <v>50</v>
      </c>
      <c r="H151" s="51">
        <f>G151/F151</f>
        <v>1</v>
      </c>
    </row>
    <row r="152" spans="1:8" s="389" customFormat="1" ht="46.8" x14ac:dyDescent="0.3">
      <c r="A152" s="390"/>
      <c r="B152" s="400" t="s">
        <v>632</v>
      </c>
      <c r="C152" s="396" t="s">
        <v>633</v>
      </c>
      <c r="D152" s="396"/>
      <c r="E152" s="392">
        <f>E153</f>
        <v>50</v>
      </c>
      <c r="F152" s="398">
        <f t="shared" si="45"/>
        <v>50</v>
      </c>
      <c r="G152" s="398">
        <f t="shared" si="45"/>
        <v>50</v>
      </c>
      <c r="H152" s="51">
        <f t="shared" ref="H148:H153" si="46">G152/F152</f>
        <v>1</v>
      </c>
    </row>
    <row r="153" spans="1:8" s="381" customFormat="1" ht="31.2" x14ac:dyDescent="0.25">
      <c r="A153" s="382"/>
      <c r="B153" s="396" t="s">
        <v>12</v>
      </c>
      <c r="C153" s="396" t="s">
        <v>633</v>
      </c>
      <c r="D153" s="396">
        <v>200</v>
      </c>
      <c r="E153" s="386">
        <v>50</v>
      </c>
      <c r="F153" s="512">
        <v>50</v>
      </c>
      <c r="G153" s="512">
        <v>50</v>
      </c>
      <c r="H153" s="51">
        <f t="shared" si="46"/>
        <v>1</v>
      </c>
    </row>
    <row r="154" spans="1:8" ht="48" customHeight="1" x14ac:dyDescent="0.25">
      <c r="A154" s="133"/>
      <c r="B154" s="134" t="s">
        <v>62</v>
      </c>
      <c r="C154" s="133" t="s">
        <v>63</v>
      </c>
      <c r="D154" s="50"/>
      <c r="E154" s="520">
        <f>E155+E165+E162</f>
        <v>104241.29999999999</v>
      </c>
      <c r="F154" s="520">
        <f t="shared" ref="F154:G154" si="47">F155+F165+F162</f>
        <v>106400.2</v>
      </c>
      <c r="G154" s="520">
        <f t="shared" si="47"/>
        <v>106389.59999999999</v>
      </c>
      <c r="H154" s="51">
        <f t="shared" si="17"/>
        <v>0.99990037612711247</v>
      </c>
    </row>
    <row r="155" spans="1:8" ht="35.4" customHeight="1" x14ac:dyDescent="0.25">
      <c r="A155" s="133"/>
      <c r="B155" s="134" t="s">
        <v>366</v>
      </c>
      <c r="C155" s="133" t="s">
        <v>64</v>
      </c>
      <c r="D155" s="50"/>
      <c r="E155" s="520">
        <f>E157+E161+E158</f>
        <v>99146.599999999991</v>
      </c>
      <c r="F155" s="520">
        <f>F157+F161+F158</f>
        <v>100902.39999999999</v>
      </c>
      <c r="G155" s="520">
        <f>G157+G161+G158</f>
        <v>100891.9</v>
      </c>
      <c r="H155" s="51">
        <f t="shared" si="17"/>
        <v>0.99989593904604845</v>
      </c>
    </row>
    <row r="156" spans="1:8" ht="31.2" x14ac:dyDescent="0.25">
      <c r="A156" s="133"/>
      <c r="B156" s="134" t="s">
        <v>65</v>
      </c>
      <c r="C156" s="133" t="s">
        <v>66</v>
      </c>
      <c r="D156" s="50"/>
      <c r="E156" s="520">
        <f>E157</f>
        <v>99043.9</v>
      </c>
      <c r="F156" s="520">
        <f>F157</f>
        <v>100799.7</v>
      </c>
      <c r="G156" s="520">
        <f>G157</f>
        <v>100799.7</v>
      </c>
      <c r="H156" s="51">
        <f t="shared" si="17"/>
        <v>1</v>
      </c>
    </row>
    <row r="157" spans="1:8" ht="32.4" customHeight="1" x14ac:dyDescent="0.25">
      <c r="A157" s="133"/>
      <c r="B157" s="134" t="s">
        <v>7</v>
      </c>
      <c r="C157" s="133" t="s">
        <v>66</v>
      </c>
      <c r="D157" s="50">
        <v>600</v>
      </c>
      <c r="E157" s="398">
        <v>99043.9</v>
      </c>
      <c r="F157" s="512">
        <v>100799.7</v>
      </c>
      <c r="G157" s="512">
        <v>100799.7</v>
      </c>
      <c r="H157" s="51">
        <f t="shared" si="17"/>
        <v>1</v>
      </c>
    </row>
    <row r="158" spans="1:8" ht="31.2" x14ac:dyDescent="0.25">
      <c r="A158" s="133"/>
      <c r="B158" s="135" t="s">
        <v>357</v>
      </c>
      <c r="C158" s="136" t="s">
        <v>446</v>
      </c>
      <c r="D158" s="136"/>
      <c r="E158" s="626">
        <f>E159</f>
        <v>0</v>
      </c>
      <c r="F158" s="626">
        <f>F159</f>
        <v>0</v>
      </c>
      <c r="G158" s="626">
        <f>G159</f>
        <v>0</v>
      </c>
      <c r="H158" s="51">
        <v>0</v>
      </c>
    </row>
    <row r="159" spans="1:8" ht="34.200000000000003" customHeight="1" x14ac:dyDescent="0.25">
      <c r="A159" s="133"/>
      <c r="B159" s="136" t="s">
        <v>322</v>
      </c>
      <c r="C159" s="136" t="s">
        <v>446</v>
      </c>
      <c r="D159" s="136">
        <v>600</v>
      </c>
      <c r="E159" s="626">
        <v>0</v>
      </c>
      <c r="F159" s="626">
        <v>0</v>
      </c>
      <c r="G159" s="626">
        <v>0</v>
      </c>
      <c r="H159" s="51">
        <v>0</v>
      </c>
    </row>
    <row r="160" spans="1:8" ht="126.6" customHeight="1" x14ac:dyDescent="0.25">
      <c r="A160" s="133"/>
      <c r="B160" s="639" t="s">
        <v>709</v>
      </c>
      <c r="C160" s="133" t="s">
        <v>67</v>
      </c>
      <c r="D160" s="50"/>
      <c r="E160" s="398">
        <f>E161</f>
        <v>102.7</v>
      </c>
      <c r="F160" s="512">
        <f t="shared" ref="F160:G160" si="48">F161</f>
        <v>102.7</v>
      </c>
      <c r="G160" s="512">
        <f t="shared" si="48"/>
        <v>92.2</v>
      </c>
      <c r="H160" s="51">
        <f t="shared" ref="H160:H229" si="49">G160/F160</f>
        <v>0.89776046738072057</v>
      </c>
    </row>
    <row r="161" spans="1:8" ht="33" customHeight="1" x14ac:dyDescent="0.25">
      <c r="A161" s="133"/>
      <c r="B161" s="134" t="s">
        <v>7</v>
      </c>
      <c r="C161" s="133" t="s">
        <v>67</v>
      </c>
      <c r="D161" s="50">
        <v>600</v>
      </c>
      <c r="E161" s="398">
        <v>102.7</v>
      </c>
      <c r="F161" s="512">
        <v>102.7</v>
      </c>
      <c r="G161" s="43">
        <v>92.2</v>
      </c>
      <c r="H161" s="51">
        <f t="shared" si="49"/>
        <v>0.89776046738072057</v>
      </c>
    </row>
    <row r="162" spans="1:8" ht="33.6" customHeight="1" x14ac:dyDescent="0.25">
      <c r="A162" s="148"/>
      <c r="B162" s="151" t="s">
        <v>565</v>
      </c>
      <c r="C162" s="151" t="s">
        <v>566</v>
      </c>
      <c r="D162" s="151"/>
      <c r="E162" s="398">
        <f t="shared" ref="E162:G163" si="50">E163</f>
        <v>4834.7</v>
      </c>
      <c r="F162" s="520">
        <f t="shared" si="50"/>
        <v>4834.7</v>
      </c>
      <c r="G162" s="520">
        <f t="shared" si="50"/>
        <v>4834.7</v>
      </c>
      <c r="H162" s="51">
        <f t="shared" si="49"/>
        <v>1</v>
      </c>
    </row>
    <row r="163" spans="1:8" ht="78" customHeight="1" x14ac:dyDescent="0.25">
      <c r="A163" s="148"/>
      <c r="B163" s="150" t="s">
        <v>567</v>
      </c>
      <c r="C163" s="151" t="s">
        <v>568</v>
      </c>
      <c r="D163" s="151"/>
      <c r="E163" s="398">
        <f t="shared" si="50"/>
        <v>4834.7</v>
      </c>
      <c r="F163" s="520">
        <f t="shared" si="50"/>
        <v>4834.7</v>
      </c>
      <c r="G163" s="520">
        <f t="shared" si="50"/>
        <v>4834.7</v>
      </c>
      <c r="H163" s="51">
        <f t="shared" si="49"/>
        <v>1</v>
      </c>
    </row>
    <row r="164" spans="1:8" s="24" customFormat="1" ht="33.6" customHeight="1" x14ac:dyDescent="0.25">
      <c r="A164" s="148"/>
      <c r="B164" s="151" t="s">
        <v>322</v>
      </c>
      <c r="C164" s="151" t="s">
        <v>568</v>
      </c>
      <c r="D164" s="151">
        <v>600</v>
      </c>
      <c r="E164" s="398">
        <v>4834.7</v>
      </c>
      <c r="F164" s="520">
        <v>4834.7</v>
      </c>
      <c r="G164" s="43">
        <v>4834.7</v>
      </c>
      <c r="H164" s="51">
        <f t="shared" si="49"/>
        <v>1</v>
      </c>
    </row>
    <row r="165" spans="1:8" s="24" customFormat="1" ht="33.6" customHeight="1" x14ac:dyDescent="0.25">
      <c r="A165" s="148"/>
      <c r="B165" s="149" t="s">
        <v>368</v>
      </c>
      <c r="C165" s="148" t="s">
        <v>367</v>
      </c>
      <c r="D165" s="50"/>
      <c r="E165" s="398">
        <f>E168+E166</f>
        <v>260</v>
      </c>
      <c r="F165" s="520">
        <f>F168+F166</f>
        <v>663.1</v>
      </c>
      <c r="G165" s="520">
        <f>G168+G166</f>
        <v>663</v>
      </c>
      <c r="H165" s="51">
        <f t="shared" si="49"/>
        <v>0.99984919318353183</v>
      </c>
    </row>
    <row r="166" spans="1:8" ht="31.2" x14ac:dyDescent="0.25">
      <c r="A166" s="144"/>
      <c r="B166" s="145" t="s">
        <v>374</v>
      </c>
      <c r="C166" s="145" t="s">
        <v>369</v>
      </c>
      <c r="D166" s="145"/>
      <c r="E166" s="398">
        <f>E167</f>
        <v>260</v>
      </c>
      <c r="F166" s="520">
        <f>F167</f>
        <v>0</v>
      </c>
      <c r="G166" s="520">
        <f>G167</f>
        <v>0</v>
      </c>
      <c r="H166" s="51">
        <v>0</v>
      </c>
    </row>
    <row r="167" spans="1:8" ht="46.8" x14ac:dyDescent="0.25">
      <c r="A167" s="144"/>
      <c r="B167" s="145" t="s">
        <v>365</v>
      </c>
      <c r="C167" s="145" t="s">
        <v>369</v>
      </c>
      <c r="D167" s="146">
        <v>600</v>
      </c>
      <c r="E167" s="398">
        <v>260</v>
      </c>
      <c r="F167" s="512">
        <v>0</v>
      </c>
      <c r="G167" s="43">
        <v>0</v>
      </c>
      <c r="H167" s="51">
        <v>0</v>
      </c>
    </row>
    <row r="168" spans="1:8" ht="46.8" x14ac:dyDescent="0.25">
      <c r="A168" s="139"/>
      <c r="B168" s="517" t="s">
        <v>674</v>
      </c>
      <c r="C168" s="517" t="s">
        <v>675</v>
      </c>
      <c r="D168" s="517"/>
      <c r="E168" s="520">
        <f>E169</f>
        <v>0</v>
      </c>
      <c r="F168" s="520">
        <f>F169</f>
        <v>663.1</v>
      </c>
      <c r="G168" s="520">
        <f>G169</f>
        <v>663</v>
      </c>
      <c r="H168" s="51">
        <f t="shared" si="49"/>
        <v>0.99984919318353183</v>
      </c>
    </row>
    <row r="169" spans="1:8" ht="46.8" x14ac:dyDescent="0.25">
      <c r="A169" s="139"/>
      <c r="B169" s="517" t="s">
        <v>365</v>
      </c>
      <c r="C169" s="517" t="s">
        <v>675</v>
      </c>
      <c r="D169" s="518">
        <v>600</v>
      </c>
      <c r="E169" s="520">
        <v>0</v>
      </c>
      <c r="F169" s="520">
        <v>663.1</v>
      </c>
      <c r="G169" s="520">
        <v>663</v>
      </c>
      <c r="H169" s="51">
        <f t="shared" si="49"/>
        <v>0.99984919318353183</v>
      </c>
    </row>
    <row r="170" spans="1:8" ht="15.6" x14ac:dyDescent="0.25">
      <c r="A170" s="140"/>
      <c r="B170" s="141" t="s">
        <v>68</v>
      </c>
      <c r="C170" s="140" t="s">
        <v>69</v>
      </c>
      <c r="D170" s="50"/>
      <c r="E170" s="398">
        <f t="shared" ref="E170:G171" si="51">E171</f>
        <v>2523.5999999999995</v>
      </c>
      <c r="F170" s="520">
        <f t="shared" si="51"/>
        <v>3017.2000000000003</v>
      </c>
      <c r="G170" s="520">
        <f t="shared" si="51"/>
        <v>2997.6</v>
      </c>
      <c r="H170" s="51">
        <f t="shared" si="49"/>
        <v>0.99350391091077805</v>
      </c>
    </row>
    <row r="171" spans="1:8" s="11" customFormat="1" ht="64.95" customHeight="1" x14ac:dyDescent="0.25">
      <c r="A171" s="140"/>
      <c r="B171" s="141" t="s">
        <v>447</v>
      </c>
      <c r="C171" s="140" t="s">
        <v>70</v>
      </c>
      <c r="D171" s="50"/>
      <c r="E171" s="398">
        <f t="shared" si="51"/>
        <v>2523.5999999999995</v>
      </c>
      <c r="F171" s="520">
        <f t="shared" si="51"/>
        <v>3017.2000000000003</v>
      </c>
      <c r="G171" s="520">
        <f t="shared" si="51"/>
        <v>2997.6</v>
      </c>
      <c r="H171" s="51">
        <f t="shared" si="49"/>
        <v>0.99350391091077805</v>
      </c>
    </row>
    <row r="172" spans="1:8" ht="31.2" x14ac:dyDescent="0.25">
      <c r="A172" s="133"/>
      <c r="B172" s="134" t="s">
        <v>49</v>
      </c>
      <c r="C172" s="133" t="s">
        <v>71</v>
      </c>
      <c r="D172" s="50"/>
      <c r="E172" s="398">
        <f>E173+E174+E175</f>
        <v>2523.5999999999995</v>
      </c>
      <c r="F172" s="520">
        <f t="shared" ref="F172:G172" si="52">F173+F174+F175</f>
        <v>3017.2000000000003</v>
      </c>
      <c r="G172" s="520">
        <f t="shared" si="52"/>
        <v>2997.6</v>
      </c>
      <c r="H172" s="51">
        <f t="shared" si="49"/>
        <v>0.99350391091077805</v>
      </c>
    </row>
    <row r="173" spans="1:8" ht="78" customHeight="1" x14ac:dyDescent="0.25">
      <c r="A173" s="133"/>
      <c r="B173" s="134" t="s">
        <v>72</v>
      </c>
      <c r="C173" s="133" t="s">
        <v>71</v>
      </c>
      <c r="D173" s="50">
        <v>100</v>
      </c>
      <c r="E173" s="398">
        <v>2367.6999999999998</v>
      </c>
      <c r="F173" s="520">
        <v>2904.4</v>
      </c>
      <c r="G173" s="520">
        <v>2893.6</v>
      </c>
      <c r="H173" s="51">
        <f t="shared" si="49"/>
        <v>0.99628150392507908</v>
      </c>
    </row>
    <row r="174" spans="1:8" ht="31.2" x14ac:dyDescent="0.25">
      <c r="A174" s="133"/>
      <c r="B174" s="134" t="s">
        <v>12</v>
      </c>
      <c r="C174" s="133" t="s">
        <v>71</v>
      </c>
      <c r="D174" s="50">
        <v>200</v>
      </c>
      <c r="E174" s="398">
        <v>155.19999999999999</v>
      </c>
      <c r="F174" s="520">
        <v>112.8</v>
      </c>
      <c r="G174" s="520">
        <v>104</v>
      </c>
      <c r="H174" s="51">
        <f t="shared" si="49"/>
        <v>0.92198581560283688</v>
      </c>
    </row>
    <row r="175" spans="1:8" s="132" customFormat="1" ht="15.6" x14ac:dyDescent="0.25">
      <c r="A175" s="133"/>
      <c r="B175" s="142" t="s">
        <v>47</v>
      </c>
      <c r="C175" s="143" t="s">
        <v>71</v>
      </c>
      <c r="D175" s="50">
        <v>800</v>
      </c>
      <c r="E175" s="398">
        <v>0.7</v>
      </c>
      <c r="F175" s="520">
        <v>0</v>
      </c>
      <c r="G175" s="520"/>
      <c r="H175" s="51"/>
    </row>
    <row r="176" spans="1:8" ht="46.2" customHeight="1" x14ac:dyDescent="0.25">
      <c r="A176" s="126">
        <v>3</v>
      </c>
      <c r="B176" s="127" t="s">
        <v>73</v>
      </c>
      <c r="C176" s="126" t="s">
        <v>74</v>
      </c>
      <c r="D176" s="129"/>
      <c r="E176" s="397">
        <f t="shared" ref="E176:G181" si="53">E177</f>
        <v>10000</v>
      </c>
      <c r="F176" s="527">
        <f t="shared" si="53"/>
        <v>26955.1</v>
      </c>
      <c r="G176" s="527">
        <f t="shared" si="53"/>
        <v>24107.4</v>
      </c>
      <c r="H176" s="131">
        <f t="shared" si="49"/>
        <v>0.89435394415157066</v>
      </c>
    </row>
    <row r="177" spans="1:8" ht="31.2" x14ac:dyDescent="0.25">
      <c r="A177" s="133"/>
      <c r="B177" s="134" t="s">
        <v>75</v>
      </c>
      <c r="C177" s="133" t="s">
        <v>76</v>
      </c>
      <c r="D177" s="50"/>
      <c r="E177" s="398">
        <f>E178+E183</f>
        <v>10000</v>
      </c>
      <c r="F177" s="528">
        <f>F178+F183</f>
        <v>26955.1</v>
      </c>
      <c r="G177" s="528">
        <f>G178+G183</f>
        <v>24107.4</v>
      </c>
      <c r="H177" s="51">
        <f t="shared" si="49"/>
        <v>0.89435394415157066</v>
      </c>
    </row>
    <row r="178" spans="1:8" ht="48" customHeight="1" x14ac:dyDescent="0.25">
      <c r="A178" s="133"/>
      <c r="B178" s="134" t="s">
        <v>325</v>
      </c>
      <c r="C178" s="133" t="s">
        <v>77</v>
      </c>
      <c r="D178" s="50"/>
      <c r="E178" s="398">
        <f>E181+E179</f>
        <v>10000</v>
      </c>
      <c r="F178" s="528">
        <f t="shared" ref="F178:G178" si="54">F181+F179</f>
        <v>4955.1000000000004</v>
      </c>
      <c r="G178" s="528">
        <f t="shared" si="54"/>
        <v>4232.3999999999996</v>
      </c>
      <c r="H178" s="51">
        <f t="shared" si="49"/>
        <v>0.85415026941938599</v>
      </c>
    </row>
    <row r="179" spans="1:8" s="114" customFormat="1" ht="203.4" customHeight="1" x14ac:dyDescent="0.25">
      <c r="A179" s="133"/>
      <c r="B179" s="138" t="s">
        <v>563</v>
      </c>
      <c r="C179" s="136" t="s">
        <v>564</v>
      </c>
      <c r="D179" s="50"/>
      <c r="E179" s="520">
        <f>E180</f>
        <v>0</v>
      </c>
      <c r="F179" s="520">
        <f t="shared" ref="F179:G179" si="55">F180</f>
        <v>24.5</v>
      </c>
      <c r="G179" s="520">
        <f t="shared" si="55"/>
        <v>24.5</v>
      </c>
      <c r="H179" s="51">
        <f t="shared" si="49"/>
        <v>1</v>
      </c>
    </row>
    <row r="180" spans="1:8" s="114" customFormat="1" ht="34.200000000000003" customHeight="1" x14ac:dyDescent="0.25">
      <c r="A180" s="133"/>
      <c r="B180" s="137" t="s">
        <v>10</v>
      </c>
      <c r="C180" s="136" t="s">
        <v>564</v>
      </c>
      <c r="D180" s="50">
        <v>400</v>
      </c>
      <c r="E180" s="520">
        <v>0</v>
      </c>
      <c r="F180" s="520">
        <v>24.5</v>
      </c>
      <c r="G180" s="520">
        <v>24.5</v>
      </c>
      <c r="H180" s="51">
        <f t="shared" si="49"/>
        <v>1</v>
      </c>
    </row>
    <row r="181" spans="1:8" ht="124.2" customHeight="1" x14ac:dyDescent="0.25">
      <c r="A181" s="115"/>
      <c r="B181" s="130" t="s">
        <v>448</v>
      </c>
      <c r="C181" s="115" t="s">
        <v>449</v>
      </c>
      <c r="D181" s="50"/>
      <c r="E181" s="398">
        <f t="shared" si="53"/>
        <v>10000</v>
      </c>
      <c r="F181" s="522">
        <f t="shared" si="53"/>
        <v>4930.6000000000004</v>
      </c>
      <c r="G181" s="522">
        <f t="shared" si="53"/>
        <v>4207.8999999999996</v>
      </c>
      <c r="H181" s="51">
        <f t="shared" si="49"/>
        <v>0.85342554658662217</v>
      </c>
    </row>
    <row r="182" spans="1:8" ht="34.200000000000003" customHeight="1" x14ac:dyDescent="0.25">
      <c r="A182" s="115"/>
      <c r="B182" s="100" t="s">
        <v>10</v>
      </c>
      <c r="C182" s="115" t="s">
        <v>449</v>
      </c>
      <c r="D182" s="50">
        <v>400</v>
      </c>
      <c r="E182" s="398">
        <v>10000</v>
      </c>
      <c r="F182" s="522">
        <v>4930.6000000000004</v>
      </c>
      <c r="G182" s="43">
        <v>4207.8999999999996</v>
      </c>
      <c r="H182" s="51">
        <f t="shared" si="49"/>
        <v>0.85342554658662217</v>
      </c>
    </row>
    <row r="183" spans="1:8" s="515" customFormat="1" ht="34.200000000000003" customHeight="1" x14ac:dyDescent="0.25">
      <c r="A183" s="516"/>
      <c r="B183" s="524" t="s">
        <v>676</v>
      </c>
      <c r="C183" s="521" t="s">
        <v>677</v>
      </c>
      <c r="D183" s="523"/>
      <c r="E183" s="520">
        <f t="shared" ref="E183:G184" si="56">E184</f>
        <v>0</v>
      </c>
      <c r="F183" s="522">
        <f t="shared" si="56"/>
        <v>22000</v>
      </c>
      <c r="G183" s="528">
        <f t="shared" si="56"/>
        <v>19875</v>
      </c>
      <c r="H183" s="51">
        <f t="shared" si="49"/>
        <v>0.90340909090909094</v>
      </c>
    </row>
    <row r="184" spans="1:8" s="515" customFormat="1" ht="181.5" customHeight="1" x14ac:dyDescent="0.25">
      <c r="A184" s="516"/>
      <c r="B184" s="524" t="s">
        <v>678</v>
      </c>
      <c r="C184" s="526" t="s">
        <v>679</v>
      </c>
      <c r="D184" s="523"/>
      <c r="E184" s="520">
        <f t="shared" si="56"/>
        <v>0</v>
      </c>
      <c r="F184" s="522">
        <f t="shared" si="56"/>
        <v>22000</v>
      </c>
      <c r="G184" s="528">
        <f t="shared" si="56"/>
        <v>19875</v>
      </c>
      <c r="H184" s="51">
        <f t="shared" si="49"/>
        <v>0.90340909090909094</v>
      </c>
    </row>
    <row r="185" spans="1:8" s="515" customFormat="1" ht="34.200000000000003" customHeight="1" x14ac:dyDescent="0.25">
      <c r="A185" s="516"/>
      <c r="B185" s="524" t="s">
        <v>10</v>
      </c>
      <c r="C185" s="526" t="s">
        <v>679</v>
      </c>
      <c r="D185" s="523" t="s">
        <v>403</v>
      </c>
      <c r="E185" s="520">
        <v>0</v>
      </c>
      <c r="F185" s="522">
        <v>22000</v>
      </c>
      <c r="G185" s="43">
        <v>19875</v>
      </c>
      <c r="H185" s="51">
        <f t="shared" si="49"/>
        <v>0.90340909090909094</v>
      </c>
    </row>
    <row r="186" spans="1:8" s="7" customFormat="1" ht="48" customHeight="1" x14ac:dyDescent="0.25">
      <c r="A186" s="126">
        <v>4</v>
      </c>
      <c r="B186" s="127" t="s">
        <v>78</v>
      </c>
      <c r="C186" s="126" t="s">
        <v>79</v>
      </c>
      <c r="D186" s="129"/>
      <c r="E186" s="397">
        <f>E187+E209</f>
        <v>132323.6</v>
      </c>
      <c r="F186" s="560">
        <f>F187+F209</f>
        <v>132433.29999999999</v>
      </c>
      <c r="G186" s="560">
        <f>G187+G209</f>
        <v>126989.59999999999</v>
      </c>
      <c r="H186" s="131">
        <f t="shared" si="49"/>
        <v>0.95889477948522017</v>
      </c>
    </row>
    <row r="187" spans="1:8" ht="31.2" x14ac:dyDescent="0.25">
      <c r="A187" s="153"/>
      <c r="B187" s="154" t="s">
        <v>80</v>
      </c>
      <c r="C187" s="153" t="s">
        <v>81</v>
      </c>
      <c r="D187" s="50"/>
      <c r="E187" s="398">
        <f>E188+E192+E195+E198+E206+E203</f>
        <v>11683.5</v>
      </c>
      <c r="F187" s="561">
        <f>F188+F192+F195+F198+F206+F203</f>
        <v>11934.599999999999</v>
      </c>
      <c r="G187" s="561">
        <f>G188+G192+G195+G198+G206+G203</f>
        <v>11933.3</v>
      </c>
      <c r="H187" s="51">
        <f t="shared" si="49"/>
        <v>0.99989107301459623</v>
      </c>
    </row>
    <row r="188" spans="1:8" s="4" customFormat="1" ht="31.2" x14ac:dyDescent="0.3">
      <c r="A188" s="153"/>
      <c r="B188" s="154" t="s">
        <v>450</v>
      </c>
      <c r="C188" s="153" t="s">
        <v>82</v>
      </c>
      <c r="D188" s="50"/>
      <c r="E188" s="528">
        <f t="shared" ref="E188:G188" si="57">E189</f>
        <v>600</v>
      </c>
      <c r="F188" s="528">
        <f t="shared" si="57"/>
        <v>500</v>
      </c>
      <c r="G188" s="528">
        <f t="shared" si="57"/>
        <v>500</v>
      </c>
      <c r="H188" s="51">
        <f t="shared" si="49"/>
        <v>1</v>
      </c>
    </row>
    <row r="189" spans="1:8" s="4" customFormat="1" ht="31.2" x14ac:dyDescent="0.3">
      <c r="A189" s="153"/>
      <c r="B189" s="154" t="s">
        <v>451</v>
      </c>
      <c r="C189" s="153" t="s">
        <v>83</v>
      </c>
      <c r="D189" s="50"/>
      <c r="E189" s="528">
        <f>E191+E190</f>
        <v>600</v>
      </c>
      <c r="F189" s="528">
        <f t="shared" ref="F189:G189" si="58">F191+F190</f>
        <v>500</v>
      </c>
      <c r="G189" s="528">
        <f t="shared" si="58"/>
        <v>500</v>
      </c>
      <c r="H189" s="51">
        <f t="shared" si="49"/>
        <v>1</v>
      </c>
    </row>
    <row r="190" spans="1:8" s="152" customFormat="1" ht="31.2" x14ac:dyDescent="0.3">
      <c r="A190" s="153"/>
      <c r="B190" s="154" t="s">
        <v>12</v>
      </c>
      <c r="C190" s="153" t="s">
        <v>83</v>
      </c>
      <c r="D190" s="50">
        <v>200</v>
      </c>
      <c r="E190" s="528">
        <v>0</v>
      </c>
      <c r="F190" s="528">
        <v>100</v>
      </c>
      <c r="G190" s="528">
        <v>100</v>
      </c>
      <c r="H190" s="51">
        <f t="shared" si="49"/>
        <v>1</v>
      </c>
    </row>
    <row r="191" spans="1:8" s="4" customFormat="1" ht="16.95" customHeight="1" x14ac:dyDescent="0.3">
      <c r="A191" s="153"/>
      <c r="B191" s="154" t="s">
        <v>53</v>
      </c>
      <c r="C191" s="153" t="s">
        <v>83</v>
      </c>
      <c r="D191" s="50">
        <v>300</v>
      </c>
      <c r="E191" s="528">
        <v>600</v>
      </c>
      <c r="F191" s="528">
        <v>400</v>
      </c>
      <c r="G191" s="43">
        <v>400</v>
      </c>
      <c r="H191" s="51">
        <f t="shared" si="49"/>
        <v>1</v>
      </c>
    </row>
    <row r="192" spans="1:8" s="5" customFormat="1" ht="94.95" customHeight="1" x14ac:dyDescent="0.3">
      <c r="A192" s="153"/>
      <c r="B192" s="154" t="s">
        <v>452</v>
      </c>
      <c r="C192" s="153" t="s">
        <v>84</v>
      </c>
      <c r="D192" s="50"/>
      <c r="E192" s="398">
        <f t="shared" ref="E192:G193" si="59">E193</f>
        <v>1200</v>
      </c>
      <c r="F192" s="528">
        <f t="shared" si="59"/>
        <v>1300</v>
      </c>
      <c r="G192" s="528">
        <f t="shared" si="59"/>
        <v>1300</v>
      </c>
      <c r="H192" s="51">
        <f t="shared" si="49"/>
        <v>1</v>
      </c>
    </row>
    <row r="193" spans="1:8" s="4" customFormat="1" ht="31.2" x14ac:dyDescent="0.3">
      <c r="A193" s="153"/>
      <c r="B193" s="154" t="s">
        <v>85</v>
      </c>
      <c r="C193" s="153" t="s">
        <v>86</v>
      </c>
      <c r="D193" s="50"/>
      <c r="E193" s="398">
        <f t="shared" si="59"/>
        <v>1200</v>
      </c>
      <c r="F193" s="528">
        <f t="shared" si="59"/>
        <v>1300</v>
      </c>
      <c r="G193" s="528">
        <f t="shared" si="59"/>
        <v>1300</v>
      </c>
      <c r="H193" s="51">
        <f t="shared" si="49"/>
        <v>1</v>
      </c>
    </row>
    <row r="194" spans="1:8" s="4" customFormat="1" ht="33.6" customHeight="1" x14ac:dyDescent="0.3">
      <c r="A194" s="153"/>
      <c r="B194" s="154" t="s">
        <v>7</v>
      </c>
      <c r="C194" s="153" t="s">
        <v>86</v>
      </c>
      <c r="D194" s="50">
        <v>600</v>
      </c>
      <c r="E194" s="398">
        <v>1200</v>
      </c>
      <c r="F194" s="528">
        <v>1300</v>
      </c>
      <c r="G194" s="528">
        <v>1300</v>
      </c>
      <c r="H194" s="51">
        <f t="shared" si="49"/>
        <v>1</v>
      </c>
    </row>
    <row r="195" spans="1:8" s="4" customFormat="1" ht="48.6" customHeight="1" x14ac:dyDescent="0.3">
      <c r="A195" s="153"/>
      <c r="B195" s="154" t="s">
        <v>294</v>
      </c>
      <c r="C195" s="153" t="s">
        <v>87</v>
      </c>
      <c r="D195" s="50"/>
      <c r="E195" s="398">
        <f t="shared" ref="E195:G196" si="60">E196</f>
        <v>4695.8</v>
      </c>
      <c r="F195" s="528">
        <f t="shared" si="60"/>
        <v>4823.8999999999996</v>
      </c>
      <c r="G195" s="528">
        <f t="shared" si="60"/>
        <v>4823.2</v>
      </c>
      <c r="H195" s="51">
        <f t="shared" si="49"/>
        <v>0.99985488919753729</v>
      </c>
    </row>
    <row r="196" spans="1:8" s="4" customFormat="1" ht="31.2" x14ac:dyDescent="0.3">
      <c r="A196" s="153"/>
      <c r="B196" s="154" t="s">
        <v>88</v>
      </c>
      <c r="C196" s="153" t="s">
        <v>89</v>
      </c>
      <c r="D196" s="50"/>
      <c r="E196" s="398">
        <f t="shared" si="60"/>
        <v>4695.8</v>
      </c>
      <c r="F196" s="528">
        <f t="shared" si="60"/>
        <v>4823.8999999999996</v>
      </c>
      <c r="G196" s="528">
        <f t="shared" si="60"/>
        <v>4823.2</v>
      </c>
      <c r="H196" s="51">
        <f t="shared" si="49"/>
        <v>0.99985488919753729</v>
      </c>
    </row>
    <row r="197" spans="1:8" s="4" customFormat="1" ht="19.2" customHeight="1" x14ac:dyDescent="0.3">
      <c r="A197" s="153"/>
      <c r="B197" s="154" t="s">
        <v>53</v>
      </c>
      <c r="C197" s="153" t="s">
        <v>89</v>
      </c>
      <c r="D197" s="50">
        <v>300</v>
      </c>
      <c r="E197" s="398">
        <v>4695.8</v>
      </c>
      <c r="F197" s="528">
        <v>4823.8999999999996</v>
      </c>
      <c r="G197" s="528">
        <v>4823.2</v>
      </c>
      <c r="H197" s="51">
        <f t="shared" si="49"/>
        <v>0.99985488919753729</v>
      </c>
    </row>
    <row r="198" spans="1:8" s="4" customFormat="1" ht="46.95" customHeight="1" x14ac:dyDescent="0.3">
      <c r="A198" s="153"/>
      <c r="B198" s="154" t="s">
        <v>295</v>
      </c>
      <c r="C198" s="153" t="s">
        <v>90</v>
      </c>
      <c r="D198" s="50"/>
      <c r="E198" s="398">
        <f>E201+E199</f>
        <v>443</v>
      </c>
      <c r="F198" s="528">
        <f>F201+F199</f>
        <v>466</v>
      </c>
      <c r="G198" s="528">
        <f>G201+G199</f>
        <v>466</v>
      </c>
      <c r="H198" s="51">
        <f t="shared" si="49"/>
        <v>1</v>
      </c>
    </row>
    <row r="199" spans="1:8" s="4" customFormat="1" ht="46.8" x14ac:dyDescent="0.3">
      <c r="A199" s="153"/>
      <c r="B199" s="154" t="s">
        <v>453</v>
      </c>
      <c r="C199" s="153" t="s">
        <v>454</v>
      </c>
      <c r="D199" s="50"/>
      <c r="E199" s="398">
        <f>E200</f>
        <v>3</v>
      </c>
      <c r="F199" s="528">
        <f>F200</f>
        <v>6</v>
      </c>
      <c r="G199" s="528">
        <f>G200</f>
        <v>6</v>
      </c>
      <c r="H199" s="51">
        <f t="shared" si="49"/>
        <v>1</v>
      </c>
    </row>
    <row r="200" spans="1:8" s="4" customFormat="1" ht="31.2" x14ac:dyDescent="0.3">
      <c r="A200" s="153"/>
      <c r="B200" s="154" t="s">
        <v>12</v>
      </c>
      <c r="C200" s="153" t="s">
        <v>454</v>
      </c>
      <c r="D200" s="50">
        <v>200</v>
      </c>
      <c r="E200" s="398">
        <v>3</v>
      </c>
      <c r="F200" s="528">
        <v>6</v>
      </c>
      <c r="G200" s="528">
        <v>6</v>
      </c>
      <c r="H200" s="51">
        <f t="shared" si="49"/>
        <v>1</v>
      </c>
    </row>
    <row r="201" spans="1:8" s="4" customFormat="1" ht="34.200000000000003" customHeight="1" x14ac:dyDescent="0.3">
      <c r="A201" s="153"/>
      <c r="B201" s="154" t="s">
        <v>91</v>
      </c>
      <c r="C201" s="153" t="s">
        <v>92</v>
      </c>
      <c r="D201" s="50"/>
      <c r="E201" s="398">
        <f>E202</f>
        <v>440</v>
      </c>
      <c r="F201" s="528">
        <f>F202</f>
        <v>460</v>
      </c>
      <c r="G201" s="528">
        <f>G202</f>
        <v>460</v>
      </c>
      <c r="H201" s="51">
        <f t="shared" si="49"/>
        <v>1</v>
      </c>
    </row>
    <row r="202" spans="1:8" s="4" customFormat="1" ht="18" customHeight="1" x14ac:dyDescent="0.3">
      <c r="A202" s="153"/>
      <c r="B202" s="154" t="s">
        <v>53</v>
      </c>
      <c r="C202" s="153" t="s">
        <v>92</v>
      </c>
      <c r="D202" s="50">
        <v>300</v>
      </c>
      <c r="E202" s="398">
        <v>440</v>
      </c>
      <c r="F202" s="528">
        <v>460</v>
      </c>
      <c r="G202" s="43">
        <v>460</v>
      </c>
      <c r="H202" s="51">
        <f t="shared" si="49"/>
        <v>1</v>
      </c>
    </row>
    <row r="203" spans="1:8" s="4" customFormat="1" ht="141.6" customHeight="1" x14ac:dyDescent="0.3">
      <c r="A203" s="157"/>
      <c r="B203" s="156" t="s">
        <v>455</v>
      </c>
      <c r="C203" s="155" t="s">
        <v>360</v>
      </c>
      <c r="D203" s="147"/>
      <c r="E203" s="388">
        <f t="shared" ref="E203:G204" si="61">E204</f>
        <v>4144.7</v>
      </c>
      <c r="F203" s="388">
        <f t="shared" si="61"/>
        <v>4144.7</v>
      </c>
      <c r="G203" s="388">
        <f t="shared" si="61"/>
        <v>4144.3</v>
      </c>
      <c r="H203" s="51">
        <f t="shared" si="49"/>
        <v>0.99990349120563615</v>
      </c>
    </row>
    <row r="204" spans="1:8" s="4" customFormat="1" ht="31.2" x14ac:dyDescent="0.3">
      <c r="A204" s="157"/>
      <c r="B204" s="156" t="s">
        <v>456</v>
      </c>
      <c r="C204" s="155" t="s">
        <v>363</v>
      </c>
      <c r="D204" s="147"/>
      <c r="E204" s="399">
        <f t="shared" si="61"/>
        <v>4144.7</v>
      </c>
      <c r="F204" s="529">
        <f t="shared" si="61"/>
        <v>4144.7</v>
      </c>
      <c r="G204" s="529">
        <f t="shared" si="61"/>
        <v>4144.3</v>
      </c>
      <c r="H204" s="51">
        <f t="shared" si="49"/>
        <v>0.99990349120563615</v>
      </c>
    </row>
    <row r="205" spans="1:8" s="4" customFormat="1" ht="18.600000000000001" customHeight="1" x14ac:dyDescent="0.3">
      <c r="A205" s="157"/>
      <c r="B205" s="156" t="s">
        <v>53</v>
      </c>
      <c r="C205" s="155" t="s">
        <v>363</v>
      </c>
      <c r="D205" s="147" t="s">
        <v>361</v>
      </c>
      <c r="E205" s="399">
        <v>4144.7</v>
      </c>
      <c r="F205" s="529">
        <v>4144.7</v>
      </c>
      <c r="G205" s="43">
        <v>4144.3</v>
      </c>
      <c r="H205" s="51">
        <f t="shared" si="49"/>
        <v>0.99990349120563615</v>
      </c>
    </row>
    <row r="206" spans="1:8" s="4" customFormat="1" ht="46.95" customHeight="1" x14ac:dyDescent="0.3">
      <c r="A206" s="153"/>
      <c r="B206" s="155" t="s">
        <v>457</v>
      </c>
      <c r="C206" s="155" t="s">
        <v>328</v>
      </c>
      <c r="D206" s="158"/>
      <c r="E206" s="398">
        <f t="shared" ref="E206:G207" si="62">E207</f>
        <v>600</v>
      </c>
      <c r="F206" s="528">
        <f t="shared" si="62"/>
        <v>700</v>
      </c>
      <c r="G206" s="528">
        <f t="shared" si="62"/>
        <v>699.8</v>
      </c>
      <c r="H206" s="51">
        <f t="shared" si="49"/>
        <v>0.99971428571428567</v>
      </c>
    </row>
    <row r="207" spans="1:8" s="4" customFormat="1" ht="48.6" customHeight="1" x14ac:dyDescent="0.3">
      <c r="A207" s="153"/>
      <c r="B207" s="155" t="s">
        <v>330</v>
      </c>
      <c r="C207" s="155" t="s">
        <v>329</v>
      </c>
      <c r="D207" s="158"/>
      <c r="E207" s="398">
        <f t="shared" si="62"/>
        <v>600</v>
      </c>
      <c r="F207" s="528">
        <f t="shared" si="62"/>
        <v>700</v>
      </c>
      <c r="G207" s="528">
        <f t="shared" si="62"/>
        <v>699.8</v>
      </c>
      <c r="H207" s="51">
        <f t="shared" si="49"/>
        <v>0.99971428571428567</v>
      </c>
    </row>
    <row r="208" spans="1:8" s="4" customFormat="1" ht="31.2" x14ac:dyDescent="0.3">
      <c r="A208" s="153"/>
      <c r="B208" s="155" t="s">
        <v>12</v>
      </c>
      <c r="C208" s="155" t="s">
        <v>329</v>
      </c>
      <c r="D208" s="158" t="s">
        <v>316</v>
      </c>
      <c r="E208" s="398">
        <v>600</v>
      </c>
      <c r="F208" s="528">
        <v>700</v>
      </c>
      <c r="G208" s="43">
        <v>699.8</v>
      </c>
      <c r="H208" s="51">
        <f t="shared" si="49"/>
        <v>0.99971428571428567</v>
      </c>
    </row>
    <row r="209" spans="1:8" s="4" customFormat="1" ht="17.399999999999999" customHeight="1" x14ac:dyDescent="0.3">
      <c r="A209" s="153"/>
      <c r="B209" s="154" t="s">
        <v>93</v>
      </c>
      <c r="C209" s="153" t="s">
        <v>94</v>
      </c>
      <c r="D209" s="50"/>
      <c r="E209" s="398">
        <f>E210+E219+E229+E234+E241+E246</f>
        <v>120640.1</v>
      </c>
      <c r="F209" s="561">
        <f>F210+F219+F229+F234+F241+F246</f>
        <v>120498.7</v>
      </c>
      <c r="G209" s="561">
        <f>G210+G219+G229+G234+G241+G246</f>
        <v>115056.29999999999</v>
      </c>
      <c r="H209" s="51">
        <f t="shared" si="49"/>
        <v>0.95483436750769923</v>
      </c>
    </row>
    <row r="210" spans="1:8" s="4" customFormat="1" ht="110.4" customHeight="1" x14ac:dyDescent="0.3">
      <c r="A210" s="153"/>
      <c r="B210" s="154" t="s">
        <v>458</v>
      </c>
      <c r="C210" s="153" t="s">
        <v>95</v>
      </c>
      <c r="D210" s="50"/>
      <c r="E210" s="398">
        <f>E211+E214+E216</f>
        <v>110688.5</v>
      </c>
      <c r="F210" s="561">
        <f t="shared" ref="F210:G210" si="63">F211+F214+F216</f>
        <v>109347.8</v>
      </c>
      <c r="G210" s="561">
        <f t="shared" si="63"/>
        <v>103949.09999999999</v>
      </c>
      <c r="H210" s="51">
        <f t="shared" si="49"/>
        <v>0.95062817907630504</v>
      </c>
    </row>
    <row r="211" spans="1:8" s="4" customFormat="1" ht="93.6" customHeight="1" x14ac:dyDescent="0.3">
      <c r="A211" s="153"/>
      <c r="B211" s="154" t="s">
        <v>459</v>
      </c>
      <c r="C211" s="153" t="s">
        <v>96</v>
      </c>
      <c r="D211" s="50"/>
      <c r="E211" s="398">
        <f>E212+E213</f>
        <v>57686.9</v>
      </c>
      <c r="F211" s="533">
        <f>F212+F213</f>
        <v>0</v>
      </c>
      <c r="G211" s="533">
        <f>G212+G213</f>
        <v>0</v>
      </c>
      <c r="H211" s="51">
        <v>0</v>
      </c>
    </row>
    <row r="212" spans="1:8" s="4" customFormat="1" ht="31.2" x14ac:dyDescent="0.3">
      <c r="A212" s="153"/>
      <c r="B212" s="154" t="s">
        <v>12</v>
      </c>
      <c r="C212" s="153" t="s">
        <v>96</v>
      </c>
      <c r="D212" s="50">
        <v>200</v>
      </c>
      <c r="E212" s="398">
        <v>162.6</v>
      </c>
      <c r="F212" s="533">
        <v>0</v>
      </c>
      <c r="G212" s="43">
        <v>0</v>
      </c>
      <c r="H212" s="51">
        <v>0</v>
      </c>
    </row>
    <row r="213" spans="1:8" s="4" customFormat="1" ht="18.600000000000001" customHeight="1" x14ac:dyDescent="0.3">
      <c r="A213" s="153"/>
      <c r="B213" s="154" t="s">
        <v>53</v>
      </c>
      <c r="C213" s="153" t="s">
        <v>96</v>
      </c>
      <c r="D213" s="50">
        <v>300</v>
      </c>
      <c r="E213" s="398">
        <v>57524.3</v>
      </c>
      <c r="F213" s="533">
        <v>0</v>
      </c>
      <c r="G213" s="533">
        <v>0</v>
      </c>
      <c r="H213" s="51">
        <v>0</v>
      </c>
    </row>
    <row r="214" spans="1:8" s="4" customFormat="1" ht="62.4" customHeight="1" x14ac:dyDescent="0.3">
      <c r="A214" s="153"/>
      <c r="B214" s="154" t="s">
        <v>97</v>
      </c>
      <c r="C214" s="153" t="s">
        <v>98</v>
      </c>
      <c r="D214" s="50"/>
      <c r="E214" s="398">
        <f>E215</f>
        <v>53001.599999999999</v>
      </c>
      <c r="F214" s="533">
        <f>F215</f>
        <v>0</v>
      </c>
      <c r="G214" s="533">
        <f>G215</f>
        <v>0</v>
      </c>
      <c r="H214" s="51">
        <v>0</v>
      </c>
    </row>
    <row r="215" spans="1:8" s="4" customFormat="1" ht="17.399999999999999" customHeight="1" x14ac:dyDescent="0.3">
      <c r="A215" s="153"/>
      <c r="B215" s="154" t="s">
        <v>53</v>
      </c>
      <c r="C215" s="153" t="s">
        <v>98</v>
      </c>
      <c r="D215" s="50">
        <v>300</v>
      </c>
      <c r="E215" s="398">
        <v>53001.599999999999</v>
      </c>
      <c r="F215" s="533">
        <v>0</v>
      </c>
      <c r="G215" s="43">
        <v>0</v>
      </c>
      <c r="H215" s="51">
        <v>0</v>
      </c>
    </row>
    <row r="216" spans="1:8" s="525" customFormat="1" ht="32.25" customHeight="1" x14ac:dyDescent="0.3">
      <c r="A216" s="526"/>
      <c r="B216" s="535" t="s">
        <v>680</v>
      </c>
      <c r="C216" s="531" t="s">
        <v>681</v>
      </c>
      <c r="D216" s="534"/>
      <c r="E216" s="528">
        <f>E217+E218</f>
        <v>0</v>
      </c>
      <c r="F216" s="533">
        <f t="shared" ref="F216:G216" si="64">F217+F218</f>
        <v>109347.8</v>
      </c>
      <c r="G216" s="533">
        <f t="shared" si="64"/>
        <v>103949.09999999999</v>
      </c>
      <c r="H216" s="51">
        <f t="shared" si="49"/>
        <v>0.95062817907630504</v>
      </c>
    </row>
    <row r="217" spans="1:8" s="525" customFormat="1" ht="29.25" customHeight="1" x14ac:dyDescent="0.3">
      <c r="A217" s="526"/>
      <c r="B217" s="532" t="s">
        <v>12</v>
      </c>
      <c r="C217" s="531" t="s">
        <v>681</v>
      </c>
      <c r="D217" s="534">
        <v>200</v>
      </c>
      <c r="E217" s="528">
        <v>0</v>
      </c>
      <c r="F217" s="533">
        <v>172.6</v>
      </c>
      <c r="G217" s="43">
        <v>172.4</v>
      </c>
      <c r="H217" s="51">
        <f t="shared" si="49"/>
        <v>0.99884125144843572</v>
      </c>
    </row>
    <row r="218" spans="1:8" s="525" customFormat="1" ht="24.75" customHeight="1" x14ac:dyDescent="0.3">
      <c r="A218" s="526"/>
      <c r="B218" s="532" t="s">
        <v>53</v>
      </c>
      <c r="C218" s="531" t="s">
        <v>681</v>
      </c>
      <c r="D218" s="534">
        <v>300</v>
      </c>
      <c r="E218" s="528">
        <v>0</v>
      </c>
      <c r="F218" s="533">
        <v>109175.2</v>
      </c>
      <c r="G218" s="43">
        <v>103776.7</v>
      </c>
      <c r="H218" s="51">
        <f t="shared" si="49"/>
        <v>0.95055195685467031</v>
      </c>
    </row>
    <row r="219" spans="1:8" s="4" customFormat="1" ht="46.8" x14ac:dyDescent="0.3">
      <c r="A219" s="153"/>
      <c r="B219" s="154" t="s">
        <v>296</v>
      </c>
      <c r="C219" s="153" t="s">
        <v>99</v>
      </c>
      <c r="D219" s="50"/>
      <c r="E219" s="398">
        <f>E220+E223+E226</f>
        <v>8508.2000000000007</v>
      </c>
      <c r="F219" s="539">
        <f t="shared" ref="F219:G219" si="65">F220+F223+F226</f>
        <v>9552.2000000000007</v>
      </c>
      <c r="G219" s="539">
        <f t="shared" si="65"/>
        <v>9514</v>
      </c>
      <c r="H219" s="51">
        <f t="shared" si="49"/>
        <v>0.99600092125374251</v>
      </c>
    </row>
    <row r="220" spans="1:8" s="4" customFormat="1" ht="49.95" customHeight="1" x14ac:dyDescent="0.3">
      <c r="A220" s="153"/>
      <c r="B220" s="154" t="s">
        <v>100</v>
      </c>
      <c r="C220" s="153" t="s">
        <v>101</v>
      </c>
      <c r="D220" s="50"/>
      <c r="E220" s="398">
        <f>E221+E222</f>
        <v>7862.8</v>
      </c>
      <c r="F220" s="539">
        <f>F221+F222</f>
        <v>0</v>
      </c>
      <c r="G220" s="539">
        <f>G221+G222</f>
        <v>0</v>
      </c>
      <c r="H220" s="51">
        <v>0</v>
      </c>
    </row>
    <row r="221" spans="1:8" s="4" customFormat="1" ht="82.2" customHeight="1" x14ac:dyDescent="0.3">
      <c r="A221" s="153"/>
      <c r="B221" s="154" t="s">
        <v>46</v>
      </c>
      <c r="C221" s="153" t="s">
        <v>101</v>
      </c>
      <c r="D221" s="50">
        <v>100</v>
      </c>
      <c r="E221" s="398">
        <v>6989.8</v>
      </c>
      <c r="F221" s="539">
        <v>0</v>
      </c>
      <c r="G221" s="43">
        <v>0</v>
      </c>
      <c r="H221" s="51">
        <v>0</v>
      </c>
    </row>
    <row r="222" spans="1:8" s="4" customFormat="1" ht="31.2" x14ac:dyDescent="0.3">
      <c r="A222" s="153"/>
      <c r="B222" s="154" t="s">
        <v>12</v>
      </c>
      <c r="C222" s="153" t="s">
        <v>101</v>
      </c>
      <c r="D222" s="50">
        <v>200</v>
      </c>
      <c r="E222" s="398">
        <v>873</v>
      </c>
      <c r="F222" s="539">
        <v>0</v>
      </c>
      <c r="G222" s="43">
        <v>0</v>
      </c>
      <c r="H222" s="51">
        <v>0</v>
      </c>
    </row>
    <row r="223" spans="1:8" s="4" customFormat="1" ht="57.75" customHeight="1" x14ac:dyDescent="0.3">
      <c r="A223" s="153"/>
      <c r="B223" s="640" t="s">
        <v>710</v>
      </c>
      <c r="C223" s="153" t="s">
        <v>102</v>
      </c>
      <c r="D223" s="50"/>
      <c r="E223" s="398">
        <f>E224+E225</f>
        <v>645.4</v>
      </c>
      <c r="F223" s="539">
        <f>F224+F225</f>
        <v>0</v>
      </c>
      <c r="G223" s="539">
        <f>G224+G225</f>
        <v>0</v>
      </c>
      <c r="H223" s="51">
        <v>0</v>
      </c>
    </row>
    <row r="224" spans="1:8" s="4" customFormat="1" ht="79.95" customHeight="1" x14ac:dyDescent="0.3">
      <c r="A224" s="153"/>
      <c r="B224" s="154" t="s">
        <v>46</v>
      </c>
      <c r="C224" s="153" t="s">
        <v>102</v>
      </c>
      <c r="D224" s="50">
        <v>100</v>
      </c>
      <c r="E224" s="398">
        <v>564.4</v>
      </c>
      <c r="F224" s="539">
        <v>0</v>
      </c>
      <c r="G224" s="539">
        <v>0</v>
      </c>
      <c r="H224" s="51">
        <v>0</v>
      </c>
    </row>
    <row r="225" spans="1:8" s="4" customFormat="1" ht="31.2" x14ac:dyDescent="0.3">
      <c r="A225" s="153"/>
      <c r="B225" s="154" t="s">
        <v>12</v>
      </c>
      <c r="C225" s="153" t="s">
        <v>102</v>
      </c>
      <c r="D225" s="50">
        <v>200</v>
      </c>
      <c r="E225" s="398">
        <v>81</v>
      </c>
      <c r="F225" s="539">
        <v>0</v>
      </c>
      <c r="G225" s="539">
        <v>0</v>
      </c>
      <c r="H225" s="51">
        <v>0</v>
      </c>
    </row>
    <row r="226" spans="1:8" s="530" customFormat="1" ht="27" customHeight="1" x14ac:dyDescent="0.3">
      <c r="A226" s="531"/>
      <c r="B226" s="541" t="s">
        <v>680</v>
      </c>
      <c r="C226" s="537" t="s">
        <v>682</v>
      </c>
      <c r="D226" s="540"/>
      <c r="E226" s="533">
        <f>E227+E228</f>
        <v>0</v>
      </c>
      <c r="F226" s="539">
        <f t="shared" ref="F226:G226" si="66">F227+F228</f>
        <v>9552.2000000000007</v>
      </c>
      <c r="G226" s="539">
        <f t="shared" si="66"/>
        <v>9514</v>
      </c>
      <c r="H226" s="51">
        <f t="shared" si="49"/>
        <v>0.99600092125374251</v>
      </c>
    </row>
    <row r="227" spans="1:8" s="530" customFormat="1" ht="62.4" x14ac:dyDescent="0.3">
      <c r="A227" s="531"/>
      <c r="B227" s="538" t="s">
        <v>46</v>
      </c>
      <c r="C227" s="537" t="s">
        <v>682</v>
      </c>
      <c r="D227" s="540">
        <v>100</v>
      </c>
      <c r="E227" s="533">
        <v>0</v>
      </c>
      <c r="F227" s="539">
        <v>8945</v>
      </c>
      <c r="G227" s="626">
        <v>8912.7999999999993</v>
      </c>
      <c r="H227" s="51">
        <f t="shared" si="49"/>
        <v>0.99640022358859692</v>
      </c>
    </row>
    <row r="228" spans="1:8" s="530" customFormat="1" ht="31.2" x14ac:dyDescent="0.3">
      <c r="A228" s="531"/>
      <c r="B228" s="538" t="s">
        <v>12</v>
      </c>
      <c r="C228" s="537" t="s">
        <v>682</v>
      </c>
      <c r="D228" s="540">
        <v>200</v>
      </c>
      <c r="E228" s="533">
        <v>0</v>
      </c>
      <c r="F228" s="539">
        <v>607.20000000000005</v>
      </c>
      <c r="G228" s="539">
        <v>601.20000000000005</v>
      </c>
      <c r="H228" s="51">
        <f t="shared" si="49"/>
        <v>0.99011857707509876</v>
      </c>
    </row>
    <row r="229" spans="1:8" s="4" customFormat="1" ht="141" customHeight="1" x14ac:dyDescent="0.3">
      <c r="A229" s="153"/>
      <c r="B229" s="154" t="s">
        <v>460</v>
      </c>
      <c r="C229" s="153" t="s">
        <v>103</v>
      </c>
      <c r="D229" s="50"/>
      <c r="E229" s="398">
        <f>E230+E232</f>
        <v>5.2</v>
      </c>
      <c r="F229" s="545">
        <f t="shared" ref="F229:G229" si="67">F230+F232</f>
        <v>10.4</v>
      </c>
      <c r="G229" s="545">
        <f t="shared" si="67"/>
        <v>10.4</v>
      </c>
      <c r="H229" s="51">
        <f t="shared" si="49"/>
        <v>1</v>
      </c>
    </row>
    <row r="230" spans="1:8" s="4" customFormat="1" ht="126" customHeight="1" x14ac:dyDescent="0.3">
      <c r="A230" s="153"/>
      <c r="B230" s="154" t="s">
        <v>461</v>
      </c>
      <c r="C230" s="153" t="s">
        <v>104</v>
      </c>
      <c r="D230" s="50"/>
      <c r="E230" s="398">
        <f t="shared" ref="E230:G230" si="68">E231</f>
        <v>5.2</v>
      </c>
      <c r="F230" s="545">
        <f t="shared" si="68"/>
        <v>0</v>
      </c>
      <c r="G230" s="545">
        <f t="shared" si="68"/>
        <v>0</v>
      </c>
      <c r="H230" s="51">
        <v>0</v>
      </c>
    </row>
    <row r="231" spans="1:8" s="4" customFormat="1" ht="17.399999999999999" customHeight="1" x14ac:dyDescent="0.3">
      <c r="A231" s="153"/>
      <c r="B231" s="154" t="s">
        <v>53</v>
      </c>
      <c r="C231" s="153" t="s">
        <v>104</v>
      </c>
      <c r="D231" s="50">
        <v>300</v>
      </c>
      <c r="E231" s="398">
        <v>5.2</v>
      </c>
      <c r="F231" s="545">
        <v>0</v>
      </c>
      <c r="G231" s="545">
        <v>0</v>
      </c>
      <c r="H231" s="51">
        <v>0</v>
      </c>
    </row>
    <row r="232" spans="1:8" s="536" customFormat="1" ht="17.399999999999999" customHeight="1" x14ac:dyDescent="0.3">
      <c r="A232" s="537"/>
      <c r="B232" s="547" t="s">
        <v>680</v>
      </c>
      <c r="C232" s="543" t="s">
        <v>683</v>
      </c>
      <c r="D232" s="546"/>
      <c r="E232" s="539">
        <f>E233</f>
        <v>0</v>
      </c>
      <c r="F232" s="545">
        <f t="shared" ref="F232:G232" si="69">F233</f>
        <v>10.4</v>
      </c>
      <c r="G232" s="545">
        <f t="shared" si="69"/>
        <v>10.4</v>
      </c>
      <c r="H232" s="51"/>
    </row>
    <row r="233" spans="1:8" s="536" customFormat="1" ht="17.399999999999999" customHeight="1" x14ac:dyDescent="0.3">
      <c r="A233" s="537"/>
      <c r="B233" s="544" t="s">
        <v>53</v>
      </c>
      <c r="C233" s="543" t="s">
        <v>683</v>
      </c>
      <c r="D233" s="546">
        <v>300</v>
      </c>
      <c r="E233" s="539">
        <v>0</v>
      </c>
      <c r="F233" s="545">
        <v>10.4</v>
      </c>
      <c r="G233" s="545">
        <v>10.4</v>
      </c>
      <c r="H233" s="51"/>
    </row>
    <row r="234" spans="1:8" s="4" customFormat="1" ht="64.95" customHeight="1" x14ac:dyDescent="0.3">
      <c r="A234" s="153"/>
      <c r="B234" s="154" t="s">
        <v>462</v>
      </c>
      <c r="C234" s="153" t="s">
        <v>105</v>
      </c>
      <c r="D234" s="50"/>
      <c r="E234" s="398">
        <f>E235+E238</f>
        <v>1326.6</v>
      </c>
      <c r="F234" s="551">
        <f t="shared" ref="F234:G234" si="70">F235+F238</f>
        <v>1476.7</v>
      </c>
      <c r="G234" s="551">
        <f t="shared" si="70"/>
        <v>1471.2</v>
      </c>
      <c r="H234" s="51">
        <f t="shared" ref="H230:H314" si="71">G234/F234</f>
        <v>0.99627547910882375</v>
      </c>
    </row>
    <row r="235" spans="1:8" s="4" customFormat="1" ht="172.2" customHeight="1" x14ac:dyDescent="0.3">
      <c r="A235" s="153"/>
      <c r="B235" s="154" t="s">
        <v>463</v>
      </c>
      <c r="C235" s="153" t="s">
        <v>106</v>
      </c>
      <c r="D235" s="50"/>
      <c r="E235" s="398">
        <f>E236+E237</f>
        <v>1326.6</v>
      </c>
      <c r="F235" s="551">
        <f>F236+F237</f>
        <v>0</v>
      </c>
      <c r="G235" s="551">
        <f>G236+G237</f>
        <v>0</v>
      </c>
      <c r="H235" s="51">
        <v>0</v>
      </c>
    </row>
    <row r="236" spans="1:8" s="4" customFormat="1" ht="78" customHeight="1" x14ac:dyDescent="0.3">
      <c r="A236" s="153"/>
      <c r="B236" s="154" t="s">
        <v>46</v>
      </c>
      <c r="C236" s="153" t="s">
        <v>106</v>
      </c>
      <c r="D236" s="50">
        <v>100</v>
      </c>
      <c r="E236" s="398">
        <v>1083.5999999999999</v>
      </c>
      <c r="F236" s="551">
        <v>0</v>
      </c>
      <c r="G236" s="551">
        <v>0</v>
      </c>
      <c r="H236" s="51">
        <v>0</v>
      </c>
    </row>
    <row r="237" spans="1:8" s="4" customFormat="1" ht="31.2" x14ac:dyDescent="0.3">
      <c r="A237" s="153"/>
      <c r="B237" s="154" t="s">
        <v>12</v>
      </c>
      <c r="C237" s="153" t="s">
        <v>106</v>
      </c>
      <c r="D237" s="50">
        <v>200</v>
      </c>
      <c r="E237" s="398">
        <v>243</v>
      </c>
      <c r="F237" s="551">
        <v>0</v>
      </c>
      <c r="G237" s="551">
        <v>0</v>
      </c>
      <c r="H237" s="51">
        <v>0</v>
      </c>
    </row>
    <row r="238" spans="1:8" s="542" customFormat="1" ht="31.2" x14ac:dyDescent="0.3">
      <c r="A238" s="543"/>
      <c r="B238" s="553" t="s">
        <v>680</v>
      </c>
      <c r="C238" s="549" t="s">
        <v>684</v>
      </c>
      <c r="D238" s="552"/>
      <c r="E238" s="545">
        <f>E239+E240</f>
        <v>0</v>
      </c>
      <c r="F238" s="551">
        <f t="shared" ref="F238:G238" si="72">F239+F240</f>
        <v>1476.7</v>
      </c>
      <c r="G238" s="551">
        <f t="shared" si="72"/>
        <v>1471.2</v>
      </c>
      <c r="H238" s="51">
        <f t="shared" si="71"/>
        <v>0.99627547910882375</v>
      </c>
    </row>
    <row r="239" spans="1:8" s="542" customFormat="1" ht="62.4" x14ac:dyDescent="0.3">
      <c r="A239" s="543"/>
      <c r="B239" s="550" t="s">
        <v>46</v>
      </c>
      <c r="C239" s="549" t="s">
        <v>684</v>
      </c>
      <c r="D239" s="552">
        <v>100</v>
      </c>
      <c r="E239" s="545">
        <v>0</v>
      </c>
      <c r="F239" s="551">
        <v>1233.7</v>
      </c>
      <c r="G239" s="551">
        <v>1229.5</v>
      </c>
      <c r="H239" s="51">
        <f t="shared" si="71"/>
        <v>0.99659560671151814</v>
      </c>
    </row>
    <row r="240" spans="1:8" s="542" customFormat="1" ht="31.2" x14ac:dyDescent="0.3">
      <c r="A240" s="543"/>
      <c r="B240" s="550" t="s">
        <v>12</v>
      </c>
      <c r="C240" s="549" t="s">
        <v>684</v>
      </c>
      <c r="D240" s="552">
        <v>200</v>
      </c>
      <c r="E240" s="545">
        <v>0</v>
      </c>
      <c r="F240" s="551">
        <v>243</v>
      </c>
      <c r="G240" s="551">
        <v>241.7</v>
      </c>
      <c r="H240" s="51">
        <f t="shared" si="71"/>
        <v>0.9946502057613168</v>
      </c>
    </row>
    <row r="241" spans="1:8" s="4" customFormat="1" ht="64.95" customHeight="1" x14ac:dyDescent="0.3">
      <c r="A241" s="153"/>
      <c r="B241" s="154" t="s">
        <v>297</v>
      </c>
      <c r="C241" s="153" t="s">
        <v>107</v>
      </c>
      <c r="D241" s="50"/>
      <c r="E241" s="398">
        <f>E242+E244</f>
        <v>45.6</v>
      </c>
      <c r="F241" s="557">
        <f t="shared" ref="F241:G241" si="73">F242+F244</f>
        <v>45.6</v>
      </c>
      <c r="G241" s="557">
        <f t="shared" si="73"/>
        <v>45.6</v>
      </c>
      <c r="H241" s="51">
        <f t="shared" si="71"/>
        <v>1</v>
      </c>
    </row>
    <row r="242" spans="1:8" s="5" customFormat="1" ht="109.95" customHeight="1" x14ac:dyDescent="0.3">
      <c r="A242" s="153"/>
      <c r="B242" s="154" t="s">
        <v>464</v>
      </c>
      <c r="C242" s="153" t="s">
        <v>108</v>
      </c>
      <c r="D242" s="50"/>
      <c r="E242" s="398">
        <f t="shared" ref="E242:G242" si="74">E243</f>
        <v>45.6</v>
      </c>
      <c r="F242" s="551">
        <f t="shared" si="74"/>
        <v>0</v>
      </c>
      <c r="G242" s="551">
        <f t="shared" si="74"/>
        <v>0</v>
      </c>
      <c r="H242" s="51">
        <v>0</v>
      </c>
    </row>
    <row r="243" spans="1:8" s="4" customFormat="1" ht="31.2" x14ac:dyDescent="0.3">
      <c r="A243" s="153"/>
      <c r="B243" s="154" t="s">
        <v>12</v>
      </c>
      <c r="C243" s="153" t="s">
        <v>108</v>
      </c>
      <c r="D243" s="50">
        <v>200</v>
      </c>
      <c r="E243" s="398">
        <v>45.6</v>
      </c>
      <c r="F243" s="557">
        <v>0</v>
      </c>
      <c r="G243" s="557">
        <v>0</v>
      </c>
      <c r="H243" s="51">
        <v>0</v>
      </c>
    </row>
    <row r="244" spans="1:8" s="548" customFormat="1" ht="31.2" x14ac:dyDescent="0.3">
      <c r="A244" s="549"/>
      <c r="B244" s="559" t="s">
        <v>680</v>
      </c>
      <c r="C244" s="555" t="s">
        <v>685</v>
      </c>
      <c r="D244" s="558"/>
      <c r="E244" s="551">
        <f>E245</f>
        <v>0</v>
      </c>
      <c r="F244" s="557">
        <f t="shared" ref="F244:G244" si="75">F245</f>
        <v>45.6</v>
      </c>
      <c r="G244" s="557">
        <f t="shared" si="75"/>
        <v>45.6</v>
      </c>
      <c r="H244" s="51">
        <f t="shared" si="71"/>
        <v>1</v>
      </c>
    </row>
    <row r="245" spans="1:8" s="548" customFormat="1" ht="31.2" x14ac:dyDescent="0.3">
      <c r="A245" s="549"/>
      <c r="B245" s="556" t="s">
        <v>12</v>
      </c>
      <c r="C245" s="555" t="s">
        <v>685</v>
      </c>
      <c r="D245" s="558">
        <v>200</v>
      </c>
      <c r="E245" s="551">
        <v>0</v>
      </c>
      <c r="F245" s="557">
        <v>45.6</v>
      </c>
      <c r="G245" s="557">
        <v>45.6</v>
      </c>
      <c r="H245" s="51">
        <f t="shared" si="71"/>
        <v>1</v>
      </c>
    </row>
    <row r="246" spans="1:8" s="4" customFormat="1" ht="78.599999999999994" customHeight="1" x14ac:dyDescent="0.3">
      <c r="A246" s="153"/>
      <c r="B246" s="161" t="s">
        <v>465</v>
      </c>
      <c r="C246" s="160" t="s">
        <v>466</v>
      </c>
      <c r="D246" s="50"/>
      <c r="E246" s="398">
        <f>E247+E249</f>
        <v>66</v>
      </c>
      <c r="F246" s="561">
        <f t="shared" ref="F246:G246" si="76">F247+F249</f>
        <v>66</v>
      </c>
      <c r="G246" s="561">
        <f t="shared" si="76"/>
        <v>66</v>
      </c>
      <c r="H246" s="51">
        <f t="shared" si="71"/>
        <v>1</v>
      </c>
    </row>
    <row r="247" spans="1:8" s="4" customFormat="1" ht="188.4" customHeight="1" x14ac:dyDescent="0.3">
      <c r="A247" s="153"/>
      <c r="B247" s="161" t="s">
        <v>467</v>
      </c>
      <c r="C247" s="160" t="s">
        <v>468</v>
      </c>
      <c r="D247" s="159"/>
      <c r="E247" s="398">
        <f t="shared" ref="E247:G247" si="77">E248</f>
        <v>66</v>
      </c>
      <c r="F247" s="561">
        <f t="shared" si="77"/>
        <v>0</v>
      </c>
      <c r="G247" s="561">
        <f t="shared" si="77"/>
        <v>0</v>
      </c>
      <c r="H247" s="51">
        <v>0</v>
      </c>
    </row>
    <row r="248" spans="1:8" s="4" customFormat="1" ht="21" customHeight="1" x14ac:dyDescent="0.3">
      <c r="A248" s="153"/>
      <c r="B248" s="161" t="s">
        <v>53</v>
      </c>
      <c r="C248" s="160" t="s">
        <v>468</v>
      </c>
      <c r="D248" s="159" t="s">
        <v>361</v>
      </c>
      <c r="E248" s="398">
        <v>66</v>
      </c>
      <c r="F248" s="561">
        <v>0</v>
      </c>
      <c r="G248" s="43"/>
      <c r="H248" s="51">
        <v>0</v>
      </c>
    </row>
    <row r="249" spans="1:8" s="554" customFormat="1" ht="21" customHeight="1" x14ac:dyDescent="0.3">
      <c r="A249" s="555"/>
      <c r="B249" s="565" t="s">
        <v>680</v>
      </c>
      <c r="C249" s="563" t="s">
        <v>686</v>
      </c>
      <c r="D249" s="562"/>
      <c r="E249" s="557">
        <f>E250</f>
        <v>0</v>
      </c>
      <c r="F249" s="561">
        <f t="shared" ref="F249:G249" si="78">F250</f>
        <v>66</v>
      </c>
      <c r="G249" s="561">
        <f t="shared" si="78"/>
        <v>66</v>
      </c>
      <c r="H249" s="51">
        <f t="shared" si="71"/>
        <v>1</v>
      </c>
    </row>
    <row r="250" spans="1:8" s="554" customFormat="1" ht="21" customHeight="1" x14ac:dyDescent="0.3">
      <c r="A250" s="555"/>
      <c r="B250" s="564" t="s">
        <v>53</v>
      </c>
      <c r="C250" s="563" t="s">
        <v>686</v>
      </c>
      <c r="D250" s="562" t="s">
        <v>361</v>
      </c>
      <c r="E250" s="557">
        <v>0</v>
      </c>
      <c r="F250" s="561">
        <v>66</v>
      </c>
      <c r="G250" s="43">
        <v>66</v>
      </c>
      <c r="H250" s="51">
        <f t="shared" si="71"/>
        <v>1</v>
      </c>
    </row>
    <row r="251" spans="1:8" s="4" customFormat="1" ht="48.6" customHeight="1" x14ac:dyDescent="0.3">
      <c r="A251" s="126">
        <v>5</v>
      </c>
      <c r="B251" s="127" t="s">
        <v>109</v>
      </c>
      <c r="C251" s="126" t="s">
        <v>110</v>
      </c>
      <c r="D251" s="129"/>
      <c r="E251" s="407">
        <f>E252+E293</f>
        <v>205570.7</v>
      </c>
      <c r="F251" s="587">
        <f>F252+F293</f>
        <v>219868.79999999999</v>
      </c>
      <c r="G251" s="587">
        <f>G252+G293</f>
        <v>216661.79999999996</v>
      </c>
      <c r="H251" s="51">
        <f t="shared" si="71"/>
        <v>0.98541402872986061</v>
      </c>
    </row>
    <row r="252" spans="1:8" s="4" customFormat="1" ht="19.2" customHeight="1" x14ac:dyDescent="0.3">
      <c r="A252" s="185"/>
      <c r="B252" s="186" t="s">
        <v>111</v>
      </c>
      <c r="C252" s="185" t="s">
        <v>112</v>
      </c>
      <c r="D252" s="50"/>
      <c r="E252" s="408">
        <f>E253+E266+E274+E280+E283+E277+E271+E288</f>
        <v>203749.6</v>
      </c>
      <c r="F252" s="588">
        <f t="shared" ref="F252:G252" si="79">F253+F266+F274+F280+F283+F277+F271+F288</f>
        <v>216835.9</v>
      </c>
      <c r="G252" s="588">
        <f t="shared" si="79"/>
        <v>213654.89999999997</v>
      </c>
      <c r="H252" s="51">
        <f t="shared" si="71"/>
        <v>0.98532991999940955</v>
      </c>
    </row>
    <row r="253" spans="1:8" s="4" customFormat="1" ht="31.2" x14ac:dyDescent="0.3">
      <c r="A253" s="185"/>
      <c r="B253" s="186" t="s">
        <v>298</v>
      </c>
      <c r="C253" s="185" t="s">
        <v>113</v>
      </c>
      <c r="D253" s="50"/>
      <c r="E253" s="408">
        <f>E254+E256+E258+E262+E260+E264</f>
        <v>131356.1</v>
      </c>
      <c r="F253" s="581">
        <f t="shared" ref="F253:G253" si="80">F254+F256+F258+F262+F260+F264</f>
        <v>185175.09999999998</v>
      </c>
      <c r="G253" s="581">
        <f t="shared" si="80"/>
        <v>182283.99999999997</v>
      </c>
      <c r="H253" s="51">
        <f t="shared" si="71"/>
        <v>0.98438720972744176</v>
      </c>
    </row>
    <row r="254" spans="1:8" s="4" customFormat="1" ht="31.2" x14ac:dyDescent="0.3">
      <c r="A254" s="166"/>
      <c r="B254" s="167" t="s">
        <v>6</v>
      </c>
      <c r="C254" s="166" t="s">
        <v>114</v>
      </c>
      <c r="D254" s="50"/>
      <c r="E254" s="398">
        <f t="shared" ref="E254:G254" si="81">E255</f>
        <v>89856.7</v>
      </c>
      <c r="F254" s="561">
        <f t="shared" si="81"/>
        <v>95628.9</v>
      </c>
      <c r="G254" s="561">
        <f t="shared" si="81"/>
        <v>95628.9</v>
      </c>
      <c r="H254" s="51">
        <f t="shared" si="71"/>
        <v>1</v>
      </c>
    </row>
    <row r="255" spans="1:8" s="4" customFormat="1" ht="34.200000000000003" customHeight="1" x14ac:dyDescent="0.3">
      <c r="A255" s="166"/>
      <c r="B255" s="167" t="s">
        <v>7</v>
      </c>
      <c r="C255" s="166" t="s">
        <v>114</v>
      </c>
      <c r="D255" s="50">
        <v>600</v>
      </c>
      <c r="E255" s="398">
        <v>89856.7</v>
      </c>
      <c r="F255" s="561">
        <v>95628.9</v>
      </c>
      <c r="G255" s="561">
        <v>95628.9</v>
      </c>
      <c r="H255" s="51">
        <f t="shared" si="71"/>
        <v>1</v>
      </c>
    </row>
    <row r="256" spans="1:8" s="163" customFormat="1" ht="31.2" x14ac:dyDescent="0.3">
      <c r="A256" s="166"/>
      <c r="B256" s="170" t="s">
        <v>364</v>
      </c>
      <c r="C256" s="169" t="s">
        <v>569</v>
      </c>
      <c r="D256" s="50"/>
      <c r="E256" s="561">
        <f>E257</f>
        <v>0</v>
      </c>
      <c r="F256" s="561">
        <f t="shared" ref="F256:G256" si="82">F257</f>
        <v>281.89999999999998</v>
      </c>
      <c r="G256" s="561">
        <f t="shared" si="82"/>
        <v>281.89999999999998</v>
      </c>
      <c r="H256" s="51">
        <f t="shared" si="71"/>
        <v>1</v>
      </c>
    </row>
    <row r="257" spans="1:10" s="163" customFormat="1" ht="34.200000000000003" customHeight="1" x14ac:dyDescent="0.3">
      <c r="A257" s="166"/>
      <c r="B257" s="169" t="s">
        <v>322</v>
      </c>
      <c r="C257" s="169" t="s">
        <v>569</v>
      </c>
      <c r="D257" s="50">
        <v>600</v>
      </c>
      <c r="E257" s="561">
        <v>0</v>
      </c>
      <c r="F257" s="561">
        <v>281.89999999999998</v>
      </c>
      <c r="G257" s="561">
        <v>281.89999999999998</v>
      </c>
      <c r="H257" s="51">
        <f t="shared" si="71"/>
        <v>1</v>
      </c>
    </row>
    <row r="258" spans="1:10" s="162" customFormat="1" ht="31.2" x14ac:dyDescent="0.3">
      <c r="A258" s="166"/>
      <c r="B258" s="168" t="s">
        <v>570</v>
      </c>
      <c r="C258" s="169" t="s">
        <v>571</v>
      </c>
      <c r="D258" s="50"/>
      <c r="E258" s="561">
        <f>E259</f>
        <v>0</v>
      </c>
      <c r="F258" s="561">
        <f t="shared" ref="F258:G258" si="83">F259</f>
        <v>1452.5</v>
      </c>
      <c r="G258" s="561">
        <f t="shared" si="83"/>
        <v>1452.4</v>
      </c>
      <c r="H258" s="51">
        <f t="shared" si="71"/>
        <v>0.99993115318416526</v>
      </c>
    </row>
    <row r="259" spans="1:10" s="162" customFormat="1" ht="34.200000000000003" customHeight="1" x14ac:dyDescent="0.3">
      <c r="A259" s="166"/>
      <c r="B259" s="169" t="s">
        <v>322</v>
      </c>
      <c r="C259" s="169" t="s">
        <v>571</v>
      </c>
      <c r="D259" s="50">
        <v>600</v>
      </c>
      <c r="E259" s="561">
        <v>0</v>
      </c>
      <c r="F259" s="561">
        <v>1452.5</v>
      </c>
      <c r="G259" s="588">
        <v>1452.4</v>
      </c>
      <c r="H259" s="51">
        <f t="shared" si="71"/>
        <v>0.99993115318416526</v>
      </c>
    </row>
    <row r="260" spans="1:10" s="569" customFormat="1" ht="34.200000000000003" customHeight="1" x14ac:dyDescent="0.3">
      <c r="A260" s="570"/>
      <c r="B260" s="572" t="s">
        <v>687</v>
      </c>
      <c r="C260" s="572" t="s">
        <v>688</v>
      </c>
      <c r="D260" s="572"/>
      <c r="E260" s="571">
        <f>E261</f>
        <v>0</v>
      </c>
      <c r="F260" s="573">
        <f t="shared" ref="F260:G260" si="84">F261</f>
        <v>305</v>
      </c>
      <c r="G260" s="573">
        <f t="shared" si="84"/>
        <v>305</v>
      </c>
      <c r="H260" s="51">
        <f t="shared" si="71"/>
        <v>1</v>
      </c>
    </row>
    <row r="261" spans="1:10" s="566" customFormat="1" ht="34.200000000000003" customHeight="1" x14ac:dyDescent="0.3">
      <c r="A261" s="567"/>
      <c r="B261" s="572" t="s">
        <v>322</v>
      </c>
      <c r="C261" s="572" t="s">
        <v>688</v>
      </c>
      <c r="D261" s="572">
        <v>600</v>
      </c>
      <c r="E261" s="568">
        <v>0</v>
      </c>
      <c r="F261" s="568">
        <v>305</v>
      </c>
      <c r="G261" s="568">
        <v>305</v>
      </c>
      <c r="H261" s="51">
        <f t="shared" si="71"/>
        <v>1</v>
      </c>
    </row>
    <row r="262" spans="1:10" s="164" customFormat="1" ht="64.2" customHeight="1" x14ac:dyDescent="0.3">
      <c r="A262" s="166"/>
      <c r="B262" s="168" t="s">
        <v>572</v>
      </c>
      <c r="C262" s="169" t="s">
        <v>573</v>
      </c>
      <c r="D262" s="50"/>
      <c r="E262" s="398">
        <f>E263</f>
        <v>41499.4</v>
      </c>
      <c r="F262" s="561">
        <f t="shared" ref="F262:G262" si="85">F263</f>
        <v>82970.399999999994</v>
      </c>
      <c r="G262" s="561">
        <f t="shared" si="85"/>
        <v>80079.5</v>
      </c>
      <c r="H262" s="51">
        <f t="shared" si="71"/>
        <v>0.96515745374253958</v>
      </c>
      <c r="I262" s="566"/>
      <c r="J262" s="566"/>
    </row>
    <row r="263" spans="1:10" s="164" customFormat="1" ht="36" customHeight="1" x14ac:dyDescent="0.3">
      <c r="A263" s="166"/>
      <c r="B263" s="169" t="s">
        <v>322</v>
      </c>
      <c r="C263" s="169" t="s">
        <v>573</v>
      </c>
      <c r="D263" s="50">
        <v>600</v>
      </c>
      <c r="E263" s="398">
        <v>41499.4</v>
      </c>
      <c r="F263" s="561">
        <v>82970.399999999994</v>
      </c>
      <c r="G263" s="561">
        <v>80079.5</v>
      </c>
      <c r="H263" s="51">
        <f t="shared" si="71"/>
        <v>0.96515745374253958</v>
      </c>
    </row>
    <row r="264" spans="1:10" s="575" customFormat="1" ht="36" customHeight="1" x14ac:dyDescent="0.3">
      <c r="A264" s="576"/>
      <c r="B264" s="580" t="s">
        <v>689</v>
      </c>
      <c r="C264" s="580" t="s">
        <v>690</v>
      </c>
      <c r="D264" s="580"/>
      <c r="E264" s="577">
        <f>E265</f>
        <v>0</v>
      </c>
      <c r="F264" s="581">
        <f t="shared" ref="F264:G264" si="86">F265</f>
        <v>4536.3999999999996</v>
      </c>
      <c r="G264" s="581">
        <f t="shared" si="86"/>
        <v>4536.3</v>
      </c>
      <c r="H264" s="51">
        <v>1</v>
      </c>
    </row>
    <row r="265" spans="1:10" s="575" customFormat="1" ht="36" customHeight="1" x14ac:dyDescent="0.3">
      <c r="A265" s="576"/>
      <c r="B265" s="580" t="s">
        <v>322</v>
      </c>
      <c r="C265" s="580" t="s">
        <v>690</v>
      </c>
      <c r="D265" s="580">
        <v>600</v>
      </c>
      <c r="E265" s="577">
        <v>0</v>
      </c>
      <c r="F265" s="577">
        <v>4536.3999999999996</v>
      </c>
      <c r="G265" s="577">
        <v>4536.3</v>
      </c>
      <c r="H265" s="51">
        <v>1</v>
      </c>
    </row>
    <row r="266" spans="1:10" s="4" customFormat="1" ht="48.6" customHeight="1" x14ac:dyDescent="0.3">
      <c r="A266" s="166"/>
      <c r="B266" s="167" t="s">
        <v>299</v>
      </c>
      <c r="C266" s="166" t="s">
        <v>115</v>
      </c>
      <c r="D266" s="50"/>
      <c r="E266" s="408">
        <f>E267+E269</f>
        <v>5500</v>
      </c>
      <c r="F266" s="581">
        <f>F267+F269</f>
        <v>6224.7</v>
      </c>
      <c r="G266" s="581">
        <f>G267+G269</f>
        <v>6222.4</v>
      </c>
      <c r="H266" s="51">
        <f t="shared" si="71"/>
        <v>0.99963050428133082</v>
      </c>
      <c r="I266" s="574"/>
      <c r="J266" s="574"/>
    </row>
    <row r="267" spans="1:10" s="4" customFormat="1" ht="31.2" x14ac:dyDescent="0.3">
      <c r="A267" s="153"/>
      <c r="B267" s="154" t="s">
        <v>116</v>
      </c>
      <c r="C267" s="153" t="s">
        <v>117</v>
      </c>
      <c r="D267" s="50"/>
      <c r="E267" s="408">
        <f>E268</f>
        <v>1000</v>
      </c>
      <c r="F267" s="581">
        <f>F268</f>
        <v>1000</v>
      </c>
      <c r="G267" s="581">
        <f>G268</f>
        <v>1000</v>
      </c>
      <c r="H267" s="51">
        <f t="shared" si="71"/>
        <v>1</v>
      </c>
      <c r="I267" s="574"/>
      <c r="J267" s="574"/>
    </row>
    <row r="268" spans="1:10" s="4" customFormat="1" ht="33.6" customHeight="1" x14ac:dyDescent="0.3">
      <c r="A268" s="153"/>
      <c r="B268" s="154" t="s">
        <v>7</v>
      </c>
      <c r="C268" s="153" t="s">
        <v>117</v>
      </c>
      <c r="D268" s="50">
        <v>600</v>
      </c>
      <c r="E268" s="398">
        <v>1000</v>
      </c>
      <c r="F268" s="581">
        <v>1000</v>
      </c>
      <c r="G268" s="581">
        <v>1000</v>
      </c>
      <c r="H268" s="51">
        <f t="shared" si="71"/>
        <v>1</v>
      </c>
    </row>
    <row r="269" spans="1:10" s="4" customFormat="1" ht="17.399999999999999" customHeight="1" x14ac:dyDescent="0.3">
      <c r="A269" s="166"/>
      <c r="B269" s="167" t="s">
        <v>118</v>
      </c>
      <c r="C269" s="166" t="s">
        <v>119</v>
      </c>
      <c r="D269" s="50"/>
      <c r="E269" s="398">
        <f>E270</f>
        <v>4500</v>
      </c>
      <c r="F269" s="581">
        <f>F270</f>
        <v>5224.7</v>
      </c>
      <c r="G269" s="581">
        <f>G270</f>
        <v>5222.3999999999996</v>
      </c>
      <c r="H269" s="51">
        <f t="shared" si="71"/>
        <v>0.99955978333684226</v>
      </c>
    </row>
    <row r="270" spans="1:10" s="4" customFormat="1" ht="31.2" x14ac:dyDescent="0.3">
      <c r="A270" s="166"/>
      <c r="B270" s="167" t="s">
        <v>12</v>
      </c>
      <c r="C270" s="166" t="s">
        <v>119</v>
      </c>
      <c r="D270" s="50">
        <v>200</v>
      </c>
      <c r="E270" s="398">
        <v>4500</v>
      </c>
      <c r="F270" s="581">
        <v>5224.7</v>
      </c>
      <c r="G270" s="581">
        <v>5222.3999999999996</v>
      </c>
      <c r="H270" s="51">
        <f t="shared" si="71"/>
        <v>0.99955978333684226</v>
      </c>
    </row>
    <row r="271" spans="1:10" s="165" customFormat="1" ht="49.95" customHeight="1" x14ac:dyDescent="0.3">
      <c r="A271" s="166"/>
      <c r="B271" s="171" t="s">
        <v>574</v>
      </c>
      <c r="C271" s="175" t="s">
        <v>575</v>
      </c>
      <c r="D271" s="50"/>
      <c r="E271" s="398">
        <f>E272</f>
        <v>100</v>
      </c>
      <c r="F271" s="581">
        <f t="shared" ref="F271:G271" si="87">F272</f>
        <v>100</v>
      </c>
      <c r="G271" s="581">
        <f t="shared" si="87"/>
        <v>100</v>
      </c>
      <c r="H271" s="51">
        <f t="shared" si="71"/>
        <v>1</v>
      </c>
    </row>
    <row r="272" spans="1:10" s="165" customFormat="1" ht="31.2" x14ac:dyDescent="0.3">
      <c r="A272" s="166"/>
      <c r="B272" s="171" t="s">
        <v>554</v>
      </c>
      <c r="C272" s="175" t="s">
        <v>576</v>
      </c>
      <c r="D272" s="50"/>
      <c r="E272" s="581">
        <f>E273</f>
        <v>100</v>
      </c>
      <c r="F272" s="581">
        <f t="shared" ref="F272:G272" si="88">F273</f>
        <v>100</v>
      </c>
      <c r="G272" s="581">
        <f t="shared" si="88"/>
        <v>100</v>
      </c>
      <c r="H272" s="51">
        <f t="shared" si="71"/>
        <v>1</v>
      </c>
    </row>
    <row r="273" spans="1:9" s="165" customFormat="1" ht="31.2" x14ac:dyDescent="0.3">
      <c r="A273" s="166"/>
      <c r="B273" s="171" t="s">
        <v>12</v>
      </c>
      <c r="C273" s="175" t="s">
        <v>576</v>
      </c>
      <c r="D273" s="50">
        <v>200</v>
      </c>
      <c r="E273" s="581">
        <v>100</v>
      </c>
      <c r="F273" s="581">
        <v>100</v>
      </c>
      <c r="G273" s="581">
        <v>100</v>
      </c>
      <c r="H273" s="51">
        <f t="shared" si="71"/>
        <v>1</v>
      </c>
    </row>
    <row r="274" spans="1:9" s="4" customFormat="1" ht="95.4" customHeight="1" x14ac:dyDescent="0.3">
      <c r="A274" s="185"/>
      <c r="B274" s="186" t="s">
        <v>300</v>
      </c>
      <c r="C274" s="185" t="s">
        <v>120</v>
      </c>
      <c r="D274" s="50"/>
      <c r="E274" s="398">
        <f t="shared" ref="E274:G275" si="89">E275</f>
        <v>78.099999999999994</v>
      </c>
      <c r="F274" s="581">
        <f t="shared" si="89"/>
        <v>179.7</v>
      </c>
      <c r="G274" s="581">
        <f t="shared" si="89"/>
        <v>179.7</v>
      </c>
      <c r="H274" s="51">
        <f t="shared" si="71"/>
        <v>1</v>
      </c>
    </row>
    <row r="275" spans="1:9" s="4" customFormat="1" ht="125.4" customHeight="1" x14ac:dyDescent="0.3">
      <c r="A275" s="172"/>
      <c r="B275" s="173" t="s">
        <v>37</v>
      </c>
      <c r="C275" s="172" t="s">
        <v>121</v>
      </c>
      <c r="D275" s="50"/>
      <c r="E275" s="398">
        <f t="shared" si="89"/>
        <v>78.099999999999994</v>
      </c>
      <c r="F275" s="581">
        <f t="shared" si="89"/>
        <v>179.7</v>
      </c>
      <c r="G275" s="581">
        <f t="shared" si="89"/>
        <v>179.7</v>
      </c>
      <c r="H275" s="51">
        <f t="shared" si="71"/>
        <v>1</v>
      </c>
    </row>
    <row r="276" spans="1:9" s="4" customFormat="1" ht="34.950000000000003" customHeight="1" x14ac:dyDescent="0.3">
      <c r="A276" s="172"/>
      <c r="B276" s="173" t="s">
        <v>7</v>
      </c>
      <c r="C276" s="172" t="s">
        <v>121</v>
      </c>
      <c r="D276" s="50">
        <v>600</v>
      </c>
      <c r="E276" s="398">
        <v>78.099999999999994</v>
      </c>
      <c r="F276" s="581">
        <v>179.7</v>
      </c>
      <c r="G276" s="581">
        <v>179.7</v>
      </c>
      <c r="H276" s="51">
        <f t="shared" si="71"/>
        <v>1</v>
      </c>
    </row>
    <row r="277" spans="1:9" s="4" customFormat="1" ht="171" customHeight="1" x14ac:dyDescent="0.3">
      <c r="A277" s="172"/>
      <c r="B277" s="179" t="s">
        <v>383</v>
      </c>
      <c r="C277" s="178" t="s">
        <v>384</v>
      </c>
      <c r="D277" s="50"/>
      <c r="E277" s="588">
        <f t="shared" ref="E277:G278" si="90">E278</f>
        <v>0</v>
      </c>
      <c r="F277" s="588">
        <f t="shared" si="90"/>
        <v>0</v>
      </c>
      <c r="G277" s="588">
        <f t="shared" si="90"/>
        <v>0</v>
      </c>
      <c r="H277" s="51">
        <v>0</v>
      </c>
    </row>
    <row r="278" spans="1:9" s="4" customFormat="1" ht="95.4" customHeight="1" x14ac:dyDescent="0.3">
      <c r="A278" s="172"/>
      <c r="B278" s="179" t="s">
        <v>385</v>
      </c>
      <c r="C278" s="174" t="s">
        <v>469</v>
      </c>
      <c r="D278" s="178"/>
      <c r="E278" s="588">
        <f t="shared" si="90"/>
        <v>0</v>
      </c>
      <c r="F278" s="588">
        <f t="shared" si="90"/>
        <v>0</v>
      </c>
      <c r="G278" s="588">
        <f t="shared" si="90"/>
        <v>0</v>
      </c>
      <c r="H278" s="51">
        <v>0</v>
      </c>
    </row>
    <row r="279" spans="1:9" s="25" customFormat="1" ht="35.4" customHeight="1" x14ac:dyDescent="0.3">
      <c r="A279" s="172"/>
      <c r="B279" s="174" t="s">
        <v>322</v>
      </c>
      <c r="C279" s="174" t="s">
        <v>469</v>
      </c>
      <c r="D279" s="178">
        <v>600</v>
      </c>
      <c r="E279" s="588">
        <v>0</v>
      </c>
      <c r="F279" s="588">
        <v>0</v>
      </c>
      <c r="G279" s="43">
        <v>0</v>
      </c>
      <c r="H279" s="51">
        <v>0</v>
      </c>
    </row>
    <row r="280" spans="1:9" s="25" customFormat="1" ht="64.95" customHeight="1" x14ac:dyDescent="0.3">
      <c r="A280" s="185"/>
      <c r="B280" s="190" t="s">
        <v>386</v>
      </c>
      <c r="C280" s="187" t="s">
        <v>387</v>
      </c>
      <c r="D280" s="50"/>
      <c r="E280" s="398">
        <f t="shared" ref="E280:G281" si="91">E281</f>
        <v>722.5</v>
      </c>
      <c r="F280" s="581">
        <f t="shared" si="91"/>
        <v>783.1</v>
      </c>
      <c r="G280" s="581">
        <f t="shared" si="91"/>
        <v>783.1</v>
      </c>
      <c r="H280" s="51">
        <f t="shared" si="71"/>
        <v>1</v>
      </c>
    </row>
    <row r="281" spans="1:9" s="25" customFormat="1" ht="34.950000000000003" customHeight="1" x14ac:dyDescent="0.3">
      <c r="A281" s="185"/>
      <c r="B281" s="190" t="s">
        <v>470</v>
      </c>
      <c r="C281" s="190" t="s">
        <v>388</v>
      </c>
      <c r="D281" s="50"/>
      <c r="E281" s="398">
        <f t="shared" si="91"/>
        <v>722.5</v>
      </c>
      <c r="F281" s="581">
        <f t="shared" si="91"/>
        <v>783.1</v>
      </c>
      <c r="G281" s="581">
        <f t="shared" si="91"/>
        <v>783.1</v>
      </c>
      <c r="H281" s="51">
        <f t="shared" si="71"/>
        <v>1</v>
      </c>
    </row>
    <row r="282" spans="1:9" s="26" customFormat="1" ht="33.6" customHeight="1" x14ac:dyDescent="0.3">
      <c r="A282" s="185"/>
      <c r="B282" s="190" t="s">
        <v>322</v>
      </c>
      <c r="C282" s="190" t="s">
        <v>388</v>
      </c>
      <c r="D282" s="50">
        <v>600</v>
      </c>
      <c r="E282" s="398">
        <v>722.5</v>
      </c>
      <c r="F282" s="581">
        <v>783.1</v>
      </c>
      <c r="G282" s="43">
        <v>783.1</v>
      </c>
      <c r="H282" s="51">
        <f t="shared" si="71"/>
        <v>1</v>
      </c>
    </row>
    <row r="283" spans="1:9" s="26" customFormat="1" ht="31.2" x14ac:dyDescent="0.3">
      <c r="A283" s="185"/>
      <c r="B283" s="188" t="s">
        <v>471</v>
      </c>
      <c r="C283" s="187" t="s">
        <v>472</v>
      </c>
      <c r="D283" s="50"/>
      <c r="E283" s="398">
        <f>E284+E286</f>
        <v>52075.5</v>
      </c>
      <c r="F283" s="581">
        <f t="shared" ref="F283:G283" si="92">F284+F286</f>
        <v>9408.9</v>
      </c>
      <c r="G283" s="581">
        <f t="shared" si="92"/>
        <v>9121.4</v>
      </c>
      <c r="H283" s="51">
        <f t="shared" si="71"/>
        <v>0.96944382446407129</v>
      </c>
    </row>
    <row r="284" spans="1:9" s="26" customFormat="1" ht="49.2" customHeight="1" x14ac:dyDescent="0.3">
      <c r="A284" s="172"/>
      <c r="B284" s="176" t="s">
        <v>356</v>
      </c>
      <c r="C284" s="174" t="s">
        <v>473</v>
      </c>
      <c r="D284" s="177"/>
      <c r="E284" s="398">
        <f t="shared" ref="E284:G284" si="93">E285</f>
        <v>5930.5</v>
      </c>
      <c r="F284" s="581">
        <f t="shared" si="93"/>
        <v>1937.9</v>
      </c>
      <c r="G284" s="581">
        <f t="shared" si="93"/>
        <v>1675.5</v>
      </c>
      <c r="H284" s="51">
        <f t="shared" si="71"/>
        <v>0.86459569637236178</v>
      </c>
    </row>
    <row r="285" spans="1:9" s="27" customFormat="1" ht="35.4" customHeight="1" x14ac:dyDescent="0.3">
      <c r="A285" s="172"/>
      <c r="B285" s="176" t="s">
        <v>10</v>
      </c>
      <c r="C285" s="174" t="s">
        <v>473</v>
      </c>
      <c r="D285" s="177" t="s">
        <v>403</v>
      </c>
      <c r="E285" s="398">
        <v>5930.5</v>
      </c>
      <c r="F285" s="581">
        <v>1937.9</v>
      </c>
      <c r="G285" s="43">
        <v>1675.5</v>
      </c>
      <c r="H285" s="51">
        <f t="shared" si="71"/>
        <v>0.86459569637236178</v>
      </c>
    </row>
    <row r="286" spans="1:9" s="27" customFormat="1" ht="31.2" x14ac:dyDescent="0.3">
      <c r="A286" s="185"/>
      <c r="B286" s="189" t="s">
        <v>577</v>
      </c>
      <c r="C286" s="187" t="s">
        <v>578</v>
      </c>
      <c r="D286" s="50"/>
      <c r="E286" s="398">
        <f t="shared" ref="E286:G286" si="94">E287</f>
        <v>46145</v>
      </c>
      <c r="F286" s="581">
        <f t="shared" si="94"/>
        <v>7471</v>
      </c>
      <c r="G286" s="581">
        <f t="shared" si="94"/>
        <v>7445.9</v>
      </c>
      <c r="H286" s="51">
        <f t="shared" si="71"/>
        <v>0.99664034265827861</v>
      </c>
      <c r="I286" s="184"/>
    </row>
    <row r="287" spans="1:9" s="4" customFormat="1" ht="33" customHeight="1" x14ac:dyDescent="0.3">
      <c r="A287" s="185"/>
      <c r="B287" s="189" t="s">
        <v>10</v>
      </c>
      <c r="C287" s="187" t="s">
        <v>578</v>
      </c>
      <c r="D287" s="50">
        <v>400</v>
      </c>
      <c r="E287" s="398">
        <v>46145</v>
      </c>
      <c r="F287" s="581">
        <v>7471</v>
      </c>
      <c r="G287" s="581">
        <v>7445.9</v>
      </c>
      <c r="H287" s="51">
        <f t="shared" si="71"/>
        <v>0.99664034265827861</v>
      </c>
    </row>
    <row r="288" spans="1:9" s="394" customFormat="1" ht="33" customHeight="1" x14ac:dyDescent="0.3">
      <c r="A288" s="395"/>
      <c r="B288" s="404" t="s">
        <v>634</v>
      </c>
      <c r="C288" s="403" t="s">
        <v>635</v>
      </c>
      <c r="D288" s="406"/>
      <c r="E288" s="398">
        <f>E289+E290</f>
        <v>13917.4</v>
      </c>
      <c r="F288" s="588">
        <f t="shared" ref="F288:G288" si="95">F289+F290</f>
        <v>14964.4</v>
      </c>
      <c r="G288" s="588">
        <f t="shared" si="95"/>
        <v>14964.3</v>
      </c>
      <c r="H288" s="51">
        <f t="shared" si="71"/>
        <v>0.99999331747347031</v>
      </c>
    </row>
    <row r="289" spans="1:8" s="394" customFormat="1" ht="33" customHeight="1" x14ac:dyDescent="0.3">
      <c r="A289" s="395"/>
      <c r="B289" s="405" t="s">
        <v>577</v>
      </c>
      <c r="C289" s="403" t="s">
        <v>636</v>
      </c>
      <c r="D289" s="406"/>
      <c r="E289" s="398">
        <f>E292</f>
        <v>13917.4</v>
      </c>
      <c r="F289" s="408">
        <f>F292</f>
        <v>12600</v>
      </c>
      <c r="G289" s="408">
        <f>G292</f>
        <v>12600</v>
      </c>
      <c r="H289" s="51">
        <f t="shared" si="71"/>
        <v>1</v>
      </c>
    </row>
    <row r="290" spans="1:8" s="578" customFormat="1" ht="59.25" customHeight="1" x14ac:dyDescent="0.3">
      <c r="A290" s="579"/>
      <c r="B290" s="585" t="s">
        <v>356</v>
      </c>
      <c r="C290" s="584" t="s">
        <v>691</v>
      </c>
      <c r="D290" s="586"/>
      <c r="E290" s="581">
        <f>E291</f>
        <v>0</v>
      </c>
      <c r="F290" s="588">
        <f t="shared" ref="F290:G290" si="96">F291</f>
        <v>2364.4</v>
      </c>
      <c r="G290" s="588">
        <f t="shared" si="96"/>
        <v>2364.3000000000002</v>
      </c>
      <c r="H290" s="51">
        <f t="shared" si="71"/>
        <v>0.9999577059719168</v>
      </c>
    </row>
    <row r="291" spans="1:8" s="578" customFormat="1" ht="33" customHeight="1" x14ac:dyDescent="0.3">
      <c r="A291" s="579"/>
      <c r="B291" s="585" t="s">
        <v>10</v>
      </c>
      <c r="C291" s="584" t="s">
        <v>691</v>
      </c>
      <c r="D291" s="586" t="s">
        <v>403</v>
      </c>
      <c r="E291" s="581">
        <v>0</v>
      </c>
      <c r="F291" s="581">
        <v>2364.4</v>
      </c>
      <c r="G291" s="581">
        <v>2364.3000000000002</v>
      </c>
      <c r="H291" s="51">
        <f t="shared" si="71"/>
        <v>0.9999577059719168</v>
      </c>
    </row>
    <row r="292" spans="1:8" s="394" customFormat="1" ht="33" customHeight="1" x14ac:dyDescent="0.3">
      <c r="A292" s="395"/>
      <c r="B292" s="405" t="s">
        <v>10</v>
      </c>
      <c r="C292" s="403" t="s">
        <v>636</v>
      </c>
      <c r="D292" s="406" t="s">
        <v>403</v>
      </c>
      <c r="E292" s="398">
        <v>13917.4</v>
      </c>
      <c r="F292" s="588">
        <v>12600</v>
      </c>
      <c r="G292" s="588">
        <v>12600</v>
      </c>
      <c r="H292" s="51">
        <f t="shared" si="71"/>
        <v>1</v>
      </c>
    </row>
    <row r="293" spans="1:8" s="4" customFormat="1" ht="19.2" customHeight="1" x14ac:dyDescent="0.3">
      <c r="A293" s="185"/>
      <c r="B293" s="186" t="s">
        <v>122</v>
      </c>
      <c r="C293" s="185" t="s">
        <v>123</v>
      </c>
      <c r="D293" s="50"/>
      <c r="E293" s="408">
        <f t="shared" ref="E293:G294" si="97">E294</f>
        <v>1821.1000000000001</v>
      </c>
      <c r="F293" s="588">
        <f t="shared" si="97"/>
        <v>3032.9</v>
      </c>
      <c r="G293" s="588">
        <f t="shared" si="97"/>
        <v>3006.8999999999996</v>
      </c>
      <c r="H293" s="51">
        <f t="shared" si="71"/>
        <v>0.99142734676382327</v>
      </c>
    </row>
    <row r="294" spans="1:8" s="4" customFormat="1" ht="49.2" customHeight="1" x14ac:dyDescent="0.3">
      <c r="A294" s="185"/>
      <c r="B294" s="186" t="s">
        <v>301</v>
      </c>
      <c r="C294" s="185" t="s">
        <v>124</v>
      </c>
      <c r="D294" s="50"/>
      <c r="E294" s="408">
        <f t="shared" si="97"/>
        <v>1821.1000000000001</v>
      </c>
      <c r="F294" s="588">
        <f t="shared" si="97"/>
        <v>3032.9</v>
      </c>
      <c r="G294" s="588">
        <f t="shared" si="97"/>
        <v>3006.8999999999996</v>
      </c>
      <c r="H294" s="51">
        <f t="shared" si="71"/>
        <v>0.99142734676382327</v>
      </c>
    </row>
    <row r="295" spans="1:8" s="4" customFormat="1" ht="31.2" x14ac:dyDescent="0.3">
      <c r="A295" s="185"/>
      <c r="B295" s="186" t="s">
        <v>49</v>
      </c>
      <c r="C295" s="185" t="s">
        <v>125</v>
      </c>
      <c r="D295" s="50"/>
      <c r="E295" s="408">
        <f>E296+E297+E298</f>
        <v>1821.1000000000001</v>
      </c>
      <c r="F295" s="588">
        <f>F296+F297+F298</f>
        <v>3032.9</v>
      </c>
      <c r="G295" s="588">
        <f>G296+G297+G298</f>
        <v>3006.8999999999996</v>
      </c>
      <c r="H295" s="51">
        <f t="shared" si="71"/>
        <v>0.99142734676382327</v>
      </c>
    </row>
    <row r="296" spans="1:8" s="4" customFormat="1" ht="79.2" customHeight="1" x14ac:dyDescent="0.3">
      <c r="A296" s="185"/>
      <c r="B296" s="186" t="s">
        <v>46</v>
      </c>
      <c r="C296" s="185" t="s">
        <v>125</v>
      </c>
      <c r="D296" s="50">
        <v>100</v>
      </c>
      <c r="E296" s="408">
        <v>1760.2</v>
      </c>
      <c r="F296" s="588">
        <v>2960</v>
      </c>
      <c r="G296" s="43">
        <v>2946.7</v>
      </c>
      <c r="H296" s="51">
        <f t="shared" si="71"/>
        <v>0.99550675675675671</v>
      </c>
    </row>
    <row r="297" spans="1:8" s="4" customFormat="1" ht="31.2" x14ac:dyDescent="0.3">
      <c r="A297" s="185"/>
      <c r="B297" s="186" t="s">
        <v>12</v>
      </c>
      <c r="C297" s="185" t="s">
        <v>125</v>
      </c>
      <c r="D297" s="50">
        <v>200</v>
      </c>
      <c r="E297" s="408">
        <v>60.4</v>
      </c>
      <c r="F297" s="588">
        <v>72.400000000000006</v>
      </c>
      <c r="G297" s="43">
        <v>60.2</v>
      </c>
      <c r="H297" s="51">
        <f t="shared" si="71"/>
        <v>0.83149171270718225</v>
      </c>
    </row>
    <row r="298" spans="1:8" s="5" customFormat="1" ht="15.6" x14ac:dyDescent="0.3">
      <c r="A298" s="185"/>
      <c r="B298" s="186" t="s">
        <v>47</v>
      </c>
      <c r="C298" s="185" t="s">
        <v>125</v>
      </c>
      <c r="D298" s="50">
        <v>800</v>
      </c>
      <c r="E298" s="408">
        <v>0.5</v>
      </c>
      <c r="F298" s="588">
        <v>0.5</v>
      </c>
      <c r="G298" s="588">
        <v>0</v>
      </c>
      <c r="H298" s="51">
        <f t="shared" si="71"/>
        <v>0</v>
      </c>
    </row>
    <row r="299" spans="1:8" s="4" customFormat="1" ht="46.95" customHeight="1" x14ac:dyDescent="0.3">
      <c r="A299" s="126">
        <v>6</v>
      </c>
      <c r="B299" s="127" t="s">
        <v>350</v>
      </c>
      <c r="C299" s="126" t="s">
        <v>126</v>
      </c>
      <c r="D299" s="129"/>
      <c r="E299" s="416">
        <f>E300</f>
        <v>8548.7999999999993</v>
      </c>
      <c r="F299" s="593">
        <f>F300</f>
        <v>11365.300000000001</v>
      </c>
      <c r="G299" s="593">
        <f>G300</f>
        <v>11350.900000000001</v>
      </c>
      <c r="H299" s="131">
        <f t="shared" si="71"/>
        <v>0.99873298549092415</v>
      </c>
    </row>
    <row r="300" spans="1:8" s="4" customFormat="1" ht="15.6" x14ac:dyDescent="0.3">
      <c r="A300" s="362"/>
      <c r="B300" s="363" t="s">
        <v>127</v>
      </c>
      <c r="C300" s="362" t="s">
        <v>128</v>
      </c>
      <c r="D300" s="50"/>
      <c r="E300" s="417">
        <f>E301+E308+E313+E316+E322+E319</f>
        <v>8548.7999999999993</v>
      </c>
      <c r="F300" s="594">
        <f t="shared" ref="F300:G300" si="98">F301+F308+F313+F316+F322+F319</f>
        <v>11365.300000000001</v>
      </c>
      <c r="G300" s="594">
        <f t="shared" si="98"/>
        <v>11350.900000000001</v>
      </c>
      <c r="H300" s="51">
        <f t="shared" si="71"/>
        <v>0.99873298549092415</v>
      </c>
    </row>
    <row r="301" spans="1:8" s="4" customFormat="1" ht="33" customHeight="1" x14ac:dyDescent="0.3">
      <c r="A301" s="362"/>
      <c r="B301" s="363" t="s">
        <v>302</v>
      </c>
      <c r="C301" s="362" t="s">
        <v>129</v>
      </c>
      <c r="D301" s="50"/>
      <c r="E301" s="417">
        <f>E302+E307</f>
        <v>6212.4999999999991</v>
      </c>
      <c r="F301" s="594">
        <f t="shared" ref="F301:G301" si="99">F302+F307</f>
        <v>8305.3000000000011</v>
      </c>
      <c r="G301" s="594">
        <f t="shared" si="99"/>
        <v>8294.2000000000007</v>
      </c>
      <c r="H301" s="51">
        <f t="shared" si="71"/>
        <v>0.99866350402754867</v>
      </c>
    </row>
    <row r="302" spans="1:8" s="4" customFormat="1" ht="31.2" x14ac:dyDescent="0.3">
      <c r="A302" s="185"/>
      <c r="B302" s="186" t="s">
        <v>6</v>
      </c>
      <c r="C302" s="185" t="s">
        <v>130</v>
      </c>
      <c r="D302" s="50"/>
      <c r="E302" s="408">
        <f>E303+E304+E305</f>
        <v>6212.4999999999991</v>
      </c>
      <c r="F302" s="588">
        <f>F303+F304+F305</f>
        <v>8295.8000000000011</v>
      </c>
      <c r="G302" s="588">
        <f>G303+G304+G305</f>
        <v>8284.7000000000007</v>
      </c>
      <c r="H302" s="51">
        <f t="shared" si="71"/>
        <v>0.99866197352877351</v>
      </c>
    </row>
    <row r="303" spans="1:8" s="4" customFormat="1" ht="80.400000000000006" customHeight="1" x14ac:dyDescent="0.3">
      <c r="A303" s="185"/>
      <c r="B303" s="186" t="s">
        <v>46</v>
      </c>
      <c r="C303" s="185" t="s">
        <v>130</v>
      </c>
      <c r="D303" s="50">
        <v>100</v>
      </c>
      <c r="E303" s="408">
        <v>4838.8999999999996</v>
      </c>
      <c r="F303" s="588">
        <v>6631.1</v>
      </c>
      <c r="G303" s="43">
        <v>6620</v>
      </c>
      <c r="H303" s="51">
        <f t="shared" si="71"/>
        <v>0.99832606958121572</v>
      </c>
    </row>
    <row r="304" spans="1:8" s="4" customFormat="1" ht="31.2" x14ac:dyDescent="0.3">
      <c r="A304" s="185"/>
      <c r="B304" s="186" t="s">
        <v>12</v>
      </c>
      <c r="C304" s="185" t="s">
        <v>130</v>
      </c>
      <c r="D304" s="50">
        <v>200</v>
      </c>
      <c r="E304" s="408">
        <v>1370.9</v>
      </c>
      <c r="F304" s="588">
        <v>1662</v>
      </c>
      <c r="G304" s="43">
        <v>1662</v>
      </c>
      <c r="H304" s="51">
        <f t="shared" si="71"/>
        <v>1</v>
      </c>
    </row>
    <row r="305" spans="1:8" s="4" customFormat="1" ht="15.6" x14ac:dyDescent="0.3">
      <c r="A305" s="185"/>
      <c r="B305" s="186" t="s">
        <v>47</v>
      </c>
      <c r="C305" s="185" t="s">
        <v>130</v>
      </c>
      <c r="D305" s="50">
        <v>800</v>
      </c>
      <c r="E305" s="408">
        <v>2.7</v>
      </c>
      <c r="F305" s="588">
        <v>2.7</v>
      </c>
      <c r="G305" s="588">
        <v>2.7</v>
      </c>
      <c r="H305" s="51">
        <f t="shared" si="71"/>
        <v>1</v>
      </c>
    </row>
    <row r="306" spans="1:8" s="582" customFormat="1" ht="31.2" x14ac:dyDescent="0.3">
      <c r="A306" s="583"/>
      <c r="B306" s="592" t="s">
        <v>396</v>
      </c>
      <c r="C306" s="590" t="s">
        <v>692</v>
      </c>
      <c r="D306" s="603"/>
      <c r="E306" s="588">
        <f>E307</f>
        <v>0</v>
      </c>
      <c r="F306" s="594">
        <f t="shared" ref="F306:G306" si="100">F307</f>
        <v>9.5</v>
      </c>
      <c r="G306" s="594">
        <f t="shared" si="100"/>
        <v>9.5</v>
      </c>
      <c r="H306" s="51">
        <f t="shared" si="71"/>
        <v>1</v>
      </c>
    </row>
    <row r="307" spans="1:8" s="582" customFormat="1" ht="31.2" x14ac:dyDescent="0.3">
      <c r="A307" s="583"/>
      <c r="B307" s="592" t="s">
        <v>12</v>
      </c>
      <c r="C307" s="590" t="s">
        <v>692</v>
      </c>
      <c r="D307" s="603">
        <v>200</v>
      </c>
      <c r="E307" s="588">
        <v>0</v>
      </c>
      <c r="F307" s="588">
        <v>9.5</v>
      </c>
      <c r="G307" s="588">
        <v>9.5</v>
      </c>
      <c r="H307" s="51">
        <f t="shared" si="71"/>
        <v>1</v>
      </c>
    </row>
    <row r="308" spans="1:8" s="4" customFormat="1" ht="46.8" x14ac:dyDescent="0.3">
      <c r="A308" s="185"/>
      <c r="B308" s="186" t="s">
        <v>303</v>
      </c>
      <c r="C308" s="185" t="s">
        <v>131</v>
      </c>
      <c r="D308" s="50"/>
      <c r="E308" s="417">
        <f>E309</f>
        <v>1816.3</v>
      </c>
      <c r="F308" s="594">
        <f>F309</f>
        <v>2230</v>
      </c>
      <c r="G308" s="594">
        <f>G309</f>
        <v>2226.6999999999998</v>
      </c>
      <c r="H308" s="51">
        <f t="shared" si="71"/>
        <v>0.99852017937219728</v>
      </c>
    </row>
    <row r="309" spans="1:8" s="4" customFormat="1" ht="31.2" x14ac:dyDescent="0.3">
      <c r="A309" s="185"/>
      <c r="B309" s="186" t="s">
        <v>49</v>
      </c>
      <c r="C309" s="185" t="s">
        <v>133</v>
      </c>
      <c r="D309" s="50"/>
      <c r="E309" s="417">
        <f>E310+E311+E312</f>
        <v>1816.3</v>
      </c>
      <c r="F309" s="594">
        <f>F310+F311</f>
        <v>2230</v>
      </c>
      <c r="G309" s="594">
        <f>G310+G311</f>
        <v>2226.6999999999998</v>
      </c>
      <c r="H309" s="51">
        <f t="shared" si="71"/>
        <v>0.99852017937219728</v>
      </c>
    </row>
    <row r="310" spans="1:8" s="4" customFormat="1" ht="80.400000000000006" customHeight="1" x14ac:dyDescent="0.3">
      <c r="A310" s="185"/>
      <c r="B310" s="186" t="s">
        <v>46</v>
      </c>
      <c r="C310" s="185" t="s">
        <v>133</v>
      </c>
      <c r="D310" s="50">
        <v>100</v>
      </c>
      <c r="E310" s="417">
        <v>1760.3</v>
      </c>
      <c r="F310" s="594">
        <v>2174</v>
      </c>
      <c r="G310" s="43">
        <v>2170.6999999999998</v>
      </c>
      <c r="H310" s="51">
        <f t="shared" si="71"/>
        <v>0.99848206071757117</v>
      </c>
    </row>
    <row r="311" spans="1:8" s="4" customFormat="1" ht="31.2" x14ac:dyDescent="0.3">
      <c r="A311" s="185"/>
      <c r="B311" s="186" t="s">
        <v>12</v>
      </c>
      <c r="C311" s="185" t="s">
        <v>133</v>
      </c>
      <c r="D311" s="50">
        <v>200</v>
      </c>
      <c r="E311" s="417">
        <v>55.5</v>
      </c>
      <c r="F311" s="594">
        <v>56</v>
      </c>
      <c r="G311" s="43">
        <v>56</v>
      </c>
      <c r="H311" s="51">
        <f t="shared" si="71"/>
        <v>1</v>
      </c>
    </row>
    <row r="312" spans="1:8" s="409" customFormat="1" ht="15.6" x14ac:dyDescent="0.3">
      <c r="A312" s="410"/>
      <c r="B312" s="415" t="s">
        <v>47</v>
      </c>
      <c r="C312" s="414" t="s">
        <v>133</v>
      </c>
      <c r="D312" s="418">
        <v>800</v>
      </c>
      <c r="E312" s="417">
        <v>0.5</v>
      </c>
      <c r="F312" s="594">
        <v>0</v>
      </c>
      <c r="G312" s="43">
        <v>0</v>
      </c>
      <c r="H312" s="51">
        <v>0</v>
      </c>
    </row>
    <row r="313" spans="1:8" s="4" customFormat="1" ht="62.4" customHeight="1" x14ac:dyDescent="0.3">
      <c r="A313" s="185"/>
      <c r="B313" s="186" t="s">
        <v>304</v>
      </c>
      <c r="C313" s="185" t="s">
        <v>132</v>
      </c>
      <c r="D313" s="50"/>
      <c r="E313" s="417">
        <f t="shared" ref="E313:G314" si="101">E314</f>
        <v>320</v>
      </c>
      <c r="F313" s="594">
        <f t="shared" si="101"/>
        <v>320</v>
      </c>
      <c r="G313" s="594">
        <f t="shared" si="101"/>
        <v>320</v>
      </c>
      <c r="H313" s="51">
        <f t="shared" si="71"/>
        <v>1</v>
      </c>
    </row>
    <row r="314" spans="1:8" s="4" customFormat="1" ht="31.2" x14ac:dyDescent="0.3">
      <c r="A314" s="185"/>
      <c r="B314" s="186" t="s">
        <v>134</v>
      </c>
      <c r="C314" s="185" t="s">
        <v>135</v>
      </c>
      <c r="D314" s="50"/>
      <c r="E314" s="417">
        <f t="shared" si="101"/>
        <v>320</v>
      </c>
      <c r="F314" s="594">
        <f t="shared" si="101"/>
        <v>320</v>
      </c>
      <c r="G314" s="594">
        <f t="shared" si="101"/>
        <v>320</v>
      </c>
      <c r="H314" s="51">
        <f t="shared" si="71"/>
        <v>1</v>
      </c>
    </row>
    <row r="315" spans="1:8" s="4" customFormat="1" ht="31.2" x14ac:dyDescent="0.3">
      <c r="A315" s="185"/>
      <c r="B315" s="186" t="s">
        <v>12</v>
      </c>
      <c r="C315" s="185" t="s">
        <v>135</v>
      </c>
      <c r="D315" s="50">
        <v>200</v>
      </c>
      <c r="E315" s="417">
        <v>320</v>
      </c>
      <c r="F315" s="594">
        <v>320</v>
      </c>
      <c r="G315" s="594">
        <v>320</v>
      </c>
      <c r="H315" s="51">
        <f t="shared" ref="H315:H376" si="102">G315/F315</f>
        <v>1</v>
      </c>
    </row>
    <row r="316" spans="1:8" s="4" customFormat="1" ht="49.95" customHeight="1" x14ac:dyDescent="0.3">
      <c r="A316" s="185"/>
      <c r="B316" s="186" t="s">
        <v>474</v>
      </c>
      <c r="C316" s="185" t="s">
        <v>475</v>
      </c>
      <c r="D316" s="50"/>
      <c r="E316" s="417">
        <f t="shared" ref="E316:G317" si="103">E317</f>
        <v>30</v>
      </c>
      <c r="F316" s="594">
        <f t="shared" si="103"/>
        <v>30</v>
      </c>
      <c r="G316" s="594">
        <f t="shared" si="103"/>
        <v>30</v>
      </c>
      <c r="H316" s="51">
        <f t="shared" si="102"/>
        <v>1</v>
      </c>
    </row>
    <row r="317" spans="1:8" s="5" customFormat="1" ht="31.2" x14ac:dyDescent="0.3">
      <c r="A317" s="185"/>
      <c r="B317" s="186" t="s">
        <v>476</v>
      </c>
      <c r="C317" s="185" t="s">
        <v>477</v>
      </c>
      <c r="D317" s="50"/>
      <c r="E317" s="417">
        <f t="shared" si="103"/>
        <v>30</v>
      </c>
      <c r="F317" s="594">
        <f t="shared" si="103"/>
        <v>30</v>
      </c>
      <c r="G317" s="594">
        <f t="shared" si="103"/>
        <v>30</v>
      </c>
      <c r="H317" s="51">
        <f t="shared" si="102"/>
        <v>1</v>
      </c>
    </row>
    <row r="318" spans="1:8" s="4" customFormat="1" ht="31.2" x14ac:dyDescent="0.3">
      <c r="A318" s="185"/>
      <c r="B318" s="186" t="s">
        <v>12</v>
      </c>
      <c r="C318" s="185" t="s">
        <v>477</v>
      </c>
      <c r="D318" s="50">
        <v>200</v>
      </c>
      <c r="E318" s="417">
        <v>30</v>
      </c>
      <c r="F318" s="594">
        <v>30</v>
      </c>
      <c r="G318" s="594">
        <v>30</v>
      </c>
      <c r="H318" s="51">
        <f t="shared" si="102"/>
        <v>1</v>
      </c>
    </row>
    <row r="319" spans="1:8" s="401" customFormat="1" ht="31.2" x14ac:dyDescent="0.3">
      <c r="A319" s="402"/>
      <c r="B319" s="411" t="s">
        <v>637</v>
      </c>
      <c r="C319" s="410" t="s">
        <v>638</v>
      </c>
      <c r="D319" s="412"/>
      <c r="E319" s="417">
        <f>E320</f>
        <v>150</v>
      </c>
      <c r="F319" s="594">
        <f t="shared" ref="F319:G319" si="104">F320</f>
        <v>150</v>
      </c>
      <c r="G319" s="594">
        <f t="shared" si="104"/>
        <v>150</v>
      </c>
      <c r="H319" s="51">
        <f t="shared" si="102"/>
        <v>1</v>
      </c>
    </row>
    <row r="320" spans="1:8" s="401" customFormat="1" ht="31.2" x14ac:dyDescent="0.3">
      <c r="A320" s="402"/>
      <c r="B320" s="411" t="s">
        <v>554</v>
      </c>
      <c r="C320" s="410" t="s">
        <v>639</v>
      </c>
      <c r="D320" s="412"/>
      <c r="E320" s="417">
        <f>E321</f>
        <v>150</v>
      </c>
      <c r="F320" s="594">
        <f t="shared" ref="F320:G320" si="105">F321</f>
        <v>150</v>
      </c>
      <c r="G320" s="594">
        <f t="shared" si="105"/>
        <v>150</v>
      </c>
      <c r="H320" s="51">
        <f t="shared" si="102"/>
        <v>1</v>
      </c>
    </row>
    <row r="321" spans="1:8" s="401" customFormat="1" ht="31.2" x14ac:dyDescent="0.3">
      <c r="A321" s="402"/>
      <c r="B321" s="411" t="s">
        <v>12</v>
      </c>
      <c r="C321" s="410" t="s">
        <v>639</v>
      </c>
      <c r="D321" s="412">
        <v>200</v>
      </c>
      <c r="E321" s="417">
        <v>150</v>
      </c>
      <c r="F321" s="594">
        <v>150</v>
      </c>
      <c r="G321" s="594">
        <v>150</v>
      </c>
      <c r="H321" s="51">
        <f t="shared" si="102"/>
        <v>1</v>
      </c>
    </row>
    <row r="322" spans="1:8" s="5" customFormat="1" ht="31.2" x14ac:dyDescent="0.3">
      <c r="A322" s="185"/>
      <c r="B322" s="186" t="s">
        <v>478</v>
      </c>
      <c r="C322" s="185" t="s">
        <v>479</v>
      </c>
      <c r="D322" s="50"/>
      <c r="E322" s="417">
        <f t="shared" ref="E322:G323" si="106">E323</f>
        <v>20</v>
      </c>
      <c r="F322" s="594">
        <f t="shared" si="106"/>
        <v>330</v>
      </c>
      <c r="G322" s="594">
        <f t="shared" si="106"/>
        <v>330</v>
      </c>
      <c r="H322" s="51">
        <f t="shared" si="102"/>
        <v>1</v>
      </c>
    </row>
    <row r="323" spans="1:8" s="4" customFormat="1" ht="31.2" x14ac:dyDescent="0.3">
      <c r="A323" s="185"/>
      <c r="B323" s="186" t="s">
        <v>476</v>
      </c>
      <c r="C323" s="185" t="s">
        <v>480</v>
      </c>
      <c r="D323" s="50"/>
      <c r="E323" s="417">
        <f t="shared" si="106"/>
        <v>20</v>
      </c>
      <c r="F323" s="594">
        <f t="shared" si="106"/>
        <v>330</v>
      </c>
      <c r="G323" s="594">
        <f t="shared" si="106"/>
        <v>330</v>
      </c>
      <c r="H323" s="51">
        <f t="shared" si="102"/>
        <v>1</v>
      </c>
    </row>
    <row r="324" spans="1:8" s="4" customFormat="1" ht="31.2" x14ac:dyDescent="0.3">
      <c r="A324" s="185"/>
      <c r="B324" s="186" t="s">
        <v>12</v>
      </c>
      <c r="C324" s="185" t="s">
        <v>480</v>
      </c>
      <c r="D324" s="50">
        <v>200</v>
      </c>
      <c r="E324" s="417">
        <v>20</v>
      </c>
      <c r="F324" s="594">
        <v>330</v>
      </c>
      <c r="G324" s="594">
        <v>330</v>
      </c>
      <c r="H324" s="51">
        <f t="shared" si="102"/>
        <v>1</v>
      </c>
    </row>
    <row r="325" spans="1:8" s="4" customFormat="1" ht="33" customHeight="1" x14ac:dyDescent="0.3">
      <c r="A325" s="126">
        <v>7</v>
      </c>
      <c r="B325" s="127" t="s">
        <v>136</v>
      </c>
      <c r="C325" s="126" t="s">
        <v>137</v>
      </c>
      <c r="D325" s="129"/>
      <c r="E325" s="416">
        <f t="shared" ref="E325:G328" si="107">E326</f>
        <v>200</v>
      </c>
      <c r="F325" s="593">
        <f t="shared" si="107"/>
        <v>200</v>
      </c>
      <c r="G325" s="593">
        <f t="shared" si="107"/>
        <v>200</v>
      </c>
      <c r="H325" s="131">
        <f t="shared" si="102"/>
        <v>1</v>
      </c>
    </row>
    <row r="326" spans="1:8" s="4" customFormat="1" ht="19.2" customHeight="1" x14ac:dyDescent="0.3">
      <c r="A326" s="185"/>
      <c r="B326" s="186" t="s">
        <v>138</v>
      </c>
      <c r="C326" s="185" t="s">
        <v>139</v>
      </c>
      <c r="D326" s="50"/>
      <c r="E326" s="417">
        <f t="shared" si="107"/>
        <v>200</v>
      </c>
      <c r="F326" s="594">
        <f t="shared" si="107"/>
        <v>200</v>
      </c>
      <c r="G326" s="594">
        <f t="shared" si="107"/>
        <v>200</v>
      </c>
      <c r="H326" s="51">
        <f t="shared" si="102"/>
        <v>1</v>
      </c>
    </row>
    <row r="327" spans="1:8" s="4" customFormat="1" ht="63.6" customHeight="1" x14ac:dyDescent="0.3">
      <c r="A327" s="185"/>
      <c r="B327" s="186" t="s">
        <v>481</v>
      </c>
      <c r="C327" s="185" t="s">
        <v>140</v>
      </c>
      <c r="D327" s="50"/>
      <c r="E327" s="417">
        <f t="shared" si="107"/>
        <v>200</v>
      </c>
      <c r="F327" s="594">
        <f t="shared" si="107"/>
        <v>200</v>
      </c>
      <c r="G327" s="594">
        <f t="shared" si="107"/>
        <v>200</v>
      </c>
      <c r="H327" s="51">
        <f t="shared" si="102"/>
        <v>1</v>
      </c>
    </row>
    <row r="328" spans="1:8" s="4" customFormat="1" ht="48.6" customHeight="1" x14ac:dyDescent="0.3">
      <c r="A328" s="185"/>
      <c r="B328" s="186" t="s">
        <v>141</v>
      </c>
      <c r="C328" s="185" t="s">
        <v>142</v>
      </c>
      <c r="D328" s="50"/>
      <c r="E328" s="417">
        <f>E329</f>
        <v>200</v>
      </c>
      <c r="F328" s="594">
        <f t="shared" si="107"/>
        <v>200</v>
      </c>
      <c r="G328" s="594">
        <f t="shared" si="107"/>
        <v>200</v>
      </c>
      <c r="H328" s="51">
        <f t="shared" si="102"/>
        <v>1</v>
      </c>
    </row>
    <row r="329" spans="1:8" s="4" customFormat="1" ht="34.200000000000003" customHeight="1" x14ac:dyDescent="0.3">
      <c r="A329" s="185"/>
      <c r="B329" s="187" t="s">
        <v>7</v>
      </c>
      <c r="C329" s="185" t="s">
        <v>142</v>
      </c>
      <c r="D329" s="50">
        <v>600</v>
      </c>
      <c r="E329" s="417">
        <v>200</v>
      </c>
      <c r="F329" s="594">
        <v>200</v>
      </c>
      <c r="G329" s="594">
        <v>200</v>
      </c>
      <c r="H329" s="51">
        <f t="shared" si="102"/>
        <v>1</v>
      </c>
    </row>
    <row r="330" spans="1:8" s="4" customFormat="1" ht="63.6" customHeight="1" x14ac:dyDescent="0.3">
      <c r="A330" s="126">
        <v>8</v>
      </c>
      <c r="B330" s="127" t="s">
        <v>143</v>
      </c>
      <c r="C330" s="126" t="s">
        <v>144</v>
      </c>
      <c r="D330" s="129"/>
      <c r="E330" s="416">
        <f>E331+E353+E357+E366+E370+E380+E349</f>
        <v>26321.399999999998</v>
      </c>
      <c r="F330" s="593">
        <f>F331+F353+F357+F366+F370+F380+F349</f>
        <v>33425.800000000003</v>
      </c>
      <c r="G330" s="593">
        <f>G331+G353+G357+G366+G370+G380+G349</f>
        <v>32060.399999999994</v>
      </c>
      <c r="H330" s="131">
        <f t="shared" si="102"/>
        <v>0.95915131425425848</v>
      </c>
    </row>
    <row r="331" spans="1:8" s="4" customFormat="1" ht="78" customHeight="1" x14ac:dyDescent="0.3">
      <c r="A331" s="213"/>
      <c r="B331" s="214" t="s">
        <v>482</v>
      </c>
      <c r="C331" s="213" t="s">
        <v>145</v>
      </c>
      <c r="D331" s="50"/>
      <c r="E331" s="420">
        <f>E332+E337+E340+E343+E346</f>
        <v>7538.7</v>
      </c>
      <c r="F331" s="594">
        <f t="shared" ref="F331:G331" si="108">F332+F337+F340+F343+F346</f>
        <v>8074.7000000000007</v>
      </c>
      <c r="G331" s="594">
        <f t="shared" si="108"/>
        <v>8056.7999999999993</v>
      </c>
      <c r="H331" s="51">
        <f t="shared" si="102"/>
        <v>0.99778319937582804</v>
      </c>
    </row>
    <row r="332" spans="1:8" s="4" customFormat="1" ht="64.2" customHeight="1" x14ac:dyDescent="0.3">
      <c r="A332" s="213"/>
      <c r="B332" s="214" t="s">
        <v>305</v>
      </c>
      <c r="C332" s="213" t="s">
        <v>146</v>
      </c>
      <c r="D332" s="50"/>
      <c r="E332" s="417">
        <f>E333+E335</f>
        <v>80</v>
      </c>
      <c r="F332" s="594">
        <f t="shared" ref="F332:G332" si="109">F333+F335</f>
        <v>34.6</v>
      </c>
      <c r="G332" s="594">
        <f t="shared" si="109"/>
        <v>34.5</v>
      </c>
      <c r="H332" s="51">
        <f t="shared" si="102"/>
        <v>0.99710982658959535</v>
      </c>
    </row>
    <row r="333" spans="1:8" s="4" customFormat="1" ht="48.6" customHeight="1" x14ac:dyDescent="0.3">
      <c r="A333" s="191"/>
      <c r="B333" s="192" t="s">
        <v>147</v>
      </c>
      <c r="C333" s="191" t="s">
        <v>148</v>
      </c>
      <c r="D333" s="50"/>
      <c r="E333" s="417">
        <f>E334</f>
        <v>80</v>
      </c>
      <c r="F333" s="594">
        <f>F334</f>
        <v>34.6</v>
      </c>
      <c r="G333" s="594">
        <f>G334</f>
        <v>34.5</v>
      </c>
      <c r="H333" s="51">
        <f t="shared" si="102"/>
        <v>0.99710982658959535</v>
      </c>
    </row>
    <row r="334" spans="1:8" s="4" customFormat="1" ht="31.2" x14ac:dyDescent="0.3">
      <c r="A334" s="191"/>
      <c r="B334" s="192" t="s">
        <v>12</v>
      </c>
      <c r="C334" s="191" t="s">
        <v>148</v>
      </c>
      <c r="D334" s="50">
        <v>200</v>
      </c>
      <c r="E334" s="417">
        <v>80</v>
      </c>
      <c r="F334" s="594">
        <v>34.6</v>
      </c>
      <c r="G334" s="594">
        <v>34.5</v>
      </c>
      <c r="H334" s="51">
        <f t="shared" si="102"/>
        <v>0.99710982658959535</v>
      </c>
    </row>
    <row r="335" spans="1:8" s="4" customFormat="1" ht="34.200000000000003" customHeight="1" x14ac:dyDescent="0.3">
      <c r="A335" s="191"/>
      <c r="B335" s="197" t="s">
        <v>579</v>
      </c>
      <c r="C335" s="191" t="s">
        <v>580</v>
      </c>
      <c r="D335" s="50"/>
      <c r="E335" s="417">
        <f>E336</f>
        <v>0</v>
      </c>
      <c r="F335" s="594">
        <f>F336</f>
        <v>0</v>
      </c>
      <c r="G335" s="594">
        <f>G336</f>
        <v>0</v>
      </c>
      <c r="H335" s="51">
        <v>0</v>
      </c>
    </row>
    <row r="336" spans="1:8" s="4" customFormat="1" ht="31.2" x14ac:dyDescent="0.3">
      <c r="A336" s="191"/>
      <c r="B336" s="192" t="s">
        <v>12</v>
      </c>
      <c r="C336" s="191" t="s">
        <v>580</v>
      </c>
      <c r="D336" s="50">
        <v>200</v>
      </c>
      <c r="E336" s="417">
        <v>0</v>
      </c>
      <c r="F336" s="594">
        <v>0</v>
      </c>
      <c r="G336" s="594">
        <v>0</v>
      </c>
      <c r="H336" s="51">
        <v>0</v>
      </c>
    </row>
    <row r="337" spans="1:8" s="4" customFormat="1" ht="48.6" customHeight="1" x14ac:dyDescent="0.3">
      <c r="A337" s="191"/>
      <c r="B337" s="192" t="s">
        <v>371</v>
      </c>
      <c r="C337" s="191" t="s">
        <v>149</v>
      </c>
      <c r="D337" s="50"/>
      <c r="E337" s="417">
        <f t="shared" ref="E337:G338" si="110">E338</f>
        <v>40</v>
      </c>
      <c r="F337" s="594">
        <f t="shared" si="110"/>
        <v>40</v>
      </c>
      <c r="G337" s="594">
        <f t="shared" si="110"/>
        <v>39.9</v>
      </c>
      <c r="H337" s="51">
        <f t="shared" si="102"/>
        <v>0.99749999999999994</v>
      </c>
    </row>
    <row r="338" spans="1:8" s="4" customFormat="1" ht="33.6" customHeight="1" x14ac:dyDescent="0.3">
      <c r="A338" s="191"/>
      <c r="B338" s="192" t="s">
        <v>150</v>
      </c>
      <c r="C338" s="191" t="s">
        <v>151</v>
      </c>
      <c r="D338" s="50"/>
      <c r="E338" s="417">
        <f t="shared" si="110"/>
        <v>40</v>
      </c>
      <c r="F338" s="594">
        <f t="shared" si="110"/>
        <v>40</v>
      </c>
      <c r="G338" s="594">
        <f t="shared" si="110"/>
        <v>39.9</v>
      </c>
      <c r="H338" s="51">
        <f t="shared" si="102"/>
        <v>0.99749999999999994</v>
      </c>
    </row>
    <row r="339" spans="1:8" s="4" customFormat="1" ht="31.2" x14ac:dyDescent="0.3">
      <c r="A339" s="191"/>
      <c r="B339" s="192" t="s">
        <v>12</v>
      </c>
      <c r="C339" s="191" t="s">
        <v>151</v>
      </c>
      <c r="D339" s="50">
        <v>200</v>
      </c>
      <c r="E339" s="417">
        <v>40</v>
      </c>
      <c r="F339" s="594">
        <v>40</v>
      </c>
      <c r="G339" s="43">
        <v>39.9</v>
      </c>
      <c r="H339" s="51">
        <f t="shared" si="102"/>
        <v>0.99749999999999994</v>
      </c>
    </row>
    <row r="340" spans="1:8" s="28" customFormat="1" ht="48.6" customHeight="1" x14ac:dyDescent="0.3">
      <c r="A340" s="191"/>
      <c r="B340" s="193" t="s">
        <v>320</v>
      </c>
      <c r="C340" s="195" t="s">
        <v>319</v>
      </c>
      <c r="D340" s="50"/>
      <c r="E340" s="417">
        <f t="shared" ref="E340:G341" si="111">E341</f>
        <v>6928.7</v>
      </c>
      <c r="F340" s="594">
        <f t="shared" si="111"/>
        <v>7510.1</v>
      </c>
      <c r="G340" s="594">
        <f t="shared" si="111"/>
        <v>7492.5</v>
      </c>
      <c r="H340" s="51">
        <f t="shared" si="102"/>
        <v>0.99765648926112827</v>
      </c>
    </row>
    <row r="341" spans="1:8" s="28" customFormat="1" ht="78" customHeight="1" x14ac:dyDescent="0.3">
      <c r="A341" s="191"/>
      <c r="B341" s="193" t="s">
        <v>321</v>
      </c>
      <c r="C341" s="195" t="s">
        <v>317</v>
      </c>
      <c r="D341" s="196"/>
      <c r="E341" s="417">
        <f t="shared" si="111"/>
        <v>6928.7</v>
      </c>
      <c r="F341" s="594">
        <f t="shared" si="111"/>
        <v>7510.1</v>
      </c>
      <c r="G341" s="594">
        <f t="shared" si="111"/>
        <v>7492.5</v>
      </c>
      <c r="H341" s="51">
        <f t="shared" si="102"/>
        <v>0.99765648926112827</v>
      </c>
    </row>
    <row r="342" spans="1:8" s="28" customFormat="1" ht="15.6" x14ac:dyDescent="0.3">
      <c r="A342" s="191"/>
      <c r="B342" s="194" t="s">
        <v>173</v>
      </c>
      <c r="C342" s="195" t="s">
        <v>317</v>
      </c>
      <c r="D342" s="196" t="s">
        <v>318</v>
      </c>
      <c r="E342" s="417">
        <v>6928.7</v>
      </c>
      <c r="F342" s="594">
        <v>7510.1</v>
      </c>
      <c r="G342" s="43">
        <v>7492.5</v>
      </c>
      <c r="H342" s="51">
        <f t="shared" si="102"/>
        <v>0.99765648926112827</v>
      </c>
    </row>
    <row r="343" spans="1:8" s="4" customFormat="1" ht="46.2" customHeight="1" x14ac:dyDescent="0.3">
      <c r="A343" s="191"/>
      <c r="B343" s="197" t="s">
        <v>483</v>
      </c>
      <c r="C343" s="198" t="s">
        <v>152</v>
      </c>
      <c r="D343" s="198"/>
      <c r="E343" s="417">
        <f t="shared" ref="E343:G344" si="112">E344</f>
        <v>120</v>
      </c>
      <c r="F343" s="594">
        <f t="shared" si="112"/>
        <v>120</v>
      </c>
      <c r="G343" s="594">
        <f t="shared" si="112"/>
        <v>119.9</v>
      </c>
      <c r="H343" s="51">
        <f t="shared" si="102"/>
        <v>0.99916666666666676</v>
      </c>
    </row>
    <row r="344" spans="1:8" s="4" customFormat="1" ht="48" customHeight="1" x14ac:dyDescent="0.3">
      <c r="A344" s="191"/>
      <c r="B344" s="199" t="s">
        <v>147</v>
      </c>
      <c r="C344" s="198" t="s">
        <v>153</v>
      </c>
      <c r="D344" s="198"/>
      <c r="E344" s="417">
        <f t="shared" si="112"/>
        <v>120</v>
      </c>
      <c r="F344" s="594">
        <f t="shared" si="112"/>
        <v>120</v>
      </c>
      <c r="G344" s="594">
        <f t="shared" si="112"/>
        <v>119.9</v>
      </c>
      <c r="H344" s="51">
        <f t="shared" si="102"/>
        <v>0.99916666666666676</v>
      </c>
    </row>
    <row r="345" spans="1:8" s="4" customFormat="1" ht="31.2" x14ac:dyDescent="0.3">
      <c r="A345" s="191"/>
      <c r="B345" s="197" t="s">
        <v>12</v>
      </c>
      <c r="C345" s="198" t="s">
        <v>153</v>
      </c>
      <c r="D345" s="198" t="s">
        <v>316</v>
      </c>
      <c r="E345" s="417">
        <v>120</v>
      </c>
      <c r="F345" s="594">
        <v>120</v>
      </c>
      <c r="G345" s="594">
        <v>119.9</v>
      </c>
      <c r="H345" s="51">
        <f t="shared" si="102"/>
        <v>0.99916666666666676</v>
      </c>
    </row>
    <row r="346" spans="1:8" s="413" customFormat="1" ht="78" x14ac:dyDescent="0.3">
      <c r="A346" s="414"/>
      <c r="B346" s="419" t="s">
        <v>640</v>
      </c>
      <c r="C346" s="421" t="s">
        <v>641</v>
      </c>
      <c r="D346" s="421"/>
      <c r="E346" s="417">
        <f>E347</f>
        <v>370</v>
      </c>
      <c r="F346" s="420">
        <f t="shared" ref="F346:G347" si="113">F347</f>
        <v>370</v>
      </c>
      <c r="G346" s="420">
        <f t="shared" si="113"/>
        <v>370</v>
      </c>
      <c r="H346" s="51">
        <v>1</v>
      </c>
    </row>
    <row r="347" spans="1:8" s="413" customFormat="1" ht="46.8" x14ac:dyDescent="0.3">
      <c r="A347" s="414"/>
      <c r="B347" s="419" t="s">
        <v>642</v>
      </c>
      <c r="C347" s="421" t="s">
        <v>643</v>
      </c>
      <c r="D347" s="421"/>
      <c r="E347" s="417">
        <f>E348</f>
        <v>370</v>
      </c>
      <c r="F347" s="420">
        <f t="shared" si="113"/>
        <v>370</v>
      </c>
      <c r="G347" s="420">
        <f t="shared" si="113"/>
        <v>370</v>
      </c>
      <c r="H347" s="51">
        <v>1</v>
      </c>
    </row>
    <row r="348" spans="1:8" s="413" customFormat="1" ht="31.2" x14ac:dyDescent="0.3">
      <c r="A348" s="414"/>
      <c r="B348" s="419" t="s">
        <v>12</v>
      </c>
      <c r="C348" s="421" t="s">
        <v>643</v>
      </c>
      <c r="D348" s="421" t="s">
        <v>316</v>
      </c>
      <c r="E348" s="417">
        <v>370</v>
      </c>
      <c r="F348" s="594">
        <v>370</v>
      </c>
      <c r="G348" s="594">
        <v>370</v>
      </c>
      <c r="H348" s="51">
        <v>1</v>
      </c>
    </row>
    <row r="349" spans="1:8" s="4" customFormat="1" ht="15.6" x14ac:dyDescent="0.3">
      <c r="A349" s="201"/>
      <c r="B349" s="203" t="s">
        <v>484</v>
      </c>
      <c r="C349" s="204" t="s">
        <v>485</v>
      </c>
      <c r="D349" s="204"/>
      <c r="E349" s="420">
        <f t="shared" ref="E349:G351" si="114">E350</f>
        <v>2500</v>
      </c>
      <c r="F349" s="594">
        <f t="shared" si="114"/>
        <v>4085.9</v>
      </c>
      <c r="G349" s="594">
        <f t="shared" si="114"/>
        <v>2838.9</v>
      </c>
      <c r="H349" s="51">
        <f t="shared" si="102"/>
        <v>0.69480408233192203</v>
      </c>
    </row>
    <row r="350" spans="1:8" s="4" customFormat="1" ht="156.6" customHeight="1" x14ac:dyDescent="0.3">
      <c r="A350" s="201"/>
      <c r="B350" s="203" t="s">
        <v>486</v>
      </c>
      <c r="C350" s="204" t="s">
        <v>487</v>
      </c>
      <c r="D350" s="204"/>
      <c r="E350" s="420">
        <f t="shared" si="114"/>
        <v>2500</v>
      </c>
      <c r="F350" s="594">
        <f t="shared" si="114"/>
        <v>4085.9</v>
      </c>
      <c r="G350" s="594">
        <f t="shared" si="114"/>
        <v>2838.9</v>
      </c>
      <c r="H350" s="51">
        <f t="shared" si="102"/>
        <v>0.69480408233192203</v>
      </c>
    </row>
    <row r="351" spans="1:8" s="4" customFormat="1" ht="15.6" x14ac:dyDescent="0.3">
      <c r="A351" s="201"/>
      <c r="B351" s="203" t="s">
        <v>488</v>
      </c>
      <c r="C351" s="204" t="s">
        <v>489</v>
      </c>
      <c r="D351" s="204"/>
      <c r="E351" s="420">
        <f t="shared" si="114"/>
        <v>2500</v>
      </c>
      <c r="F351" s="594">
        <f t="shared" si="114"/>
        <v>4085.9</v>
      </c>
      <c r="G351" s="594">
        <f t="shared" si="114"/>
        <v>2838.9</v>
      </c>
      <c r="H351" s="51">
        <f t="shared" si="102"/>
        <v>0.69480408233192203</v>
      </c>
    </row>
    <row r="352" spans="1:8" s="4" customFormat="1" ht="33.6" customHeight="1" x14ac:dyDescent="0.3">
      <c r="A352" s="201"/>
      <c r="B352" s="203" t="s">
        <v>322</v>
      </c>
      <c r="C352" s="204" t="s">
        <v>489</v>
      </c>
      <c r="D352" s="204" t="s">
        <v>581</v>
      </c>
      <c r="E352" s="420">
        <v>2500</v>
      </c>
      <c r="F352" s="594">
        <v>4085.9</v>
      </c>
      <c r="G352" s="43">
        <v>2838.9</v>
      </c>
      <c r="H352" s="51">
        <f t="shared" si="102"/>
        <v>0.69480408233192203</v>
      </c>
    </row>
    <row r="353" spans="1:8" s="29" customFormat="1" ht="49.2" customHeight="1" x14ac:dyDescent="0.3">
      <c r="A353" s="201"/>
      <c r="B353" s="202" t="s">
        <v>490</v>
      </c>
      <c r="C353" s="201" t="s">
        <v>154</v>
      </c>
      <c r="D353" s="50"/>
      <c r="E353" s="420">
        <f t="shared" ref="E353:G355" si="115">E354</f>
        <v>32.4</v>
      </c>
      <c r="F353" s="594">
        <f t="shared" si="115"/>
        <v>0</v>
      </c>
      <c r="G353" s="594">
        <f t="shared" si="115"/>
        <v>0</v>
      </c>
      <c r="H353" s="51">
        <v>0</v>
      </c>
    </row>
    <row r="354" spans="1:8" s="29" customFormat="1" ht="110.4" customHeight="1" x14ac:dyDescent="0.3">
      <c r="A354" s="201"/>
      <c r="B354" s="202" t="s">
        <v>491</v>
      </c>
      <c r="C354" s="201" t="s">
        <v>155</v>
      </c>
      <c r="D354" s="50"/>
      <c r="E354" s="420">
        <f t="shared" si="115"/>
        <v>32.4</v>
      </c>
      <c r="F354" s="594">
        <f t="shared" si="115"/>
        <v>0</v>
      </c>
      <c r="G354" s="594">
        <f t="shared" si="115"/>
        <v>0</v>
      </c>
      <c r="H354" s="51">
        <v>0</v>
      </c>
    </row>
    <row r="355" spans="1:8" s="29" customFormat="1" ht="49.2" customHeight="1" x14ac:dyDescent="0.3">
      <c r="A355" s="201"/>
      <c r="B355" s="202" t="s">
        <v>156</v>
      </c>
      <c r="C355" s="201" t="s">
        <v>157</v>
      </c>
      <c r="D355" s="50"/>
      <c r="E355" s="420">
        <f t="shared" si="115"/>
        <v>32.4</v>
      </c>
      <c r="F355" s="594">
        <f t="shared" si="115"/>
        <v>0</v>
      </c>
      <c r="G355" s="594">
        <f t="shared" si="115"/>
        <v>0</v>
      </c>
      <c r="H355" s="51">
        <v>0</v>
      </c>
    </row>
    <row r="356" spans="1:8" s="29" customFormat="1" ht="31.2" x14ac:dyDescent="0.3">
      <c r="A356" s="201"/>
      <c r="B356" s="202" t="s">
        <v>12</v>
      </c>
      <c r="C356" s="201" t="s">
        <v>157</v>
      </c>
      <c r="D356" s="50">
        <v>200</v>
      </c>
      <c r="E356" s="420">
        <v>32.4</v>
      </c>
      <c r="F356" s="594">
        <v>0</v>
      </c>
      <c r="G356" s="43">
        <v>0</v>
      </c>
      <c r="H356" s="51">
        <v>0</v>
      </c>
    </row>
    <row r="357" spans="1:8" s="30" customFormat="1" ht="33" customHeight="1" x14ac:dyDescent="0.3">
      <c r="A357" s="205"/>
      <c r="B357" s="206" t="s">
        <v>492</v>
      </c>
      <c r="C357" s="205" t="s">
        <v>158</v>
      </c>
      <c r="D357" s="50"/>
      <c r="E357" s="420">
        <f>E358+E361+E364</f>
        <v>2479.5</v>
      </c>
      <c r="F357" s="594">
        <f t="shared" ref="F357:G357" si="116">F358+F361+F364</f>
        <v>3245.7000000000003</v>
      </c>
      <c r="G357" s="594">
        <f t="shared" si="116"/>
        <v>3245.3</v>
      </c>
      <c r="H357" s="51">
        <f t="shared" si="102"/>
        <v>0.99987676002095072</v>
      </c>
    </row>
    <row r="358" spans="1:8" s="29" customFormat="1" ht="34.950000000000003" customHeight="1" x14ac:dyDescent="0.3">
      <c r="A358" s="205"/>
      <c r="B358" s="206" t="s">
        <v>306</v>
      </c>
      <c r="C358" s="205" t="s">
        <v>159</v>
      </c>
      <c r="D358" s="50"/>
      <c r="E358" s="420">
        <f t="shared" ref="E358:G359" si="117">E359</f>
        <v>40</v>
      </c>
      <c r="F358" s="594">
        <f t="shared" si="117"/>
        <v>72.400000000000006</v>
      </c>
      <c r="G358" s="594">
        <f t="shared" si="117"/>
        <v>72</v>
      </c>
      <c r="H358" s="51">
        <f t="shared" si="102"/>
        <v>0.99447513812154686</v>
      </c>
    </row>
    <row r="359" spans="1:8" s="31" customFormat="1" ht="19.95" customHeight="1" x14ac:dyDescent="0.3">
      <c r="A359" s="205"/>
      <c r="B359" s="206" t="s">
        <v>160</v>
      </c>
      <c r="C359" s="205" t="s">
        <v>161</v>
      </c>
      <c r="D359" s="50"/>
      <c r="E359" s="420">
        <f t="shared" si="117"/>
        <v>40</v>
      </c>
      <c r="F359" s="594">
        <f t="shared" si="117"/>
        <v>72.400000000000006</v>
      </c>
      <c r="G359" s="594">
        <f t="shared" si="117"/>
        <v>72</v>
      </c>
      <c r="H359" s="51">
        <f t="shared" si="102"/>
        <v>0.99447513812154686</v>
      </c>
    </row>
    <row r="360" spans="1:8" s="31" customFormat="1" ht="31.2" x14ac:dyDescent="0.3">
      <c r="A360" s="205"/>
      <c r="B360" s="206" t="s">
        <v>12</v>
      </c>
      <c r="C360" s="205" t="s">
        <v>161</v>
      </c>
      <c r="D360" s="50">
        <v>200</v>
      </c>
      <c r="E360" s="420">
        <v>40</v>
      </c>
      <c r="F360" s="594">
        <v>72.400000000000006</v>
      </c>
      <c r="G360" s="43">
        <v>72</v>
      </c>
      <c r="H360" s="51">
        <f t="shared" si="102"/>
        <v>0.99447513812154686</v>
      </c>
    </row>
    <row r="361" spans="1:8" s="4" customFormat="1" ht="46.8" x14ac:dyDescent="0.3">
      <c r="A361" s="205"/>
      <c r="B361" s="206" t="s">
        <v>389</v>
      </c>
      <c r="C361" s="205" t="s">
        <v>390</v>
      </c>
      <c r="D361" s="50"/>
      <c r="E361" s="420">
        <f t="shared" ref="E361:G362" si="118">E362</f>
        <v>20</v>
      </c>
      <c r="F361" s="594">
        <f t="shared" si="118"/>
        <v>20</v>
      </c>
      <c r="G361" s="594">
        <f t="shared" si="118"/>
        <v>20</v>
      </c>
      <c r="H361" s="51">
        <f t="shared" si="102"/>
        <v>1</v>
      </c>
    </row>
    <row r="362" spans="1:8" s="4" customFormat="1" ht="18.600000000000001" customHeight="1" x14ac:dyDescent="0.3">
      <c r="A362" s="205"/>
      <c r="B362" s="206" t="s">
        <v>160</v>
      </c>
      <c r="C362" s="205" t="s">
        <v>391</v>
      </c>
      <c r="D362" s="50"/>
      <c r="E362" s="420">
        <f t="shared" si="118"/>
        <v>20</v>
      </c>
      <c r="F362" s="594">
        <f t="shared" si="118"/>
        <v>20</v>
      </c>
      <c r="G362" s="594">
        <f t="shared" si="118"/>
        <v>20</v>
      </c>
      <c r="H362" s="51">
        <f t="shared" si="102"/>
        <v>1</v>
      </c>
    </row>
    <row r="363" spans="1:8" s="4" customFormat="1" ht="31.2" x14ac:dyDescent="0.3">
      <c r="A363" s="205"/>
      <c r="B363" s="206" t="s">
        <v>12</v>
      </c>
      <c r="C363" s="205" t="s">
        <v>391</v>
      </c>
      <c r="D363" s="50">
        <v>200</v>
      </c>
      <c r="E363" s="420">
        <v>20</v>
      </c>
      <c r="F363" s="594">
        <v>20</v>
      </c>
      <c r="G363" s="594">
        <v>20</v>
      </c>
      <c r="H363" s="51">
        <f t="shared" si="102"/>
        <v>1</v>
      </c>
    </row>
    <row r="364" spans="1:8" s="200" customFormat="1" ht="19.2" customHeight="1" x14ac:dyDescent="0.3">
      <c r="A364" s="205"/>
      <c r="B364" s="208" t="s">
        <v>582</v>
      </c>
      <c r="C364" s="207" t="s">
        <v>583</v>
      </c>
      <c r="D364" s="50"/>
      <c r="E364" s="420">
        <f>E365</f>
        <v>2419.5</v>
      </c>
      <c r="F364" s="594">
        <f t="shared" ref="F364:G364" si="119">F365</f>
        <v>3153.3</v>
      </c>
      <c r="G364" s="594">
        <f t="shared" si="119"/>
        <v>3153.3</v>
      </c>
      <c r="H364" s="51">
        <f t="shared" si="102"/>
        <v>1</v>
      </c>
    </row>
    <row r="365" spans="1:8" s="200" customFormat="1" ht="34.200000000000003" customHeight="1" x14ac:dyDescent="0.3">
      <c r="A365" s="205"/>
      <c r="B365" s="207" t="s">
        <v>322</v>
      </c>
      <c r="C365" s="207" t="s">
        <v>583</v>
      </c>
      <c r="D365" s="50">
        <v>600</v>
      </c>
      <c r="E365" s="420">
        <v>2419.5</v>
      </c>
      <c r="F365" s="594">
        <v>3153.3</v>
      </c>
      <c r="G365" s="594">
        <v>3153.3</v>
      </c>
      <c r="H365" s="51">
        <f t="shared" si="102"/>
        <v>1</v>
      </c>
    </row>
    <row r="366" spans="1:8" s="4" customFormat="1" ht="18.600000000000001" customHeight="1" x14ac:dyDescent="0.3">
      <c r="A366" s="205"/>
      <c r="B366" s="206" t="s">
        <v>162</v>
      </c>
      <c r="C366" s="205" t="s">
        <v>163</v>
      </c>
      <c r="D366" s="50"/>
      <c r="E366" s="420">
        <f t="shared" ref="E366:G368" si="120">E367</f>
        <v>20</v>
      </c>
      <c r="F366" s="594">
        <f t="shared" si="120"/>
        <v>20</v>
      </c>
      <c r="G366" s="594">
        <f t="shared" si="120"/>
        <v>20</v>
      </c>
      <c r="H366" s="51">
        <f t="shared" si="102"/>
        <v>1</v>
      </c>
    </row>
    <row r="367" spans="1:8" s="4" customFormat="1" ht="64.2" customHeight="1" x14ac:dyDescent="0.3">
      <c r="A367" s="205"/>
      <c r="B367" s="206" t="s">
        <v>493</v>
      </c>
      <c r="C367" s="205" t="s">
        <v>164</v>
      </c>
      <c r="D367" s="50"/>
      <c r="E367" s="420">
        <f t="shared" si="120"/>
        <v>20</v>
      </c>
      <c r="F367" s="594">
        <f t="shared" si="120"/>
        <v>20</v>
      </c>
      <c r="G367" s="594">
        <f t="shared" si="120"/>
        <v>20</v>
      </c>
      <c r="H367" s="51">
        <f t="shared" si="102"/>
        <v>1</v>
      </c>
    </row>
    <row r="368" spans="1:8" s="4" customFormat="1" ht="46.8" x14ac:dyDescent="0.3">
      <c r="A368" s="205"/>
      <c r="B368" s="206" t="s">
        <v>165</v>
      </c>
      <c r="C368" s="205" t="s">
        <v>166</v>
      </c>
      <c r="D368" s="50"/>
      <c r="E368" s="420">
        <f t="shared" si="120"/>
        <v>20</v>
      </c>
      <c r="F368" s="594">
        <f t="shared" si="120"/>
        <v>20</v>
      </c>
      <c r="G368" s="594">
        <f t="shared" si="120"/>
        <v>20</v>
      </c>
      <c r="H368" s="51">
        <f t="shared" si="102"/>
        <v>1</v>
      </c>
    </row>
    <row r="369" spans="1:8" s="5" customFormat="1" ht="31.2" x14ac:dyDescent="0.3">
      <c r="A369" s="205"/>
      <c r="B369" s="206" t="s">
        <v>12</v>
      </c>
      <c r="C369" s="205" t="s">
        <v>166</v>
      </c>
      <c r="D369" s="50">
        <v>200</v>
      </c>
      <c r="E369" s="420">
        <v>20</v>
      </c>
      <c r="F369" s="594">
        <v>20</v>
      </c>
      <c r="G369" s="594">
        <v>20</v>
      </c>
      <c r="H369" s="51">
        <f t="shared" si="102"/>
        <v>1</v>
      </c>
    </row>
    <row r="370" spans="1:8" s="4" customFormat="1" ht="49.95" customHeight="1" x14ac:dyDescent="0.3">
      <c r="A370" s="205"/>
      <c r="B370" s="206" t="s">
        <v>392</v>
      </c>
      <c r="C370" s="205" t="s">
        <v>167</v>
      </c>
      <c r="D370" s="50"/>
      <c r="E370" s="420">
        <f>E371</f>
        <v>13600.8</v>
      </c>
      <c r="F370" s="594">
        <f>F371</f>
        <v>17801.900000000001</v>
      </c>
      <c r="G370" s="594">
        <f>G371</f>
        <v>17701.799999999996</v>
      </c>
      <c r="H370" s="51">
        <f t="shared" si="102"/>
        <v>0.99437700470174495</v>
      </c>
    </row>
    <row r="371" spans="1:8" s="4" customFormat="1" ht="33" customHeight="1" x14ac:dyDescent="0.3">
      <c r="A371" s="205"/>
      <c r="B371" s="206" t="s">
        <v>393</v>
      </c>
      <c r="C371" s="205" t="s">
        <v>394</v>
      </c>
      <c r="D371" s="50"/>
      <c r="E371" s="422">
        <f>E372+E378+E376</f>
        <v>13600.8</v>
      </c>
      <c r="F371" s="595">
        <f>F372+F378+F376</f>
        <v>17801.900000000001</v>
      </c>
      <c r="G371" s="595">
        <f>G372+G378+G376</f>
        <v>17701.799999999996</v>
      </c>
      <c r="H371" s="51">
        <f t="shared" si="102"/>
        <v>0.99437700470174495</v>
      </c>
    </row>
    <row r="372" spans="1:8" s="4" customFormat="1" ht="31.2" x14ac:dyDescent="0.3">
      <c r="A372" s="205"/>
      <c r="B372" s="206" t="s">
        <v>65</v>
      </c>
      <c r="C372" s="205" t="s">
        <v>395</v>
      </c>
      <c r="D372" s="50"/>
      <c r="E372" s="422">
        <f>E373+E374+E375</f>
        <v>13440.3</v>
      </c>
      <c r="F372" s="595">
        <f t="shared" ref="F372:G372" si="121">F373+F374+F375</f>
        <v>17644.7</v>
      </c>
      <c r="G372" s="595">
        <f t="shared" si="121"/>
        <v>17544.699999999997</v>
      </c>
      <c r="H372" s="51">
        <f t="shared" si="102"/>
        <v>0.99433257578763012</v>
      </c>
    </row>
    <row r="373" spans="1:8" s="4" customFormat="1" ht="78" customHeight="1" x14ac:dyDescent="0.3">
      <c r="A373" s="205"/>
      <c r="B373" s="206" t="s">
        <v>46</v>
      </c>
      <c r="C373" s="205" t="s">
        <v>395</v>
      </c>
      <c r="D373" s="50">
        <v>100</v>
      </c>
      <c r="E373" s="414">
        <v>12629.1</v>
      </c>
      <c r="F373" s="590">
        <v>16703</v>
      </c>
      <c r="G373" s="43">
        <v>16668.099999999999</v>
      </c>
      <c r="H373" s="51">
        <f t="shared" si="102"/>
        <v>0.99791055499012149</v>
      </c>
    </row>
    <row r="374" spans="1:8" s="4" customFormat="1" ht="31.2" x14ac:dyDescent="0.3">
      <c r="A374" s="205"/>
      <c r="B374" s="206" t="s">
        <v>12</v>
      </c>
      <c r="C374" s="205" t="s">
        <v>395</v>
      </c>
      <c r="D374" s="50">
        <v>200</v>
      </c>
      <c r="E374" s="414">
        <v>791.3</v>
      </c>
      <c r="F374" s="590">
        <v>921.8</v>
      </c>
      <c r="G374" s="594">
        <v>856.8</v>
      </c>
      <c r="H374" s="51">
        <f t="shared" si="102"/>
        <v>0.92948578867433285</v>
      </c>
    </row>
    <row r="375" spans="1:8" s="209" customFormat="1" ht="15.6" x14ac:dyDescent="0.3">
      <c r="A375" s="210"/>
      <c r="B375" s="212" t="s">
        <v>47</v>
      </c>
      <c r="C375" s="215" t="s">
        <v>395</v>
      </c>
      <c r="D375" s="50">
        <v>800</v>
      </c>
      <c r="E375" s="414">
        <v>19.899999999999999</v>
      </c>
      <c r="F375" s="590">
        <v>19.899999999999999</v>
      </c>
      <c r="G375" s="594">
        <v>19.8</v>
      </c>
      <c r="H375" s="51">
        <f t="shared" si="102"/>
        <v>0.99497487437185939</v>
      </c>
    </row>
    <row r="376" spans="1:8" s="4" customFormat="1" ht="31.2" x14ac:dyDescent="0.3">
      <c r="A376" s="213"/>
      <c r="B376" s="214" t="s">
        <v>396</v>
      </c>
      <c r="C376" s="213" t="s">
        <v>397</v>
      </c>
      <c r="D376" s="50"/>
      <c r="E376" s="420">
        <f>E377</f>
        <v>50</v>
      </c>
      <c r="F376" s="594">
        <f>F377</f>
        <v>9.5</v>
      </c>
      <c r="G376" s="594">
        <f>G377</f>
        <v>9.5</v>
      </c>
      <c r="H376" s="51">
        <f t="shared" si="102"/>
        <v>1</v>
      </c>
    </row>
    <row r="377" spans="1:8" s="4" customFormat="1" ht="31.2" x14ac:dyDescent="0.3">
      <c r="A377" s="213"/>
      <c r="B377" s="214" t="s">
        <v>12</v>
      </c>
      <c r="C377" s="213" t="s">
        <v>397</v>
      </c>
      <c r="D377" s="50">
        <v>200</v>
      </c>
      <c r="E377" s="420">
        <v>50</v>
      </c>
      <c r="F377" s="594">
        <v>9.5</v>
      </c>
      <c r="G377" s="594">
        <v>9.5</v>
      </c>
      <c r="H377" s="51">
        <f t="shared" ref="H377:H458" si="122">G377/F377</f>
        <v>1</v>
      </c>
    </row>
    <row r="378" spans="1:8" s="4" customFormat="1" ht="230.4" customHeight="1" x14ac:dyDescent="0.3">
      <c r="A378" s="213"/>
      <c r="B378" s="216" t="s">
        <v>398</v>
      </c>
      <c r="C378" s="216" t="s">
        <v>399</v>
      </c>
      <c r="D378" s="217"/>
      <c r="E378" s="420">
        <f>E379</f>
        <v>110.5</v>
      </c>
      <c r="F378" s="594">
        <f>F379</f>
        <v>147.69999999999999</v>
      </c>
      <c r="G378" s="594">
        <f>G379</f>
        <v>147.6</v>
      </c>
      <c r="H378" s="51">
        <f t="shared" si="122"/>
        <v>0.99932295192958709</v>
      </c>
    </row>
    <row r="379" spans="1:8" s="4" customFormat="1" ht="81" customHeight="1" x14ac:dyDescent="0.3">
      <c r="A379" s="213"/>
      <c r="B379" s="216" t="s">
        <v>46</v>
      </c>
      <c r="C379" s="216" t="s">
        <v>399</v>
      </c>
      <c r="D379" s="218" t="s">
        <v>400</v>
      </c>
      <c r="E379" s="420">
        <v>110.5</v>
      </c>
      <c r="F379" s="594">
        <v>147.69999999999999</v>
      </c>
      <c r="G379" s="43">
        <v>147.6</v>
      </c>
      <c r="H379" s="51">
        <f t="shared" si="122"/>
        <v>0.99932295192958709</v>
      </c>
    </row>
    <row r="380" spans="1:8" s="9" customFormat="1" ht="34.200000000000003" customHeight="1" x14ac:dyDescent="0.3">
      <c r="A380" s="213"/>
      <c r="B380" s="214" t="s">
        <v>494</v>
      </c>
      <c r="C380" s="213" t="s">
        <v>168</v>
      </c>
      <c r="D380" s="50"/>
      <c r="E380" s="420">
        <f>E381</f>
        <v>150</v>
      </c>
      <c r="F380" s="594">
        <f>F381</f>
        <v>197.6</v>
      </c>
      <c r="G380" s="594">
        <f>G381</f>
        <v>197.6</v>
      </c>
      <c r="H380" s="51">
        <f t="shared" si="122"/>
        <v>1</v>
      </c>
    </row>
    <row r="381" spans="1:8" s="4" customFormat="1" ht="31.2" x14ac:dyDescent="0.3">
      <c r="A381" s="213"/>
      <c r="B381" s="214" t="s">
        <v>307</v>
      </c>
      <c r="C381" s="213" t="s">
        <v>169</v>
      </c>
      <c r="D381" s="50"/>
      <c r="E381" s="420">
        <f>E382+E384</f>
        <v>150</v>
      </c>
      <c r="F381" s="594">
        <f>F382+F384</f>
        <v>197.6</v>
      </c>
      <c r="G381" s="594">
        <f>G382+G384</f>
        <v>197.6</v>
      </c>
      <c r="H381" s="51">
        <f t="shared" si="122"/>
        <v>1</v>
      </c>
    </row>
    <row r="382" spans="1:8" s="4" customFormat="1" ht="15.6" x14ac:dyDescent="0.3">
      <c r="A382" s="213"/>
      <c r="B382" s="214" t="s">
        <v>170</v>
      </c>
      <c r="C382" s="213" t="s">
        <v>171</v>
      </c>
      <c r="D382" s="50"/>
      <c r="E382" s="420">
        <f>E383</f>
        <v>50</v>
      </c>
      <c r="F382" s="594">
        <f>F383</f>
        <v>50</v>
      </c>
      <c r="G382" s="594">
        <f>G383</f>
        <v>50</v>
      </c>
      <c r="H382" s="51">
        <f t="shared" si="122"/>
        <v>1</v>
      </c>
    </row>
    <row r="383" spans="1:8" s="4" customFormat="1" ht="31.2" x14ac:dyDescent="0.3">
      <c r="A383" s="213"/>
      <c r="B383" s="214" t="s">
        <v>12</v>
      </c>
      <c r="C383" s="213" t="s">
        <v>171</v>
      </c>
      <c r="D383" s="50">
        <v>200</v>
      </c>
      <c r="E383" s="420">
        <v>50</v>
      </c>
      <c r="F383" s="594">
        <v>50</v>
      </c>
      <c r="G383" s="594">
        <v>50</v>
      </c>
      <c r="H383" s="51">
        <f t="shared" si="122"/>
        <v>1</v>
      </c>
    </row>
    <row r="384" spans="1:8" s="4" customFormat="1" ht="123.6" customHeight="1" x14ac:dyDescent="0.3">
      <c r="A384" s="213"/>
      <c r="B384" s="214" t="s">
        <v>495</v>
      </c>
      <c r="C384" s="213" t="s">
        <v>172</v>
      </c>
      <c r="D384" s="50"/>
      <c r="E384" s="420">
        <f>E385</f>
        <v>100</v>
      </c>
      <c r="F384" s="594">
        <f>F385</f>
        <v>147.6</v>
      </c>
      <c r="G384" s="594">
        <f>G385</f>
        <v>147.6</v>
      </c>
      <c r="H384" s="51">
        <f t="shared" si="122"/>
        <v>1</v>
      </c>
    </row>
    <row r="385" spans="1:8" s="4" customFormat="1" ht="15.6" x14ac:dyDescent="0.3">
      <c r="A385" s="213"/>
      <c r="B385" s="214" t="s">
        <v>173</v>
      </c>
      <c r="C385" s="213" t="s">
        <v>172</v>
      </c>
      <c r="D385" s="50">
        <v>500</v>
      </c>
      <c r="E385" s="420">
        <v>100</v>
      </c>
      <c r="F385" s="594">
        <v>147.6</v>
      </c>
      <c r="G385" s="594">
        <v>147.6</v>
      </c>
      <c r="H385" s="51">
        <f t="shared" si="122"/>
        <v>1</v>
      </c>
    </row>
    <row r="386" spans="1:8" s="4" customFormat="1" ht="50.4" customHeight="1" x14ac:dyDescent="0.3">
      <c r="A386" s="126">
        <v>9</v>
      </c>
      <c r="B386" s="127" t="s">
        <v>174</v>
      </c>
      <c r="C386" s="126" t="s">
        <v>175</v>
      </c>
      <c r="D386" s="129"/>
      <c r="E386" s="601">
        <f>E387</f>
        <v>10876.699999999999</v>
      </c>
      <c r="F386" s="601">
        <f>F387</f>
        <v>9593.7000000000007</v>
      </c>
      <c r="G386" s="601">
        <f>G387</f>
        <v>9581.1</v>
      </c>
      <c r="H386" s="131">
        <f t="shared" si="122"/>
        <v>0.99868663810625724</v>
      </c>
    </row>
    <row r="387" spans="1:8" s="4" customFormat="1" ht="15.6" x14ac:dyDescent="0.3">
      <c r="A387" s="220"/>
      <c r="B387" s="221" t="s">
        <v>217</v>
      </c>
      <c r="C387" s="220" t="s">
        <v>176</v>
      </c>
      <c r="D387" s="50"/>
      <c r="E387" s="594">
        <f>E388+E393</f>
        <v>10876.699999999999</v>
      </c>
      <c r="F387" s="594">
        <f>F388+F393</f>
        <v>9593.7000000000007</v>
      </c>
      <c r="G387" s="594">
        <f>G388+G393</f>
        <v>9581.1</v>
      </c>
      <c r="H387" s="51">
        <f t="shared" si="122"/>
        <v>0.99868663810625724</v>
      </c>
    </row>
    <row r="388" spans="1:8" s="5" customFormat="1" ht="46.8" x14ac:dyDescent="0.3">
      <c r="A388" s="220"/>
      <c r="B388" s="221" t="s">
        <v>308</v>
      </c>
      <c r="C388" s="220" t="s">
        <v>177</v>
      </c>
      <c r="D388" s="50"/>
      <c r="E388" s="594">
        <f>E389</f>
        <v>9382.2999999999993</v>
      </c>
      <c r="F388" s="594">
        <f>F389</f>
        <v>7378.2</v>
      </c>
      <c r="G388" s="594">
        <f>G389</f>
        <v>7371.3</v>
      </c>
      <c r="H388" s="51">
        <f t="shared" si="122"/>
        <v>0.99906481255590796</v>
      </c>
    </row>
    <row r="389" spans="1:8" s="4" customFormat="1" ht="49.2" customHeight="1" x14ac:dyDescent="0.3">
      <c r="A389" s="220"/>
      <c r="B389" s="631" t="s">
        <v>702</v>
      </c>
      <c r="C389" s="220" t="s">
        <v>178</v>
      </c>
      <c r="D389" s="50"/>
      <c r="E389" s="594">
        <f>E390+E391+E392</f>
        <v>9382.2999999999993</v>
      </c>
      <c r="F389" s="594">
        <f>F390+F391+F392</f>
        <v>7378.2</v>
      </c>
      <c r="G389" s="594">
        <f>G390+G391+G392</f>
        <v>7371.3</v>
      </c>
      <c r="H389" s="51">
        <f t="shared" si="122"/>
        <v>0.99906481255590796</v>
      </c>
    </row>
    <row r="390" spans="1:8" s="4" customFormat="1" ht="79.95" customHeight="1" x14ac:dyDescent="0.3">
      <c r="A390" s="220"/>
      <c r="B390" s="221" t="s">
        <v>46</v>
      </c>
      <c r="C390" s="220" t="s">
        <v>178</v>
      </c>
      <c r="D390" s="50">
        <v>100</v>
      </c>
      <c r="E390" s="420">
        <v>1128.8</v>
      </c>
      <c r="F390" s="594">
        <v>1285.2</v>
      </c>
      <c r="G390" s="594">
        <v>1278.3</v>
      </c>
      <c r="H390" s="51">
        <f t="shared" si="122"/>
        <v>0.9946311858076563</v>
      </c>
    </row>
    <row r="391" spans="1:8" s="4" customFormat="1" ht="31.2" x14ac:dyDescent="0.3">
      <c r="A391" s="220"/>
      <c r="B391" s="221" t="s">
        <v>12</v>
      </c>
      <c r="C391" s="220" t="s">
        <v>178</v>
      </c>
      <c r="D391" s="50">
        <v>200</v>
      </c>
      <c r="E391" s="420">
        <v>162</v>
      </c>
      <c r="F391" s="594">
        <v>162</v>
      </c>
      <c r="G391" s="594">
        <v>162</v>
      </c>
      <c r="H391" s="51">
        <f t="shared" si="122"/>
        <v>1</v>
      </c>
    </row>
    <row r="392" spans="1:8" s="4" customFormat="1" ht="15.6" x14ac:dyDescent="0.3">
      <c r="A392" s="220"/>
      <c r="B392" s="221" t="s">
        <v>47</v>
      </c>
      <c r="C392" s="220" t="s">
        <v>178</v>
      </c>
      <c r="D392" s="50">
        <v>800</v>
      </c>
      <c r="E392" s="420">
        <v>8091.5</v>
      </c>
      <c r="F392" s="594">
        <v>5931</v>
      </c>
      <c r="G392" s="43">
        <v>5931</v>
      </c>
      <c r="H392" s="51">
        <f t="shared" si="122"/>
        <v>1</v>
      </c>
    </row>
    <row r="393" spans="1:8" s="4" customFormat="1" ht="64.95" customHeight="1" x14ac:dyDescent="0.3">
      <c r="A393" s="220"/>
      <c r="B393" s="641" t="s">
        <v>711</v>
      </c>
      <c r="C393" s="220" t="s">
        <v>179</v>
      </c>
      <c r="D393" s="50"/>
      <c r="E393" s="420">
        <f>E396+E394</f>
        <v>1494.4</v>
      </c>
      <c r="F393" s="594">
        <f t="shared" ref="F393:G393" si="123">F396+F394</f>
        <v>2215.5</v>
      </c>
      <c r="G393" s="594">
        <f t="shared" si="123"/>
        <v>2209.8000000000002</v>
      </c>
      <c r="H393" s="51">
        <f t="shared" si="122"/>
        <v>0.99742721733243067</v>
      </c>
    </row>
    <row r="394" spans="1:8" s="211" customFormat="1" ht="122.4" customHeight="1" x14ac:dyDescent="0.3">
      <c r="A394" s="220"/>
      <c r="B394" s="225" t="s">
        <v>584</v>
      </c>
      <c r="C394" s="224" t="s">
        <v>585</v>
      </c>
      <c r="D394" s="50"/>
      <c r="E394" s="420">
        <f>E395</f>
        <v>698.6</v>
      </c>
      <c r="F394" s="594">
        <f t="shared" ref="F394:G394" si="124">F395</f>
        <v>0</v>
      </c>
      <c r="G394" s="594">
        <f t="shared" si="124"/>
        <v>0</v>
      </c>
      <c r="H394" s="51">
        <v>0</v>
      </c>
    </row>
    <row r="395" spans="1:8" s="211" customFormat="1" ht="31.2" x14ac:dyDescent="0.3">
      <c r="A395" s="220"/>
      <c r="B395" s="223" t="s">
        <v>12</v>
      </c>
      <c r="C395" s="224" t="s">
        <v>585</v>
      </c>
      <c r="D395" s="50">
        <v>200</v>
      </c>
      <c r="E395" s="420">
        <v>698.6</v>
      </c>
      <c r="F395" s="594">
        <v>0</v>
      </c>
      <c r="G395" s="594">
        <v>0</v>
      </c>
      <c r="H395" s="51">
        <v>0</v>
      </c>
    </row>
    <row r="396" spans="1:8" s="4" customFormat="1" ht="94.2" customHeight="1" x14ac:dyDescent="0.3">
      <c r="A396" s="220"/>
      <c r="B396" s="632" t="s">
        <v>703</v>
      </c>
      <c r="C396" s="220" t="s">
        <v>180</v>
      </c>
      <c r="D396" s="50"/>
      <c r="E396" s="420">
        <f t="shared" ref="E396:G396" si="125">E397</f>
        <v>795.8</v>
      </c>
      <c r="F396" s="594">
        <f t="shared" si="125"/>
        <v>2215.5</v>
      </c>
      <c r="G396" s="594">
        <f t="shared" si="125"/>
        <v>2209.8000000000002</v>
      </c>
      <c r="H396" s="51">
        <f t="shared" si="122"/>
        <v>0.99742721733243067</v>
      </c>
    </row>
    <row r="397" spans="1:8" s="4" customFormat="1" ht="31.2" x14ac:dyDescent="0.3">
      <c r="A397" s="220"/>
      <c r="B397" s="221" t="s">
        <v>12</v>
      </c>
      <c r="C397" s="220" t="s">
        <v>180</v>
      </c>
      <c r="D397" s="50">
        <v>200</v>
      </c>
      <c r="E397" s="420">
        <v>795.8</v>
      </c>
      <c r="F397" s="594">
        <v>2215.5</v>
      </c>
      <c r="G397" s="594">
        <v>2209.8000000000002</v>
      </c>
      <c r="H397" s="51">
        <f t="shared" si="122"/>
        <v>0.99742721733243067</v>
      </c>
    </row>
    <row r="398" spans="1:8" s="4" customFormat="1" ht="64.95" customHeight="1" x14ac:dyDescent="0.3">
      <c r="A398" s="180">
        <v>10</v>
      </c>
      <c r="B398" s="127" t="s">
        <v>496</v>
      </c>
      <c r="C398" s="180" t="s">
        <v>181</v>
      </c>
      <c r="D398" s="181"/>
      <c r="E398" s="427">
        <f t="shared" ref="E398:G401" si="126">E399</f>
        <v>720</v>
      </c>
      <c r="F398" s="596">
        <f t="shared" si="126"/>
        <v>655</v>
      </c>
      <c r="G398" s="596">
        <f t="shared" si="126"/>
        <v>655</v>
      </c>
      <c r="H398" s="131">
        <f t="shared" si="122"/>
        <v>1</v>
      </c>
    </row>
    <row r="399" spans="1:8" s="4" customFormat="1" ht="15.6" x14ac:dyDescent="0.3">
      <c r="A399" s="220"/>
      <c r="B399" s="222" t="s">
        <v>217</v>
      </c>
      <c r="C399" s="220" t="s">
        <v>182</v>
      </c>
      <c r="D399" s="50"/>
      <c r="E399" s="426">
        <f>E400+E403</f>
        <v>720</v>
      </c>
      <c r="F399" s="594">
        <f t="shared" ref="F399" si="127">F400+F403</f>
        <v>655</v>
      </c>
      <c r="G399" s="594">
        <f>G400+G403</f>
        <v>655</v>
      </c>
      <c r="H399" s="51">
        <f t="shared" si="122"/>
        <v>1</v>
      </c>
    </row>
    <row r="400" spans="1:8" s="4" customFormat="1" ht="46.95" customHeight="1" x14ac:dyDescent="0.3">
      <c r="A400" s="220"/>
      <c r="B400" s="221" t="s">
        <v>426</v>
      </c>
      <c r="C400" s="220" t="s">
        <v>184</v>
      </c>
      <c r="D400" s="50"/>
      <c r="E400" s="426">
        <f t="shared" si="126"/>
        <v>680</v>
      </c>
      <c r="F400" s="594">
        <f t="shared" si="126"/>
        <v>615</v>
      </c>
      <c r="G400" s="594">
        <f t="shared" si="126"/>
        <v>615</v>
      </c>
      <c r="H400" s="51">
        <f t="shared" si="122"/>
        <v>1</v>
      </c>
    </row>
    <row r="401" spans="1:8" s="4" customFormat="1" ht="49.2" customHeight="1" x14ac:dyDescent="0.3">
      <c r="A401" s="220"/>
      <c r="B401" s="221" t="s">
        <v>183</v>
      </c>
      <c r="C401" s="220" t="s">
        <v>185</v>
      </c>
      <c r="D401" s="50"/>
      <c r="E401" s="426">
        <f t="shared" si="126"/>
        <v>680</v>
      </c>
      <c r="F401" s="594">
        <f t="shared" si="126"/>
        <v>615</v>
      </c>
      <c r="G401" s="594">
        <f t="shared" si="126"/>
        <v>615</v>
      </c>
      <c r="H401" s="51">
        <f t="shared" si="122"/>
        <v>1</v>
      </c>
    </row>
    <row r="402" spans="1:8" s="4" customFormat="1" ht="31.2" x14ac:dyDescent="0.3">
      <c r="A402" s="220"/>
      <c r="B402" s="221" t="s">
        <v>12</v>
      </c>
      <c r="C402" s="220" t="s">
        <v>185</v>
      </c>
      <c r="D402" s="50">
        <v>200</v>
      </c>
      <c r="E402" s="426">
        <v>680</v>
      </c>
      <c r="F402" s="594">
        <v>615</v>
      </c>
      <c r="G402" s="43">
        <v>615</v>
      </c>
      <c r="H402" s="51">
        <f t="shared" si="122"/>
        <v>1</v>
      </c>
    </row>
    <row r="403" spans="1:8" s="413" customFormat="1" ht="78" x14ac:dyDescent="0.3">
      <c r="A403" s="414"/>
      <c r="B403" s="429" t="s">
        <v>644</v>
      </c>
      <c r="C403" s="425" t="s">
        <v>645</v>
      </c>
      <c r="D403" s="428"/>
      <c r="E403" s="426">
        <f>E404</f>
        <v>40</v>
      </c>
      <c r="F403" s="594">
        <f t="shared" ref="F403:G404" si="128">F404</f>
        <v>40</v>
      </c>
      <c r="G403" s="594">
        <f t="shared" si="128"/>
        <v>40</v>
      </c>
      <c r="H403" s="51"/>
    </row>
    <row r="404" spans="1:8" s="413" customFormat="1" ht="46.8" x14ac:dyDescent="0.3">
      <c r="A404" s="414"/>
      <c r="B404" s="425" t="s">
        <v>183</v>
      </c>
      <c r="C404" s="425" t="s">
        <v>646</v>
      </c>
      <c r="D404" s="428"/>
      <c r="E404" s="426">
        <f>E405</f>
        <v>40</v>
      </c>
      <c r="F404" s="594">
        <f t="shared" si="128"/>
        <v>40</v>
      </c>
      <c r="G404" s="594">
        <f t="shared" si="128"/>
        <v>40</v>
      </c>
      <c r="H404" s="51"/>
    </row>
    <row r="405" spans="1:8" s="413" customFormat="1" ht="31.2" x14ac:dyDescent="0.3">
      <c r="A405" s="414"/>
      <c r="B405" s="425" t="s">
        <v>12</v>
      </c>
      <c r="C405" s="425" t="s">
        <v>646</v>
      </c>
      <c r="D405" s="428" t="s">
        <v>316</v>
      </c>
      <c r="E405" s="426">
        <v>40</v>
      </c>
      <c r="F405" s="594">
        <v>40</v>
      </c>
      <c r="G405" s="43">
        <v>40</v>
      </c>
      <c r="H405" s="51"/>
    </row>
    <row r="406" spans="1:8" s="4" customFormat="1" ht="49.2" customHeight="1" x14ac:dyDescent="0.3">
      <c r="A406" s="126">
        <v>11</v>
      </c>
      <c r="B406" s="127" t="s">
        <v>187</v>
      </c>
      <c r="C406" s="126" t="s">
        <v>188</v>
      </c>
      <c r="D406" s="129"/>
      <c r="E406" s="438">
        <f>E407+E414+E420+E437+E433</f>
        <v>38057.199999999997</v>
      </c>
      <c r="F406" s="593">
        <f t="shared" ref="F406:G406" si="129">F407+F414+F420+F437+F433</f>
        <v>37099.599999999999</v>
      </c>
      <c r="G406" s="593">
        <f t="shared" si="129"/>
        <v>36345.999999999993</v>
      </c>
      <c r="H406" s="131">
        <f t="shared" si="122"/>
        <v>0.97968711252951501</v>
      </c>
    </row>
    <row r="407" spans="1:8" s="4" customFormat="1" ht="15.6" x14ac:dyDescent="0.3">
      <c r="A407" s="246"/>
      <c r="B407" s="247" t="s">
        <v>189</v>
      </c>
      <c r="C407" s="246" t="s">
        <v>190</v>
      </c>
      <c r="D407" s="50"/>
      <c r="E407" s="439">
        <f>E411+E408</f>
        <v>7827.7</v>
      </c>
      <c r="F407" s="594">
        <f>F411+F408</f>
        <v>10087.5</v>
      </c>
      <c r="G407" s="594">
        <f>G411+G408</f>
        <v>10087.5</v>
      </c>
      <c r="H407" s="51">
        <f t="shared" si="122"/>
        <v>1</v>
      </c>
    </row>
    <row r="408" spans="1:8" s="31" customFormat="1" ht="34.950000000000003" customHeight="1" x14ac:dyDescent="0.3">
      <c r="A408" s="246"/>
      <c r="B408" s="253" t="s">
        <v>497</v>
      </c>
      <c r="C408" s="250" t="s">
        <v>498</v>
      </c>
      <c r="D408" s="252"/>
      <c r="E408" s="439">
        <f t="shared" ref="E408:G409" si="130">E409</f>
        <v>0</v>
      </c>
      <c r="F408" s="594">
        <f t="shared" si="130"/>
        <v>250</v>
      </c>
      <c r="G408" s="594">
        <f t="shared" si="130"/>
        <v>250</v>
      </c>
      <c r="H408" s="51">
        <f t="shared" si="122"/>
        <v>1</v>
      </c>
    </row>
    <row r="409" spans="1:8" s="31" customFormat="1" ht="47.4" customHeight="1" x14ac:dyDescent="0.3">
      <c r="A409" s="220"/>
      <c r="B409" s="226" t="s">
        <v>499</v>
      </c>
      <c r="C409" s="223" t="s">
        <v>500</v>
      </c>
      <c r="D409" s="224"/>
      <c r="E409" s="439">
        <f t="shared" si="130"/>
        <v>0</v>
      </c>
      <c r="F409" s="594">
        <f t="shared" si="130"/>
        <v>250</v>
      </c>
      <c r="G409" s="594">
        <f t="shared" si="130"/>
        <v>250</v>
      </c>
      <c r="H409" s="51">
        <f t="shared" si="122"/>
        <v>1</v>
      </c>
    </row>
    <row r="410" spans="1:8" s="32" customFormat="1" ht="31.2" x14ac:dyDescent="0.3">
      <c r="A410" s="220"/>
      <c r="B410" s="223" t="s">
        <v>12</v>
      </c>
      <c r="C410" s="223" t="s">
        <v>500</v>
      </c>
      <c r="D410" s="224" t="s">
        <v>316</v>
      </c>
      <c r="E410" s="439">
        <v>0</v>
      </c>
      <c r="F410" s="594">
        <v>250</v>
      </c>
      <c r="G410" s="43">
        <v>250</v>
      </c>
      <c r="H410" s="51">
        <f t="shared" si="122"/>
        <v>1</v>
      </c>
    </row>
    <row r="411" spans="1:8" s="31" customFormat="1" ht="34.950000000000003" customHeight="1" x14ac:dyDescent="0.3">
      <c r="A411" s="220"/>
      <c r="B411" s="221" t="s">
        <v>310</v>
      </c>
      <c r="C411" s="220" t="s">
        <v>191</v>
      </c>
      <c r="D411" s="50"/>
      <c r="E411" s="439">
        <f t="shared" ref="E411:G412" si="131">E412</f>
        <v>7827.7</v>
      </c>
      <c r="F411" s="594">
        <f t="shared" si="131"/>
        <v>9837.5</v>
      </c>
      <c r="G411" s="594">
        <f t="shared" si="131"/>
        <v>9837.5</v>
      </c>
      <c r="H411" s="51">
        <f t="shared" si="122"/>
        <v>1</v>
      </c>
    </row>
    <row r="412" spans="1:8" s="5" customFormat="1" ht="31.2" x14ac:dyDescent="0.3">
      <c r="A412" s="220"/>
      <c r="B412" s="221" t="s">
        <v>6</v>
      </c>
      <c r="C412" s="220" t="s">
        <v>192</v>
      </c>
      <c r="D412" s="50"/>
      <c r="E412" s="439">
        <f t="shared" si="131"/>
        <v>7827.7</v>
      </c>
      <c r="F412" s="594">
        <f t="shared" si="131"/>
        <v>9837.5</v>
      </c>
      <c r="G412" s="594">
        <f t="shared" si="131"/>
        <v>9837.5</v>
      </c>
      <c r="H412" s="51">
        <f t="shared" si="122"/>
        <v>1</v>
      </c>
    </row>
    <row r="413" spans="1:8" s="4" customFormat="1" ht="33.6" customHeight="1" x14ac:dyDescent="0.3">
      <c r="A413" s="220"/>
      <c r="B413" s="221" t="s">
        <v>7</v>
      </c>
      <c r="C413" s="220" t="s">
        <v>192</v>
      </c>
      <c r="D413" s="50">
        <v>600</v>
      </c>
      <c r="E413" s="439">
        <v>7827.7</v>
      </c>
      <c r="F413" s="594">
        <v>9837.5</v>
      </c>
      <c r="G413" s="594">
        <v>9837.5</v>
      </c>
      <c r="H413" s="51">
        <f t="shared" si="122"/>
        <v>1</v>
      </c>
    </row>
    <row r="414" spans="1:8" s="4" customFormat="1" ht="48.6" customHeight="1" x14ac:dyDescent="0.3">
      <c r="A414" s="220"/>
      <c r="B414" s="226" t="s">
        <v>501</v>
      </c>
      <c r="C414" s="220" t="s">
        <v>193</v>
      </c>
      <c r="D414" s="50"/>
      <c r="E414" s="439">
        <f>E415</f>
        <v>1089</v>
      </c>
      <c r="F414" s="594">
        <f>F415</f>
        <v>1220.5</v>
      </c>
      <c r="G414" s="594">
        <f>G415</f>
        <v>960.8</v>
      </c>
      <c r="H414" s="51">
        <f t="shared" si="122"/>
        <v>0.78721835313396149</v>
      </c>
    </row>
    <row r="415" spans="1:8" s="4" customFormat="1" ht="49.2" customHeight="1" x14ac:dyDescent="0.3">
      <c r="A415" s="220"/>
      <c r="B415" s="226" t="s">
        <v>502</v>
      </c>
      <c r="C415" s="220" t="s">
        <v>194</v>
      </c>
      <c r="D415" s="50"/>
      <c r="E415" s="439">
        <f>E416+E418</f>
        <v>1089</v>
      </c>
      <c r="F415" s="594">
        <f>F416+F418</f>
        <v>1220.5</v>
      </c>
      <c r="G415" s="594">
        <f>G416+G418</f>
        <v>960.8</v>
      </c>
      <c r="H415" s="51">
        <f t="shared" si="122"/>
        <v>0.78721835313396149</v>
      </c>
    </row>
    <row r="416" spans="1:8" s="4" customFormat="1" ht="64.2" customHeight="1" x14ac:dyDescent="0.3">
      <c r="A416" s="220"/>
      <c r="B416" s="633" t="s">
        <v>704</v>
      </c>
      <c r="C416" s="220" t="s">
        <v>195</v>
      </c>
      <c r="D416" s="50"/>
      <c r="E416" s="439">
        <f>E417</f>
        <v>1089</v>
      </c>
      <c r="F416" s="594">
        <f>F417</f>
        <v>1220.5</v>
      </c>
      <c r="G416" s="594">
        <f>G417</f>
        <v>960.8</v>
      </c>
      <c r="H416" s="51">
        <f t="shared" si="122"/>
        <v>0.78721835313396149</v>
      </c>
    </row>
    <row r="417" spans="1:8" s="4" customFormat="1" ht="31.2" x14ac:dyDescent="0.3">
      <c r="A417" s="220"/>
      <c r="B417" s="221" t="s">
        <v>12</v>
      </c>
      <c r="C417" s="220" t="s">
        <v>195</v>
      </c>
      <c r="D417" s="50">
        <v>200</v>
      </c>
      <c r="E417" s="439">
        <v>1089</v>
      </c>
      <c r="F417" s="594">
        <v>1220.5</v>
      </c>
      <c r="G417" s="594">
        <v>960.8</v>
      </c>
      <c r="H417" s="51">
        <f t="shared" si="122"/>
        <v>0.78721835313396149</v>
      </c>
    </row>
    <row r="418" spans="1:8" s="4" customFormat="1" ht="125.4" customHeight="1" x14ac:dyDescent="0.3">
      <c r="A418" s="220"/>
      <c r="B418" s="223" t="s">
        <v>503</v>
      </c>
      <c r="C418" s="224" t="s">
        <v>504</v>
      </c>
      <c r="D418" s="224"/>
      <c r="E418" s="439">
        <f>E419</f>
        <v>0</v>
      </c>
      <c r="F418" s="594">
        <f>F419</f>
        <v>0</v>
      </c>
      <c r="G418" s="594">
        <f>G419</f>
        <v>0</v>
      </c>
      <c r="H418" s="51">
        <v>0</v>
      </c>
    </row>
    <row r="419" spans="1:8" s="4" customFormat="1" ht="31.2" x14ac:dyDescent="0.3">
      <c r="A419" s="220"/>
      <c r="B419" s="223" t="s">
        <v>12</v>
      </c>
      <c r="C419" s="224" t="s">
        <v>504</v>
      </c>
      <c r="D419" s="224" t="s">
        <v>316</v>
      </c>
      <c r="E419" s="439">
        <v>0</v>
      </c>
      <c r="F419" s="594">
        <v>0</v>
      </c>
      <c r="G419" s="43">
        <v>0</v>
      </c>
      <c r="H419" s="51">
        <v>0</v>
      </c>
    </row>
    <row r="420" spans="1:8" s="4" customFormat="1" ht="34.200000000000003" customHeight="1" x14ac:dyDescent="0.3">
      <c r="A420" s="220"/>
      <c r="B420" s="221" t="s">
        <v>505</v>
      </c>
      <c r="C420" s="220" t="s">
        <v>196</v>
      </c>
      <c r="D420" s="50"/>
      <c r="E420" s="439">
        <f>E421+E426</f>
        <v>17008.3</v>
      </c>
      <c r="F420" s="594">
        <f t="shared" ref="F420:G420" si="132">F421+F426</f>
        <v>18977.7</v>
      </c>
      <c r="G420" s="594">
        <f t="shared" si="132"/>
        <v>18911.199999999997</v>
      </c>
      <c r="H420" s="51">
        <f t="shared" si="122"/>
        <v>0.99649588727822636</v>
      </c>
    </row>
    <row r="421" spans="1:8" s="4" customFormat="1" ht="46.95" customHeight="1" x14ac:dyDescent="0.3">
      <c r="A421" s="220"/>
      <c r="B421" s="221" t="s">
        <v>311</v>
      </c>
      <c r="C421" s="220" t="s">
        <v>197</v>
      </c>
      <c r="D421" s="50"/>
      <c r="E421" s="439">
        <f t="shared" ref="E421:G421" si="133">E422</f>
        <v>2435.1</v>
      </c>
      <c r="F421" s="594">
        <f t="shared" si="133"/>
        <v>2506.4</v>
      </c>
      <c r="G421" s="594">
        <f t="shared" si="133"/>
        <v>2499.1</v>
      </c>
      <c r="H421" s="51">
        <f t="shared" si="122"/>
        <v>0.99708745611235228</v>
      </c>
    </row>
    <row r="422" spans="1:8" s="4" customFormat="1" ht="31.2" x14ac:dyDescent="0.3">
      <c r="A422" s="220"/>
      <c r="B422" s="221" t="s">
        <v>49</v>
      </c>
      <c r="C422" s="220" t="s">
        <v>198</v>
      </c>
      <c r="D422" s="50"/>
      <c r="E422" s="439">
        <f>E423+E424+E425</f>
        <v>2435.1</v>
      </c>
      <c r="F422" s="594">
        <f t="shared" ref="F422:G422" si="134">F423+F424+F425</f>
        <v>2506.4</v>
      </c>
      <c r="G422" s="594">
        <f t="shared" si="134"/>
        <v>2499.1</v>
      </c>
      <c r="H422" s="51">
        <f t="shared" si="122"/>
        <v>0.99708745611235228</v>
      </c>
    </row>
    <row r="423" spans="1:8" s="4" customFormat="1" ht="81" customHeight="1" x14ac:dyDescent="0.3">
      <c r="A423" s="220"/>
      <c r="B423" s="221" t="s">
        <v>46</v>
      </c>
      <c r="C423" s="220" t="s">
        <v>198</v>
      </c>
      <c r="D423" s="50">
        <v>100</v>
      </c>
      <c r="E423" s="439">
        <v>2278.6</v>
      </c>
      <c r="F423" s="594">
        <v>2362.9</v>
      </c>
      <c r="G423" s="594">
        <v>2357.6999999999998</v>
      </c>
      <c r="H423" s="51">
        <f t="shared" si="122"/>
        <v>0.99779931440179426</v>
      </c>
    </row>
    <row r="424" spans="1:8" s="4" customFormat="1" ht="31.2" x14ac:dyDescent="0.3">
      <c r="A424" s="230"/>
      <c r="B424" s="231" t="s">
        <v>12</v>
      </c>
      <c r="C424" s="220" t="s">
        <v>198</v>
      </c>
      <c r="D424" s="50">
        <v>200</v>
      </c>
      <c r="E424" s="439">
        <v>149.5</v>
      </c>
      <c r="F424" s="594">
        <v>143.5</v>
      </c>
      <c r="G424" s="594">
        <v>141.4</v>
      </c>
      <c r="H424" s="8">
        <v>98.6</v>
      </c>
    </row>
    <row r="425" spans="1:8" s="423" customFormat="1" ht="15.6" x14ac:dyDescent="0.3">
      <c r="A425" s="424"/>
      <c r="B425" s="432" t="s">
        <v>47</v>
      </c>
      <c r="C425" s="431" t="s">
        <v>198</v>
      </c>
      <c r="D425" s="434">
        <v>800</v>
      </c>
      <c r="E425" s="433">
        <v>7</v>
      </c>
      <c r="F425" s="594">
        <v>0</v>
      </c>
      <c r="G425" s="594">
        <v>0</v>
      </c>
      <c r="H425" s="423">
        <v>0</v>
      </c>
    </row>
    <row r="426" spans="1:8" s="219" customFormat="1" ht="49.95" customHeight="1" x14ac:dyDescent="0.3">
      <c r="A426" s="230"/>
      <c r="B426" s="234" t="s">
        <v>586</v>
      </c>
      <c r="C426" s="228" t="s">
        <v>587</v>
      </c>
      <c r="D426" s="50"/>
      <c r="E426" s="439">
        <f>E427+E431</f>
        <v>14573.199999999999</v>
      </c>
      <c r="F426" s="594">
        <f t="shared" ref="F426:G426" si="135">F427+F431</f>
        <v>16471.3</v>
      </c>
      <c r="G426" s="594">
        <f t="shared" si="135"/>
        <v>16412.099999999999</v>
      </c>
      <c r="H426" s="51">
        <f>G424/F424</f>
        <v>0.98536585365853657</v>
      </c>
    </row>
    <row r="427" spans="1:8" s="219" customFormat="1" ht="31.2" x14ac:dyDescent="0.3">
      <c r="A427" s="230"/>
      <c r="B427" s="232" t="s">
        <v>6</v>
      </c>
      <c r="C427" s="228" t="s">
        <v>588</v>
      </c>
      <c r="D427" s="50"/>
      <c r="E427" s="439">
        <f>E428+E429+E430</f>
        <v>14543.199999999999</v>
      </c>
      <c r="F427" s="594">
        <f t="shared" ref="F427:G427" si="136">F428+F429+F430</f>
        <v>16435.3</v>
      </c>
      <c r="G427" s="594">
        <f t="shared" si="136"/>
        <v>16376.099999999999</v>
      </c>
      <c r="H427" s="51">
        <f>G426/F426</f>
        <v>0.99640586960349209</v>
      </c>
    </row>
    <row r="428" spans="1:8" s="219" customFormat="1" ht="81" customHeight="1" x14ac:dyDescent="0.3">
      <c r="A428" s="230"/>
      <c r="B428" s="234" t="s">
        <v>324</v>
      </c>
      <c r="C428" s="228" t="s">
        <v>588</v>
      </c>
      <c r="D428" s="50">
        <v>100</v>
      </c>
      <c r="E428" s="439">
        <v>13647.4</v>
      </c>
      <c r="F428" s="594">
        <v>15429</v>
      </c>
      <c r="G428" s="594">
        <v>15392.9</v>
      </c>
      <c r="H428" s="51">
        <f>G427/F427</f>
        <v>0.99639799699427445</v>
      </c>
    </row>
    <row r="429" spans="1:8" s="219" customFormat="1" ht="31.2" x14ac:dyDescent="0.3">
      <c r="A429" s="230"/>
      <c r="B429" s="231" t="s">
        <v>12</v>
      </c>
      <c r="C429" s="233" t="s">
        <v>588</v>
      </c>
      <c r="D429" s="50">
        <v>200</v>
      </c>
      <c r="E429" s="439">
        <v>887.8</v>
      </c>
      <c r="F429" s="594">
        <v>998.3</v>
      </c>
      <c r="G429" s="594">
        <v>982.3</v>
      </c>
      <c r="H429" s="51">
        <f>G428/F428</f>
        <v>0.99766025017823579</v>
      </c>
    </row>
    <row r="430" spans="1:8" s="430" customFormat="1" ht="15.6" x14ac:dyDescent="0.3">
      <c r="A430" s="431"/>
      <c r="B430" s="437" t="s">
        <v>47</v>
      </c>
      <c r="C430" s="436" t="s">
        <v>588</v>
      </c>
      <c r="D430" s="440">
        <v>800</v>
      </c>
      <c r="E430" s="439">
        <v>8</v>
      </c>
      <c r="F430" s="594">
        <v>8</v>
      </c>
      <c r="G430" s="594">
        <v>0.9</v>
      </c>
      <c r="H430" s="51"/>
    </row>
    <row r="431" spans="1:8" s="219" customFormat="1" ht="31.2" x14ac:dyDescent="0.3">
      <c r="A431" s="230"/>
      <c r="B431" s="236" t="s">
        <v>396</v>
      </c>
      <c r="C431" s="237" t="s">
        <v>589</v>
      </c>
      <c r="D431" s="50"/>
      <c r="E431" s="439">
        <f>E432</f>
        <v>30</v>
      </c>
      <c r="F431" s="594">
        <f t="shared" ref="F431:G431" si="137">F432</f>
        <v>36</v>
      </c>
      <c r="G431" s="594">
        <f t="shared" si="137"/>
        <v>36</v>
      </c>
      <c r="H431" s="51">
        <f>G429/F429</f>
        <v>0.98397275368125814</v>
      </c>
    </row>
    <row r="432" spans="1:8" s="229" customFormat="1" ht="31.2" x14ac:dyDescent="0.3">
      <c r="A432" s="230"/>
      <c r="B432" s="235" t="s">
        <v>12</v>
      </c>
      <c r="C432" s="237" t="s">
        <v>589</v>
      </c>
      <c r="D432" s="50">
        <v>200</v>
      </c>
      <c r="E432" s="439">
        <v>30</v>
      </c>
      <c r="F432" s="594">
        <v>36</v>
      </c>
      <c r="G432" s="594">
        <v>36</v>
      </c>
      <c r="H432" s="51">
        <f t="shared" ref="H432:H436" si="138">G431/F431</f>
        <v>1</v>
      </c>
    </row>
    <row r="433" spans="1:9" s="238" customFormat="1" ht="34.200000000000003" customHeight="1" x14ac:dyDescent="0.3">
      <c r="A433" s="239"/>
      <c r="B433" s="245" t="s">
        <v>590</v>
      </c>
      <c r="C433" s="243" t="s">
        <v>591</v>
      </c>
      <c r="D433" s="50"/>
      <c r="E433" s="439">
        <f>E434</f>
        <v>0</v>
      </c>
      <c r="F433" s="594">
        <f t="shared" ref="F433:G435" si="139">F434</f>
        <v>750</v>
      </c>
      <c r="G433" s="594">
        <f t="shared" si="139"/>
        <v>347.1</v>
      </c>
      <c r="H433" s="51">
        <f t="shared" si="138"/>
        <v>1</v>
      </c>
    </row>
    <row r="434" spans="1:9" s="238" customFormat="1" ht="46.95" customHeight="1" x14ac:dyDescent="0.3">
      <c r="A434" s="239"/>
      <c r="B434" s="506" t="s">
        <v>697</v>
      </c>
      <c r="C434" s="619" t="s">
        <v>700</v>
      </c>
      <c r="D434" s="619"/>
      <c r="E434" s="439">
        <f t="shared" ref="E434:E435" si="140">E435</f>
        <v>0</v>
      </c>
      <c r="F434" s="594">
        <f t="shared" si="139"/>
        <v>750</v>
      </c>
      <c r="G434" s="594">
        <f t="shared" si="139"/>
        <v>347.1</v>
      </c>
      <c r="H434" s="51">
        <f t="shared" si="138"/>
        <v>0.46280000000000004</v>
      </c>
    </row>
    <row r="435" spans="1:9" s="238" customFormat="1" ht="46.8" x14ac:dyDescent="0.3">
      <c r="A435" s="239"/>
      <c r="B435" s="506" t="s">
        <v>698</v>
      </c>
      <c r="C435" s="619" t="s">
        <v>701</v>
      </c>
      <c r="D435" s="619"/>
      <c r="E435" s="439">
        <f t="shared" si="140"/>
        <v>0</v>
      </c>
      <c r="F435" s="594">
        <f t="shared" si="139"/>
        <v>750</v>
      </c>
      <c r="G435" s="594">
        <f t="shared" si="139"/>
        <v>347.1</v>
      </c>
      <c r="H435" s="51">
        <f t="shared" si="138"/>
        <v>0.46280000000000004</v>
      </c>
    </row>
    <row r="436" spans="1:9" s="229" customFormat="1" ht="36" customHeight="1" x14ac:dyDescent="0.3">
      <c r="A436" s="230"/>
      <c r="B436" s="592" t="s">
        <v>12</v>
      </c>
      <c r="C436" s="619" t="s">
        <v>701</v>
      </c>
      <c r="D436" s="619" t="s">
        <v>316</v>
      </c>
      <c r="E436" s="439">
        <v>0</v>
      </c>
      <c r="F436" s="594">
        <v>750</v>
      </c>
      <c r="G436" s="594">
        <v>347.1</v>
      </c>
      <c r="H436" s="51">
        <f t="shared" si="138"/>
        <v>0.46280000000000004</v>
      </c>
    </row>
    <row r="437" spans="1:9" s="4" customFormat="1" ht="34.950000000000003" customHeight="1" x14ac:dyDescent="0.3">
      <c r="A437" s="246"/>
      <c r="B437" s="258" t="s">
        <v>699</v>
      </c>
      <c r="C437" s="249" t="s">
        <v>506</v>
      </c>
      <c r="D437" s="50"/>
      <c r="E437" s="439">
        <f t="shared" ref="E437:G441" si="141">E438</f>
        <v>12132.2</v>
      </c>
      <c r="F437" s="594">
        <f t="shared" si="141"/>
        <v>6063.9</v>
      </c>
      <c r="G437" s="594">
        <f t="shared" si="141"/>
        <v>6039.4000000000005</v>
      </c>
      <c r="H437" s="51">
        <f t="shared" si="122"/>
        <v>0.99595969590527567</v>
      </c>
    </row>
    <row r="438" spans="1:9" s="4" customFormat="1" ht="48.6" customHeight="1" x14ac:dyDescent="0.3">
      <c r="A438" s="246"/>
      <c r="B438" s="248" t="s">
        <v>507</v>
      </c>
      <c r="C438" s="249" t="s">
        <v>508</v>
      </c>
      <c r="D438" s="50"/>
      <c r="E438" s="439">
        <f>E441+E439</f>
        <v>12132.2</v>
      </c>
      <c r="F438" s="594">
        <f t="shared" ref="F438:G438" si="142">F441+F439</f>
        <v>6063.9</v>
      </c>
      <c r="G438" s="594">
        <f t="shared" si="142"/>
        <v>6039.4000000000005</v>
      </c>
      <c r="H438" s="51">
        <f t="shared" si="122"/>
        <v>0.99595969590527567</v>
      </c>
    </row>
    <row r="439" spans="1:9" s="240" customFormat="1" ht="49.2" customHeight="1" x14ac:dyDescent="0.3">
      <c r="A439" s="246"/>
      <c r="B439" s="247" t="s">
        <v>431</v>
      </c>
      <c r="C439" s="249" t="s">
        <v>592</v>
      </c>
      <c r="D439" s="50"/>
      <c r="E439" s="439">
        <f>E440</f>
        <v>0</v>
      </c>
      <c r="F439" s="594">
        <f t="shared" ref="F439:G439" si="143">F440</f>
        <v>1418.2</v>
      </c>
      <c r="G439" s="594">
        <f t="shared" si="143"/>
        <v>1393.8</v>
      </c>
      <c r="H439" s="51">
        <f t="shared" si="122"/>
        <v>0.98279509237061058</v>
      </c>
    </row>
    <row r="440" spans="1:9" s="240" customFormat="1" ht="48" customHeight="1" x14ac:dyDescent="0.3">
      <c r="A440" s="246"/>
      <c r="B440" s="251" t="s">
        <v>511</v>
      </c>
      <c r="C440" s="249" t="s">
        <v>592</v>
      </c>
      <c r="D440" s="50">
        <v>400</v>
      </c>
      <c r="E440" s="439">
        <v>0</v>
      </c>
      <c r="F440" s="594">
        <v>1418.2</v>
      </c>
      <c r="G440" s="594">
        <v>1393.8</v>
      </c>
      <c r="H440" s="51">
        <f t="shared" si="122"/>
        <v>0.98279509237061058</v>
      </c>
    </row>
    <row r="441" spans="1:9" s="35" customFormat="1" ht="19.2" customHeight="1" x14ac:dyDescent="0.3">
      <c r="A441" s="246"/>
      <c r="B441" s="248" t="s">
        <v>509</v>
      </c>
      <c r="C441" s="249" t="s">
        <v>510</v>
      </c>
      <c r="D441" s="50"/>
      <c r="E441" s="439">
        <f t="shared" si="141"/>
        <v>12132.2</v>
      </c>
      <c r="F441" s="594">
        <f t="shared" si="141"/>
        <v>4645.7</v>
      </c>
      <c r="G441" s="594">
        <f t="shared" si="141"/>
        <v>4645.6000000000004</v>
      </c>
      <c r="H441" s="51">
        <f t="shared" si="122"/>
        <v>0.99997847471855705</v>
      </c>
    </row>
    <row r="442" spans="1:9" s="34" customFormat="1" ht="49.2" customHeight="1" x14ac:dyDescent="0.3">
      <c r="A442" s="241"/>
      <c r="B442" s="244" t="s">
        <v>511</v>
      </c>
      <c r="C442" s="242" t="s">
        <v>510</v>
      </c>
      <c r="D442" s="50">
        <v>400</v>
      </c>
      <c r="E442" s="439">
        <v>12132.2</v>
      </c>
      <c r="F442" s="594">
        <v>4645.7</v>
      </c>
      <c r="G442" s="43">
        <v>4645.6000000000004</v>
      </c>
      <c r="H442" s="51">
        <f t="shared" si="122"/>
        <v>0.99997847471855705</v>
      </c>
    </row>
    <row r="443" spans="1:9" ht="49.2" customHeight="1" x14ac:dyDescent="0.25">
      <c r="A443" s="126">
        <v>12</v>
      </c>
      <c r="B443" s="127" t="s">
        <v>199</v>
      </c>
      <c r="C443" s="126" t="s">
        <v>200</v>
      </c>
      <c r="D443" s="129"/>
      <c r="E443" s="450">
        <f>E444+E457+E464+E472</f>
        <v>130400.2</v>
      </c>
      <c r="F443" s="625">
        <f>F444+F457+F464+F472</f>
        <v>178642</v>
      </c>
      <c r="G443" s="625">
        <f>G444+G457+G464+G472</f>
        <v>178408</v>
      </c>
      <c r="H443" s="131">
        <f t="shared" si="122"/>
        <v>0.99869011766549864</v>
      </c>
      <c r="I443" s="33"/>
    </row>
    <row r="444" spans="1:9" ht="17.399999999999999" customHeight="1" x14ac:dyDescent="0.25">
      <c r="A444" s="261"/>
      <c r="B444" s="262" t="s">
        <v>201</v>
      </c>
      <c r="C444" s="261" t="s">
        <v>202</v>
      </c>
      <c r="D444" s="50"/>
      <c r="E444" s="451">
        <f>E445+E451+E454+E448</f>
        <v>8739.4</v>
      </c>
      <c r="F444" s="626">
        <f t="shared" ref="F444:G444" si="144">F445+F451+F454+F448</f>
        <v>7818.9</v>
      </c>
      <c r="G444" s="626">
        <f t="shared" si="144"/>
        <v>7818.9</v>
      </c>
      <c r="H444" s="51">
        <f t="shared" si="122"/>
        <v>1</v>
      </c>
      <c r="I444" s="33"/>
    </row>
    <row r="445" spans="1:9" ht="49.95" customHeight="1" x14ac:dyDescent="0.25">
      <c r="A445" s="246"/>
      <c r="B445" s="247" t="s">
        <v>312</v>
      </c>
      <c r="C445" s="246" t="s">
        <v>203</v>
      </c>
      <c r="D445" s="50"/>
      <c r="E445" s="439">
        <f t="shared" ref="E445:G446" si="145">E446</f>
        <v>600</v>
      </c>
      <c r="F445" s="594">
        <f t="shared" si="145"/>
        <v>8</v>
      </c>
      <c r="G445" s="594">
        <f t="shared" si="145"/>
        <v>8</v>
      </c>
      <c r="H445" s="51">
        <f t="shared" si="122"/>
        <v>1</v>
      </c>
    </row>
    <row r="446" spans="1:9" ht="18.600000000000001" customHeight="1" x14ac:dyDescent="0.25">
      <c r="A446" s="246"/>
      <c r="B446" s="247" t="s">
        <v>204</v>
      </c>
      <c r="C446" s="246" t="s">
        <v>205</v>
      </c>
      <c r="D446" s="50"/>
      <c r="E446" s="439">
        <f t="shared" si="145"/>
        <v>600</v>
      </c>
      <c r="F446" s="594">
        <f t="shared" si="145"/>
        <v>8</v>
      </c>
      <c r="G446" s="594">
        <f t="shared" si="145"/>
        <v>8</v>
      </c>
      <c r="H446" s="51">
        <f t="shared" si="122"/>
        <v>1</v>
      </c>
    </row>
    <row r="447" spans="1:9" ht="31.2" x14ac:dyDescent="0.25">
      <c r="A447" s="246"/>
      <c r="B447" s="247" t="s">
        <v>12</v>
      </c>
      <c r="C447" s="246" t="s">
        <v>205</v>
      </c>
      <c r="D447" s="50">
        <v>200</v>
      </c>
      <c r="E447" s="439">
        <v>600</v>
      </c>
      <c r="F447" s="594">
        <v>8</v>
      </c>
      <c r="G447" s="43">
        <v>8</v>
      </c>
      <c r="H447" s="51">
        <f t="shared" si="122"/>
        <v>1</v>
      </c>
    </row>
    <row r="448" spans="1:9" s="435" customFormat="1" ht="62.4" x14ac:dyDescent="0.25">
      <c r="A448" s="436"/>
      <c r="B448" s="443" t="s">
        <v>647</v>
      </c>
      <c r="C448" s="442" t="s">
        <v>648</v>
      </c>
      <c r="D448" s="445"/>
      <c r="E448" s="439">
        <f>E449</f>
        <v>100</v>
      </c>
      <c r="F448" s="594">
        <f t="shared" ref="F448:G449" si="146">F449</f>
        <v>0</v>
      </c>
      <c r="G448" s="594">
        <f t="shared" si="146"/>
        <v>0</v>
      </c>
      <c r="H448" s="51">
        <v>0</v>
      </c>
    </row>
    <row r="449" spans="1:8" s="435" customFormat="1" ht="31.2" x14ac:dyDescent="0.25">
      <c r="A449" s="436"/>
      <c r="B449" s="443" t="s">
        <v>206</v>
      </c>
      <c r="C449" s="442" t="s">
        <v>649</v>
      </c>
      <c r="D449" s="445"/>
      <c r="E449" s="439">
        <f>E450</f>
        <v>100</v>
      </c>
      <c r="F449" s="594">
        <f t="shared" si="146"/>
        <v>0</v>
      </c>
      <c r="G449" s="594">
        <f t="shared" si="146"/>
        <v>0</v>
      </c>
      <c r="H449" s="51">
        <v>0</v>
      </c>
    </row>
    <row r="450" spans="1:8" s="435" customFormat="1" ht="31.2" x14ac:dyDescent="0.25">
      <c r="A450" s="436"/>
      <c r="B450" s="443" t="s">
        <v>12</v>
      </c>
      <c r="C450" s="442" t="s">
        <v>649</v>
      </c>
      <c r="D450" s="445">
        <v>200</v>
      </c>
      <c r="E450" s="439">
        <v>100</v>
      </c>
      <c r="F450" s="594">
        <v>0</v>
      </c>
      <c r="G450" s="43">
        <v>0</v>
      </c>
      <c r="H450" s="51">
        <v>0</v>
      </c>
    </row>
    <row r="451" spans="1:8" s="36" customFormat="1" ht="18.600000000000001" customHeight="1" x14ac:dyDescent="0.25">
      <c r="A451" s="246"/>
      <c r="B451" s="247" t="s">
        <v>313</v>
      </c>
      <c r="C451" s="246" t="s">
        <v>207</v>
      </c>
      <c r="D451" s="50"/>
      <c r="E451" s="451">
        <f t="shared" ref="E451:G452" si="147">E452</f>
        <v>100</v>
      </c>
      <c r="F451" s="594">
        <f t="shared" si="147"/>
        <v>96.2</v>
      </c>
      <c r="G451" s="594">
        <f t="shared" si="147"/>
        <v>96.2</v>
      </c>
      <c r="H451" s="51">
        <f t="shared" si="122"/>
        <v>1</v>
      </c>
    </row>
    <row r="452" spans="1:8" ht="33" customHeight="1" x14ac:dyDescent="0.25">
      <c r="A452" s="246"/>
      <c r="B452" s="247" t="s">
        <v>206</v>
      </c>
      <c r="C452" s="246" t="s">
        <v>208</v>
      </c>
      <c r="D452" s="50"/>
      <c r="E452" s="451">
        <f t="shared" si="147"/>
        <v>100</v>
      </c>
      <c r="F452" s="594">
        <f t="shared" si="147"/>
        <v>96.2</v>
      </c>
      <c r="G452" s="594">
        <f t="shared" si="147"/>
        <v>96.2</v>
      </c>
      <c r="H452" s="51">
        <f t="shared" si="122"/>
        <v>1</v>
      </c>
    </row>
    <row r="453" spans="1:8" ht="31.2" x14ac:dyDescent="0.25">
      <c r="A453" s="246"/>
      <c r="B453" s="247" t="s">
        <v>12</v>
      </c>
      <c r="C453" s="246" t="s">
        <v>208</v>
      </c>
      <c r="D453" s="50">
        <v>200</v>
      </c>
      <c r="E453" s="451">
        <v>100</v>
      </c>
      <c r="F453" s="594">
        <v>96.2</v>
      </c>
      <c r="G453" s="594">
        <v>96.2</v>
      </c>
      <c r="H453" s="51">
        <f t="shared" si="122"/>
        <v>1</v>
      </c>
    </row>
    <row r="454" spans="1:8" ht="46.8" x14ac:dyDescent="0.3">
      <c r="A454" s="246"/>
      <c r="B454" s="634" t="s">
        <v>705</v>
      </c>
      <c r="C454" s="250" t="s">
        <v>512</v>
      </c>
      <c r="D454" s="252"/>
      <c r="E454" s="456">
        <f t="shared" ref="E454:G455" si="148">E455</f>
        <v>7939.4</v>
      </c>
      <c r="F454" s="600">
        <f t="shared" si="148"/>
        <v>7714.7</v>
      </c>
      <c r="G454" s="600">
        <f t="shared" si="148"/>
        <v>7714.7</v>
      </c>
      <c r="H454" s="51">
        <f t="shared" si="122"/>
        <v>1</v>
      </c>
    </row>
    <row r="455" spans="1:8" ht="48.6" customHeight="1" x14ac:dyDescent="0.25">
      <c r="A455" s="246"/>
      <c r="B455" s="251" t="s">
        <v>431</v>
      </c>
      <c r="C455" s="250" t="s">
        <v>513</v>
      </c>
      <c r="D455" s="252"/>
      <c r="E455" s="456">
        <f t="shared" si="148"/>
        <v>7939.4</v>
      </c>
      <c r="F455" s="600">
        <f t="shared" si="148"/>
        <v>7714.7</v>
      </c>
      <c r="G455" s="600">
        <f t="shared" si="148"/>
        <v>7714.7</v>
      </c>
      <c r="H455" s="51">
        <f t="shared" si="122"/>
        <v>1</v>
      </c>
    </row>
    <row r="456" spans="1:8" ht="48.6" customHeight="1" x14ac:dyDescent="0.25">
      <c r="A456" s="246"/>
      <c r="B456" s="251" t="s">
        <v>402</v>
      </c>
      <c r="C456" s="250" t="s">
        <v>513</v>
      </c>
      <c r="D456" s="252" t="s">
        <v>403</v>
      </c>
      <c r="E456" s="456">
        <v>7939.4</v>
      </c>
      <c r="F456" s="600">
        <v>7714.7</v>
      </c>
      <c r="G456" s="43">
        <v>7714.7</v>
      </c>
      <c r="H456" s="51">
        <f t="shared" si="122"/>
        <v>1</v>
      </c>
    </row>
    <row r="457" spans="1:8" s="37" customFormat="1" ht="34.200000000000003" customHeight="1" x14ac:dyDescent="0.25">
      <c r="A457" s="255"/>
      <c r="B457" s="256" t="s">
        <v>209</v>
      </c>
      <c r="C457" s="255" t="s">
        <v>210</v>
      </c>
      <c r="D457" s="50"/>
      <c r="E457" s="451">
        <f>E458</f>
        <v>83126.3</v>
      </c>
      <c r="F457" s="594">
        <f>F458</f>
        <v>123968.9</v>
      </c>
      <c r="G457" s="594">
        <f>G458</f>
        <v>123885</v>
      </c>
      <c r="H457" s="51">
        <f t="shared" si="122"/>
        <v>0.99932321735532059</v>
      </c>
    </row>
    <row r="458" spans="1:8" s="37" customFormat="1" ht="34.950000000000003" customHeight="1" x14ac:dyDescent="0.25">
      <c r="A458" s="255"/>
      <c r="B458" s="256" t="s">
        <v>314</v>
      </c>
      <c r="C458" s="255" t="s">
        <v>211</v>
      </c>
      <c r="D458" s="50"/>
      <c r="E458" s="451">
        <f>E462+E459</f>
        <v>83126.3</v>
      </c>
      <c r="F458" s="594">
        <f>F462+F459</f>
        <v>123968.9</v>
      </c>
      <c r="G458" s="594">
        <f>G462+G459</f>
        <v>123885</v>
      </c>
      <c r="H458" s="51">
        <f t="shared" si="122"/>
        <v>0.99932321735532059</v>
      </c>
    </row>
    <row r="459" spans="1:8" s="37" customFormat="1" ht="63.6" customHeight="1" x14ac:dyDescent="0.25">
      <c r="A459" s="255"/>
      <c r="B459" s="635" t="s">
        <v>706</v>
      </c>
      <c r="C459" s="257" t="s">
        <v>401</v>
      </c>
      <c r="D459" s="258"/>
      <c r="E459" s="444">
        <f>E460+E461</f>
        <v>66842.7</v>
      </c>
      <c r="F459" s="594">
        <f>F460+F461</f>
        <v>80890.899999999994</v>
      </c>
      <c r="G459" s="594">
        <f>G460+G461</f>
        <v>80836</v>
      </c>
      <c r="H459" s="51">
        <f t="shared" ref="H459:H532" si="149">G459/F459</f>
        <v>0.99932130808286235</v>
      </c>
    </row>
    <row r="460" spans="1:8" s="37" customFormat="1" ht="31.2" x14ac:dyDescent="0.25">
      <c r="A460" s="255"/>
      <c r="B460" s="259" t="s">
        <v>12</v>
      </c>
      <c r="C460" s="257" t="s">
        <v>401</v>
      </c>
      <c r="D460" s="258" t="s">
        <v>316</v>
      </c>
      <c r="E460" s="444">
        <v>80.2</v>
      </c>
      <c r="F460" s="594">
        <v>119.7</v>
      </c>
      <c r="G460" s="43">
        <v>119</v>
      </c>
      <c r="H460" s="51">
        <f t="shared" si="149"/>
        <v>0.99415204678362568</v>
      </c>
    </row>
    <row r="461" spans="1:8" s="37" customFormat="1" ht="48.6" customHeight="1" x14ac:dyDescent="0.25">
      <c r="A461" s="255"/>
      <c r="B461" s="259" t="s">
        <v>511</v>
      </c>
      <c r="C461" s="257" t="s">
        <v>401</v>
      </c>
      <c r="D461" s="258" t="s">
        <v>403</v>
      </c>
      <c r="E461" s="444">
        <v>66762.5</v>
      </c>
      <c r="F461" s="594">
        <v>80771.199999999997</v>
      </c>
      <c r="G461" s="43">
        <v>80717</v>
      </c>
      <c r="H461" s="51">
        <f t="shared" si="149"/>
        <v>0.99932896874133359</v>
      </c>
    </row>
    <row r="462" spans="1:8" s="5" customFormat="1" ht="65.400000000000006" customHeight="1" x14ac:dyDescent="0.3">
      <c r="A462" s="255"/>
      <c r="B462" s="636" t="s">
        <v>706</v>
      </c>
      <c r="C462" s="255" t="s">
        <v>404</v>
      </c>
      <c r="D462" s="50"/>
      <c r="E462" s="444">
        <f>E463</f>
        <v>16283.6</v>
      </c>
      <c r="F462" s="594">
        <f>F463</f>
        <v>43078</v>
      </c>
      <c r="G462" s="594">
        <f>G463</f>
        <v>43049</v>
      </c>
      <c r="H462" s="51">
        <f t="shared" si="149"/>
        <v>0.99932680254422213</v>
      </c>
    </row>
    <row r="463" spans="1:8" s="4" customFormat="1" ht="32.4" customHeight="1" x14ac:dyDescent="0.3">
      <c r="A463" s="255"/>
      <c r="B463" s="256" t="s">
        <v>10</v>
      </c>
      <c r="C463" s="255" t="s">
        <v>404</v>
      </c>
      <c r="D463" s="50">
        <v>400</v>
      </c>
      <c r="E463" s="444">
        <v>16283.6</v>
      </c>
      <c r="F463" s="594">
        <v>43078</v>
      </c>
      <c r="G463" s="597">
        <v>43049</v>
      </c>
      <c r="H463" s="51">
        <f t="shared" si="149"/>
        <v>0.99932680254422213</v>
      </c>
    </row>
    <row r="464" spans="1:8" s="4" customFormat="1" ht="48" customHeight="1" x14ac:dyDescent="0.3">
      <c r="A464" s="261"/>
      <c r="B464" s="262" t="s">
        <v>514</v>
      </c>
      <c r="C464" s="261" t="s">
        <v>212</v>
      </c>
      <c r="D464" s="50"/>
      <c r="E464" s="444">
        <f t="shared" ref="E464:G464" si="150">E465</f>
        <v>28186.5</v>
      </c>
      <c r="F464" s="594">
        <f t="shared" si="150"/>
        <v>35121.700000000004</v>
      </c>
      <c r="G464" s="594">
        <f t="shared" si="150"/>
        <v>34995.200000000004</v>
      </c>
      <c r="H464" s="51">
        <f t="shared" si="149"/>
        <v>0.99639823812628658</v>
      </c>
    </row>
    <row r="465" spans="1:8" s="4" customFormat="1" ht="62.4" customHeight="1" x14ac:dyDescent="0.3">
      <c r="A465" s="261"/>
      <c r="B465" s="262" t="s">
        <v>515</v>
      </c>
      <c r="C465" s="261" t="s">
        <v>213</v>
      </c>
      <c r="D465" s="50"/>
      <c r="E465" s="444">
        <f>E466+E470</f>
        <v>28186.5</v>
      </c>
      <c r="F465" s="594">
        <f t="shared" ref="F465:G465" si="151">F466+F471</f>
        <v>35121.700000000004</v>
      </c>
      <c r="G465" s="594">
        <f t="shared" si="151"/>
        <v>34995.200000000004</v>
      </c>
      <c r="H465" s="51">
        <f t="shared" si="149"/>
        <v>0.99639823812628658</v>
      </c>
    </row>
    <row r="466" spans="1:8" s="4" customFormat="1" ht="31.2" x14ac:dyDescent="0.3">
      <c r="A466" s="261"/>
      <c r="B466" s="262" t="s">
        <v>6</v>
      </c>
      <c r="C466" s="261" t="s">
        <v>214</v>
      </c>
      <c r="D466" s="50"/>
      <c r="E466" s="444">
        <f>E467+E468+E469</f>
        <v>28174</v>
      </c>
      <c r="F466" s="594">
        <f>F467+F468+F469</f>
        <v>35102.700000000004</v>
      </c>
      <c r="G466" s="594">
        <f>G467+G468+G469</f>
        <v>34976.200000000004</v>
      </c>
      <c r="H466" s="51">
        <f t="shared" si="149"/>
        <v>0.99639628860458029</v>
      </c>
    </row>
    <row r="467" spans="1:8" s="39" customFormat="1" ht="80.400000000000006" customHeight="1" x14ac:dyDescent="0.3">
      <c r="A467" s="261"/>
      <c r="B467" s="262" t="s">
        <v>46</v>
      </c>
      <c r="C467" s="261" t="s">
        <v>214</v>
      </c>
      <c r="D467" s="50">
        <v>100</v>
      </c>
      <c r="E467" s="444">
        <v>16212.5</v>
      </c>
      <c r="F467" s="594">
        <v>21718.400000000001</v>
      </c>
      <c r="G467" s="43">
        <v>21692.5</v>
      </c>
      <c r="H467" s="51">
        <f t="shared" si="149"/>
        <v>0.99880746279652266</v>
      </c>
    </row>
    <row r="468" spans="1:8" s="39" customFormat="1" ht="31.2" x14ac:dyDescent="0.3">
      <c r="A468" s="261"/>
      <c r="B468" s="262" t="s">
        <v>12</v>
      </c>
      <c r="C468" s="261" t="s">
        <v>214</v>
      </c>
      <c r="D468" s="50">
        <v>200</v>
      </c>
      <c r="E468" s="444">
        <v>11491.4</v>
      </c>
      <c r="F468" s="594">
        <v>12961.7</v>
      </c>
      <c r="G468" s="43">
        <v>12861.3</v>
      </c>
      <c r="H468" s="51">
        <f t="shared" si="149"/>
        <v>0.99225410247112633</v>
      </c>
    </row>
    <row r="469" spans="1:8" s="39" customFormat="1" ht="15.6" x14ac:dyDescent="0.3">
      <c r="A469" s="261"/>
      <c r="B469" s="262" t="s">
        <v>47</v>
      </c>
      <c r="C469" s="261" t="s">
        <v>214</v>
      </c>
      <c r="D469" s="50">
        <v>800</v>
      </c>
      <c r="E469" s="444">
        <v>470.1</v>
      </c>
      <c r="F469" s="594">
        <v>422.6</v>
      </c>
      <c r="G469" s="43">
        <v>422.4</v>
      </c>
      <c r="H469" s="51">
        <f t="shared" si="149"/>
        <v>0.99952673923331747</v>
      </c>
    </row>
    <row r="470" spans="1:8" s="254" customFormat="1" ht="31.2" x14ac:dyDescent="0.3">
      <c r="A470" s="261"/>
      <c r="B470" s="272" t="s">
        <v>396</v>
      </c>
      <c r="C470" s="261" t="s">
        <v>593</v>
      </c>
      <c r="D470" s="50"/>
      <c r="E470" s="444">
        <f>E471</f>
        <v>12.5</v>
      </c>
      <c r="F470" s="594">
        <f t="shared" ref="F470:G470" si="152">F471</f>
        <v>19</v>
      </c>
      <c r="G470" s="594">
        <f t="shared" si="152"/>
        <v>19</v>
      </c>
      <c r="H470" s="51">
        <f t="shared" si="149"/>
        <v>1</v>
      </c>
    </row>
    <row r="471" spans="1:8" s="254" customFormat="1" ht="31.2" x14ac:dyDescent="0.3">
      <c r="A471" s="261"/>
      <c r="B471" s="270" t="s">
        <v>12</v>
      </c>
      <c r="C471" s="261" t="s">
        <v>593</v>
      </c>
      <c r="D471" s="50">
        <v>200</v>
      </c>
      <c r="E471" s="444">
        <v>12.5</v>
      </c>
      <c r="F471" s="594">
        <v>19</v>
      </c>
      <c r="G471" s="43">
        <v>19</v>
      </c>
      <c r="H471" s="51">
        <f t="shared" si="149"/>
        <v>1</v>
      </c>
    </row>
    <row r="472" spans="1:8" s="39" customFormat="1" ht="64.2" customHeight="1" x14ac:dyDescent="0.3">
      <c r="A472" s="261"/>
      <c r="B472" s="262" t="s">
        <v>405</v>
      </c>
      <c r="C472" s="261" t="s">
        <v>406</v>
      </c>
      <c r="D472" s="50"/>
      <c r="E472" s="451">
        <f>E473</f>
        <v>10348</v>
      </c>
      <c r="F472" s="594">
        <f>F473</f>
        <v>11732.5</v>
      </c>
      <c r="G472" s="594">
        <f>G473</f>
        <v>11708.9</v>
      </c>
      <c r="H472" s="51">
        <f t="shared" si="149"/>
        <v>0.99798849350095886</v>
      </c>
    </row>
    <row r="473" spans="1:8" s="39" customFormat="1" ht="49.95" customHeight="1" x14ac:dyDescent="0.3">
      <c r="A473" s="261"/>
      <c r="B473" s="262" t="s">
        <v>407</v>
      </c>
      <c r="C473" s="261" t="s">
        <v>408</v>
      </c>
      <c r="D473" s="50"/>
      <c r="E473" s="451">
        <f>E474+E480+E478</f>
        <v>10348</v>
      </c>
      <c r="F473" s="594">
        <f t="shared" ref="F473:G473" si="153">F474+F480+F478</f>
        <v>11732.5</v>
      </c>
      <c r="G473" s="594">
        <f t="shared" si="153"/>
        <v>11708.9</v>
      </c>
      <c r="H473" s="51">
        <f t="shared" si="149"/>
        <v>0.99798849350095886</v>
      </c>
    </row>
    <row r="474" spans="1:8" s="39" customFormat="1" ht="31.2" x14ac:dyDescent="0.3">
      <c r="A474" s="261"/>
      <c r="B474" s="262" t="s">
        <v>6</v>
      </c>
      <c r="C474" s="261" t="s">
        <v>409</v>
      </c>
      <c r="D474" s="50"/>
      <c r="E474" s="451">
        <f>E475+E476+E477</f>
        <v>8837.5</v>
      </c>
      <c r="F474" s="594">
        <f>F475+F476+F477</f>
        <v>10002</v>
      </c>
      <c r="G474" s="594">
        <f>G475+G476+G477</f>
        <v>9981.6</v>
      </c>
      <c r="H474" s="51">
        <f t="shared" si="149"/>
        <v>0.99796040791841634</v>
      </c>
    </row>
    <row r="475" spans="1:8" s="39" customFormat="1" ht="80.400000000000006" customHeight="1" x14ac:dyDescent="0.3">
      <c r="A475" s="261"/>
      <c r="B475" s="262" t="s">
        <v>46</v>
      </c>
      <c r="C475" s="261" t="s">
        <v>409</v>
      </c>
      <c r="D475" s="50">
        <v>100</v>
      </c>
      <c r="E475" s="444">
        <v>7827.9</v>
      </c>
      <c r="F475" s="594">
        <v>8944.1</v>
      </c>
      <c r="G475" s="43">
        <v>8923.7000000000007</v>
      </c>
      <c r="H475" s="51">
        <f t="shared" si="149"/>
        <v>0.9977191668250579</v>
      </c>
    </row>
    <row r="476" spans="1:8" s="39" customFormat="1" ht="31.2" x14ac:dyDescent="0.3">
      <c r="A476" s="261"/>
      <c r="B476" s="262" t="s">
        <v>12</v>
      </c>
      <c r="C476" s="261" t="s">
        <v>409</v>
      </c>
      <c r="D476" s="50">
        <v>200</v>
      </c>
      <c r="E476" s="444">
        <v>1008.4</v>
      </c>
      <c r="F476" s="594">
        <v>1057.9000000000001</v>
      </c>
      <c r="G476" s="43">
        <v>1057.9000000000001</v>
      </c>
      <c r="H476" s="51">
        <f t="shared" si="149"/>
        <v>1</v>
      </c>
    </row>
    <row r="477" spans="1:8" s="38" customFormat="1" ht="15.6" x14ac:dyDescent="0.3">
      <c r="A477" s="261"/>
      <c r="B477" s="262" t="s">
        <v>47</v>
      </c>
      <c r="C477" s="261" t="s">
        <v>409</v>
      </c>
      <c r="D477" s="50">
        <v>800</v>
      </c>
      <c r="E477" s="444">
        <v>1.2</v>
      </c>
      <c r="F477" s="594">
        <v>0</v>
      </c>
      <c r="G477" s="43">
        <v>0</v>
      </c>
      <c r="H477" s="51">
        <v>0</v>
      </c>
    </row>
    <row r="478" spans="1:8" s="441" customFormat="1" ht="31.2" x14ac:dyDescent="0.3">
      <c r="A478" s="442"/>
      <c r="B478" s="455" t="s">
        <v>396</v>
      </c>
      <c r="C478" s="453" t="s">
        <v>650</v>
      </c>
      <c r="D478" s="454"/>
      <c r="E478" s="444">
        <f>E479</f>
        <v>50</v>
      </c>
      <c r="F478" s="451">
        <f t="shared" ref="F478:G478" si="154">F479</f>
        <v>100</v>
      </c>
      <c r="G478" s="451">
        <f t="shared" si="154"/>
        <v>100</v>
      </c>
      <c r="H478" s="51">
        <v>1</v>
      </c>
    </row>
    <row r="479" spans="1:8" s="441" customFormat="1" ht="31.2" x14ac:dyDescent="0.3">
      <c r="A479" s="442"/>
      <c r="B479" s="449" t="s">
        <v>12</v>
      </c>
      <c r="C479" s="453" t="s">
        <v>650</v>
      </c>
      <c r="D479" s="454" t="s">
        <v>316</v>
      </c>
      <c r="E479" s="444">
        <v>50</v>
      </c>
      <c r="F479" s="594">
        <v>100</v>
      </c>
      <c r="G479" s="43">
        <v>100</v>
      </c>
      <c r="H479" s="51">
        <v>1</v>
      </c>
    </row>
    <row r="480" spans="1:8" s="40" customFormat="1" ht="94.95" customHeight="1" x14ac:dyDescent="0.3">
      <c r="A480" s="261"/>
      <c r="B480" s="270" t="s">
        <v>410</v>
      </c>
      <c r="C480" s="270" t="s">
        <v>411</v>
      </c>
      <c r="D480" s="271"/>
      <c r="E480" s="451">
        <f>E481+E482</f>
        <v>1460.5</v>
      </c>
      <c r="F480" s="594">
        <f>F481+F482</f>
        <v>1630.5</v>
      </c>
      <c r="G480" s="594">
        <f>G481+G482</f>
        <v>1627.3</v>
      </c>
      <c r="H480" s="51">
        <f t="shared" si="149"/>
        <v>0.99803741183685979</v>
      </c>
    </row>
    <row r="481" spans="1:8" s="40" customFormat="1" ht="80.400000000000006" customHeight="1" x14ac:dyDescent="0.3">
      <c r="A481" s="261"/>
      <c r="B481" s="270" t="s">
        <v>324</v>
      </c>
      <c r="C481" s="270" t="s">
        <v>411</v>
      </c>
      <c r="D481" s="271" t="s">
        <v>400</v>
      </c>
      <c r="E481" s="456">
        <v>1325.9</v>
      </c>
      <c r="F481" s="600">
        <v>1495.9</v>
      </c>
      <c r="G481" s="43">
        <v>1492.7</v>
      </c>
      <c r="H481" s="51">
        <f t="shared" si="149"/>
        <v>0.99786081957350092</v>
      </c>
    </row>
    <row r="482" spans="1:8" s="40" customFormat="1" ht="31.2" x14ac:dyDescent="0.3">
      <c r="A482" s="261"/>
      <c r="B482" s="270" t="s">
        <v>12</v>
      </c>
      <c r="C482" s="270" t="s">
        <v>411</v>
      </c>
      <c r="D482" s="271" t="s">
        <v>316</v>
      </c>
      <c r="E482" s="456">
        <v>134.6</v>
      </c>
      <c r="F482" s="600">
        <v>134.6</v>
      </c>
      <c r="G482" s="43">
        <v>134.6</v>
      </c>
      <c r="H482" s="51">
        <f t="shared" si="149"/>
        <v>1</v>
      </c>
    </row>
    <row r="483" spans="1:8" s="40" customFormat="1" ht="46.95" customHeight="1" x14ac:dyDescent="0.3">
      <c r="A483" s="126">
        <v>13</v>
      </c>
      <c r="B483" s="127" t="s">
        <v>215</v>
      </c>
      <c r="C483" s="126" t="s">
        <v>216</v>
      </c>
      <c r="D483" s="129"/>
      <c r="E483" s="450">
        <f t="shared" ref="E483:G485" si="155">E484</f>
        <v>50</v>
      </c>
      <c r="F483" s="593">
        <f t="shared" si="155"/>
        <v>250</v>
      </c>
      <c r="G483" s="593">
        <f t="shared" si="155"/>
        <v>250</v>
      </c>
      <c r="H483" s="51">
        <f t="shared" si="149"/>
        <v>1</v>
      </c>
    </row>
    <row r="484" spans="1:8" s="38" customFormat="1" ht="15.6" x14ac:dyDescent="0.3">
      <c r="A484" s="262"/>
      <c r="B484" s="262" t="s">
        <v>217</v>
      </c>
      <c r="C484" s="262" t="s">
        <v>218</v>
      </c>
      <c r="D484" s="269"/>
      <c r="E484" s="452">
        <f t="shared" si="155"/>
        <v>50</v>
      </c>
      <c r="F484" s="597">
        <f t="shared" si="155"/>
        <v>250</v>
      </c>
      <c r="G484" s="597">
        <f t="shared" si="155"/>
        <v>250</v>
      </c>
      <c r="H484" s="51">
        <f t="shared" si="149"/>
        <v>1</v>
      </c>
    </row>
    <row r="485" spans="1:8" s="4" customFormat="1" ht="48.6" customHeight="1" x14ac:dyDescent="0.3">
      <c r="A485" s="262"/>
      <c r="B485" s="262" t="s">
        <v>315</v>
      </c>
      <c r="C485" s="262" t="s">
        <v>219</v>
      </c>
      <c r="D485" s="269"/>
      <c r="E485" s="452">
        <f>E486</f>
        <v>50</v>
      </c>
      <c r="F485" s="597">
        <f t="shared" si="155"/>
        <v>250</v>
      </c>
      <c r="G485" s="597">
        <f t="shared" si="155"/>
        <v>250</v>
      </c>
      <c r="H485" s="51">
        <f t="shared" si="149"/>
        <v>1</v>
      </c>
    </row>
    <row r="486" spans="1:8" s="4" customFormat="1" ht="33.6" customHeight="1" x14ac:dyDescent="0.3">
      <c r="A486" s="262"/>
      <c r="B486" s="264" t="s">
        <v>332</v>
      </c>
      <c r="C486" s="262" t="s">
        <v>331</v>
      </c>
      <c r="D486" s="269"/>
      <c r="E486" s="452">
        <f>E487</f>
        <v>50</v>
      </c>
      <c r="F486" s="597">
        <f>F487</f>
        <v>250</v>
      </c>
      <c r="G486" s="597">
        <f>G487</f>
        <v>250</v>
      </c>
      <c r="H486" s="51">
        <f t="shared" si="149"/>
        <v>1</v>
      </c>
    </row>
    <row r="487" spans="1:8" s="4" customFormat="1" ht="31.2" x14ac:dyDescent="0.3">
      <c r="A487" s="262"/>
      <c r="B487" s="262" t="s">
        <v>12</v>
      </c>
      <c r="C487" s="262" t="s">
        <v>331</v>
      </c>
      <c r="D487" s="269">
        <v>200</v>
      </c>
      <c r="E487" s="452">
        <v>50</v>
      </c>
      <c r="F487" s="597">
        <v>250</v>
      </c>
      <c r="G487" s="597">
        <v>250</v>
      </c>
      <c r="H487" s="51">
        <f t="shared" si="149"/>
        <v>1</v>
      </c>
    </row>
    <row r="488" spans="1:8" s="41" customFormat="1" ht="65.400000000000006" customHeight="1" x14ac:dyDescent="0.3">
      <c r="A488" s="127">
        <v>14</v>
      </c>
      <c r="B488" s="182" t="s">
        <v>412</v>
      </c>
      <c r="C488" s="268" t="s">
        <v>413</v>
      </c>
      <c r="D488" s="183"/>
      <c r="E488" s="475">
        <f>E489</f>
        <v>1048</v>
      </c>
      <c r="F488" s="598">
        <f t="shared" ref="F488:G488" si="156">F489</f>
        <v>624</v>
      </c>
      <c r="G488" s="598">
        <f t="shared" si="156"/>
        <v>624</v>
      </c>
      <c r="H488" s="131">
        <f t="shared" si="149"/>
        <v>1</v>
      </c>
    </row>
    <row r="489" spans="1:8" s="41" customFormat="1" ht="15.6" x14ac:dyDescent="0.3">
      <c r="A489" s="262"/>
      <c r="B489" s="266" t="s">
        <v>217</v>
      </c>
      <c r="C489" s="263" t="s">
        <v>414</v>
      </c>
      <c r="D489" s="267"/>
      <c r="E489" s="474">
        <f>E499+E490+E493+E496</f>
        <v>1048</v>
      </c>
      <c r="F489" s="597">
        <f t="shared" ref="F489:G489" si="157">F499+F490+F493+F496</f>
        <v>624</v>
      </c>
      <c r="G489" s="597">
        <f t="shared" si="157"/>
        <v>624</v>
      </c>
      <c r="H489" s="51">
        <f t="shared" si="149"/>
        <v>1</v>
      </c>
    </row>
    <row r="490" spans="1:8" s="447" customFormat="1" ht="15.6" x14ac:dyDescent="0.3">
      <c r="A490" s="448"/>
      <c r="B490" s="460" t="s">
        <v>651</v>
      </c>
      <c r="C490" s="459" t="s">
        <v>652</v>
      </c>
      <c r="D490" s="461"/>
      <c r="E490" s="474">
        <f>E491</f>
        <v>260</v>
      </c>
      <c r="F490" s="597">
        <f t="shared" ref="F490:G490" si="158">F491</f>
        <v>220</v>
      </c>
      <c r="G490" s="597">
        <f t="shared" si="158"/>
        <v>220</v>
      </c>
      <c r="H490" s="51">
        <f t="shared" si="149"/>
        <v>1</v>
      </c>
    </row>
    <row r="491" spans="1:8" s="447" customFormat="1" ht="46.8" x14ac:dyDescent="0.3">
      <c r="A491" s="448"/>
      <c r="B491" s="460" t="s">
        <v>186</v>
      </c>
      <c r="C491" s="459" t="s">
        <v>653</v>
      </c>
      <c r="D491" s="461"/>
      <c r="E491" s="474">
        <f>E492</f>
        <v>260</v>
      </c>
      <c r="F491" s="597">
        <f t="shared" ref="F491:G491" si="159">F492</f>
        <v>220</v>
      </c>
      <c r="G491" s="597">
        <f t="shared" si="159"/>
        <v>220</v>
      </c>
      <c r="H491" s="51">
        <f t="shared" si="149"/>
        <v>1</v>
      </c>
    </row>
    <row r="492" spans="1:8" s="447" customFormat="1" ht="31.2" x14ac:dyDescent="0.3">
      <c r="A492" s="448"/>
      <c r="B492" s="459" t="s">
        <v>12</v>
      </c>
      <c r="C492" s="459" t="s">
        <v>653</v>
      </c>
      <c r="D492" s="461" t="s">
        <v>316</v>
      </c>
      <c r="E492" s="474">
        <v>260</v>
      </c>
      <c r="F492" s="597">
        <v>220</v>
      </c>
      <c r="G492" s="597">
        <v>220</v>
      </c>
      <c r="H492" s="51">
        <f t="shared" si="149"/>
        <v>1</v>
      </c>
    </row>
    <row r="493" spans="1:8" s="447" customFormat="1" ht="31.2" x14ac:dyDescent="0.3">
      <c r="A493" s="448"/>
      <c r="B493" s="464" t="s">
        <v>654</v>
      </c>
      <c r="C493" s="463" t="s">
        <v>655</v>
      </c>
      <c r="D493" s="465"/>
      <c r="E493" s="474">
        <f>E494</f>
        <v>360</v>
      </c>
      <c r="F493" s="597">
        <f t="shared" ref="F493:G493" si="160">F494</f>
        <v>0</v>
      </c>
      <c r="G493" s="597">
        <f t="shared" si="160"/>
        <v>0</v>
      </c>
      <c r="H493" s="51">
        <v>0</v>
      </c>
    </row>
    <row r="494" spans="1:8" s="457" customFormat="1" ht="46.8" x14ac:dyDescent="0.3">
      <c r="A494" s="458"/>
      <c r="B494" s="464" t="s">
        <v>186</v>
      </c>
      <c r="C494" s="463" t="s">
        <v>656</v>
      </c>
      <c r="D494" s="465"/>
      <c r="E494" s="474">
        <f>E495</f>
        <v>360</v>
      </c>
      <c r="F494" s="597">
        <f t="shared" ref="F494:G494" si="161">F495</f>
        <v>0</v>
      </c>
      <c r="G494" s="597">
        <f t="shared" si="161"/>
        <v>0</v>
      </c>
      <c r="H494" s="51">
        <v>0</v>
      </c>
    </row>
    <row r="495" spans="1:8" s="457" customFormat="1" ht="31.2" x14ac:dyDescent="0.3">
      <c r="A495" s="458"/>
      <c r="B495" s="464" t="s">
        <v>12</v>
      </c>
      <c r="C495" s="463" t="s">
        <v>656</v>
      </c>
      <c r="D495" s="465">
        <v>200</v>
      </c>
      <c r="E495" s="474">
        <v>360</v>
      </c>
      <c r="F495" s="597">
        <v>0</v>
      </c>
      <c r="G495" s="597">
        <v>0</v>
      </c>
      <c r="H495" s="51">
        <v>0</v>
      </c>
    </row>
    <row r="496" spans="1:8" s="466" customFormat="1" ht="46.8" x14ac:dyDescent="0.3">
      <c r="A496" s="467"/>
      <c r="B496" s="471" t="s">
        <v>657</v>
      </c>
      <c r="C496" s="470" t="s">
        <v>658</v>
      </c>
      <c r="D496" s="478"/>
      <c r="E496" s="474">
        <f>E497</f>
        <v>150</v>
      </c>
      <c r="F496" s="597">
        <f t="shared" ref="F496:G496" si="162">F497</f>
        <v>150</v>
      </c>
      <c r="G496" s="597">
        <f t="shared" si="162"/>
        <v>150</v>
      </c>
      <c r="H496" s="51">
        <f t="shared" si="149"/>
        <v>1</v>
      </c>
    </row>
    <row r="497" spans="1:10" s="447" customFormat="1" ht="46.8" x14ac:dyDescent="0.3">
      <c r="A497" s="448"/>
      <c r="B497" s="471" t="s">
        <v>186</v>
      </c>
      <c r="C497" s="470" t="s">
        <v>659</v>
      </c>
      <c r="D497" s="478"/>
      <c r="E497" s="474">
        <f>E498</f>
        <v>150</v>
      </c>
      <c r="F497" s="597">
        <f t="shared" ref="F497:G497" si="163">F498</f>
        <v>150</v>
      </c>
      <c r="G497" s="597">
        <f t="shared" si="163"/>
        <v>150</v>
      </c>
      <c r="H497" s="51">
        <f t="shared" si="149"/>
        <v>1</v>
      </c>
      <c r="I497" s="462"/>
      <c r="J497" s="462"/>
    </row>
    <row r="498" spans="1:10" s="447" customFormat="1" ht="31.2" x14ac:dyDescent="0.3">
      <c r="A498" s="448"/>
      <c r="B498" s="471" t="s">
        <v>12</v>
      </c>
      <c r="C498" s="470" t="s">
        <v>659</v>
      </c>
      <c r="D498" s="478">
        <v>200</v>
      </c>
      <c r="E498" s="474">
        <v>150</v>
      </c>
      <c r="F498" s="597">
        <v>150</v>
      </c>
      <c r="G498" s="597">
        <v>150</v>
      </c>
      <c r="H498" s="51">
        <f t="shared" si="149"/>
        <v>1</v>
      </c>
      <c r="I498" s="462"/>
      <c r="J498" s="462"/>
    </row>
    <row r="499" spans="1:10" s="4" customFormat="1" ht="48.6" customHeight="1" x14ac:dyDescent="0.3">
      <c r="A499" s="262"/>
      <c r="B499" s="262" t="s">
        <v>309</v>
      </c>
      <c r="C499" s="261" t="s">
        <v>415</v>
      </c>
      <c r="D499" s="50"/>
      <c r="E499" s="473">
        <f t="shared" ref="E499:G500" si="164">E500</f>
        <v>278</v>
      </c>
      <c r="F499" s="594">
        <f t="shared" si="164"/>
        <v>254</v>
      </c>
      <c r="G499" s="594">
        <f t="shared" si="164"/>
        <v>254</v>
      </c>
      <c r="H499" s="51">
        <f t="shared" si="149"/>
        <v>1</v>
      </c>
      <c r="I499" s="462"/>
      <c r="J499" s="462"/>
    </row>
    <row r="500" spans="1:10" s="4" customFormat="1" ht="46.95" customHeight="1" x14ac:dyDescent="0.3">
      <c r="A500" s="262"/>
      <c r="B500" s="262" t="s">
        <v>186</v>
      </c>
      <c r="C500" s="261" t="s">
        <v>416</v>
      </c>
      <c r="D500" s="50"/>
      <c r="E500" s="473">
        <f t="shared" si="164"/>
        <v>278</v>
      </c>
      <c r="F500" s="594">
        <f t="shared" si="164"/>
        <v>254</v>
      </c>
      <c r="G500" s="594">
        <f t="shared" si="164"/>
        <v>254</v>
      </c>
      <c r="H500" s="51">
        <f t="shared" si="149"/>
        <v>1</v>
      </c>
    </row>
    <row r="501" spans="1:10" s="4" customFormat="1" ht="31.2" x14ac:dyDescent="0.3">
      <c r="A501" s="262"/>
      <c r="B501" s="262" t="s">
        <v>12</v>
      </c>
      <c r="C501" s="261" t="s">
        <v>416</v>
      </c>
      <c r="D501" s="50">
        <v>200</v>
      </c>
      <c r="E501" s="473">
        <v>278</v>
      </c>
      <c r="F501" s="594">
        <v>254</v>
      </c>
      <c r="G501" s="43">
        <v>254</v>
      </c>
      <c r="H501" s="51">
        <f t="shared" si="149"/>
        <v>1</v>
      </c>
    </row>
    <row r="502" spans="1:10" s="5" customFormat="1" ht="94.2" customHeight="1" x14ac:dyDescent="0.3">
      <c r="A502" s="127">
        <v>15</v>
      </c>
      <c r="B502" s="265" t="s">
        <v>417</v>
      </c>
      <c r="C502" s="268" t="s">
        <v>418</v>
      </c>
      <c r="D502" s="273"/>
      <c r="E502" s="472">
        <f t="shared" ref="E502:G505" si="165">E503</f>
        <v>415.1</v>
      </c>
      <c r="F502" s="593">
        <f t="shared" si="165"/>
        <v>937.5</v>
      </c>
      <c r="G502" s="593">
        <f t="shared" si="165"/>
        <v>937.5</v>
      </c>
      <c r="H502" s="131">
        <f t="shared" si="149"/>
        <v>1</v>
      </c>
    </row>
    <row r="503" spans="1:10" s="4" customFormat="1" ht="15.6" x14ac:dyDescent="0.3">
      <c r="A503" s="262"/>
      <c r="B503" s="264" t="s">
        <v>217</v>
      </c>
      <c r="C503" s="263" t="s">
        <v>419</v>
      </c>
      <c r="D503" s="273"/>
      <c r="E503" s="473">
        <f t="shared" si="165"/>
        <v>415.1</v>
      </c>
      <c r="F503" s="594">
        <f t="shared" si="165"/>
        <v>937.5</v>
      </c>
      <c r="G503" s="594">
        <f t="shared" si="165"/>
        <v>937.5</v>
      </c>
      <c r="H503" s="51">
        <f t="shared" si="149"/>
        <v>1</v>
      </c>
    </row>
    <row r="504" spans="1:10" s="4" customFormat="1" ht="63.6" customHeight="1" x14ac:dyDescent="0.3">
      <c r="A504" s="262"/>
      <c r="B504" s="264" t="s">
        <v>420</v>
      </c>
      <c r="C504" s="263" t="s">
        <v>421</v>
      </c>
      <c r="D504" s="273"/>
      <c r="E504" s="473">
        <f t="shared" si="165"/>
        <v>415.1</v>
      </c>
      <c r="F504" s="594">
        <f t="shared" si="165"/>
        <v>937.5</v>
      </c>
      <c r="G504" s="594">
        <f t="shared" si="165"/>
        <v>937.5</v>
      </c>
      <c r="H504" s="51">
        <f t="shared" si="149"/>
        <v>1</v>
      </c>
    </row>
    <row r="505" spans="1:10" s="4" customFormat="1" ht="31.2" x14ac:dyDescent="0.3">
      <c r="A505" s="262"/>
      <c r="B505" s="264" t="s">
        <v>422</v>
      </c>
      <c r="C505" s="263" t="s">
        <v>423</v>
      </c>
      <c r="D505" s="273"/>
      <c r="E505" s="473">
        <f t="shared" si="165"/>
        <v>415.1</v>
      </c>
      <c r="F505" s="594">
        <f t="shared" si="165"/>
        <v>937.5</v>
      </c>
      <c r="G505" s="594">
        <f t="shared" si="165"/>
        <v>937.5</v>
      </c>
      <c r="H505" s="51">
        <f t="shared" si="149"/>
        <v>1</v>
      </c>
    </row>
    <row r="506" spans="1:10" s="5" customFormat="1" ht="20.399999999999999" customHeight="1" x14ac:dyDescent="0.3">
      <c r="A506" s="262"/>
      <c r="B506" s="264" t="s">
        <v>53</v>
      </c>
      <c r="C506" s="263" t="s">
        <v>423</v>
      </c>
      <c r="D506" s="273" t="s">
        <v>361</v>
      </c>
      <c r="E506" s="473">
        <v>415.1</v>
      </c>
      <c r="F506" s="594">
        <v>937.5</v>
      </c>
      <c r="G506" s="597">
        <v>937.5</v>
      </c>
      <c r="H506" s="51">
        <f t="shared" si="149"/>
        <v>1</v>
      </c>
    </row>
    <row r="507" spans="1:10" s="4" customFormat="1" ht="48.6" customHeight="1" x14ac:dyDescent="0.3">
      <c r="A507" s="127">
        <v>16</v>
      </c>
      <c r="B507" s="278" t="s">
        <v>220</v>
      </c>
      <c r="C507" s="279" t="s">
        <v>333</v>
      </c>
      <c r="D507" s="280"/>
      <c r="E507" s="475">
        <f>E508</f>
        <v>9395.7000000000007</v>
      </c>
      <c r="F507" s="598">
        <f>F508</f>
        <v>9322.3000000000011</v>
      </c>
      <c r="G507" s="598">
        <f>G508</f>
        <v>7169.3</v>
      </c>
      <c r="H507" s="131">
        <f t="shared" si="149"/>
        <v>0.76904841079990982</v>
      </c>
    </row>
    <row r="508" spans="1:10" s="4" customFormat="1" ht="15.6" x14ac:dyDescent="0.3">
      <c r="A508" s="275"/>
      <c r="B508" s="277" t="s">
        <v>217</v>
      </c>
      <c r="C508" s="276" t="s">
        <v>334</v>
      </c>
      <c r="D508" s="281"/>
      <c r="E508" s="474">
        <f>E509+E515+E512</f>
        <v>9395.7000000000007</v>
      </c>
      <c r="F508" s="597">
        <f t="shared" ref="F508:G508" si="166">F509+F515+F512</f>
        <v>9322.3000000000011</v>
      </c>
      <c r="G508" s="597">
        <f t="shared" si="166"/>
        <v>7169.3</v>
      </c>
      <c r="H508" s="51">
        <f t="shared" si="149"/>
        <v>0.76904841079990982</v>
      </c>
    </row>
    <row r="509" spans="1:10" s="4" customFormat="1" ht="36" customHeight="1" x14ac:dyDescent="0.3">
      <c r="A509" s="275"/>
      <c r="B509" s="277" t="s">
        <v>354</v>
      </c>
      <c r="C509" s="276" t="s">
        <v>335</v>
      </c>
      <c r="D509" s="281"/>
      <c r="E509" s="474">
        <f t="shared" ref="E509:G510" si="167">E510</f>
        <v>5176.1000000000004</v>
      </c>
      <c r="F509" s="597">
        <f t="shared" si="167"/>
        <v>5693.6</v>
      </c>
      <c r="G509" s="597">
        <f t="shared" si="167"/>
        <v>3541.1</v>
      </c>
      <c r="H509" s="51">
        <f t="shared" si="149"/>
        <v>0.62194393705212869</v>
      </c>
    </row>
    <row r="510" spans="1:10" s="5" customFormat="1" ht="34.950000000000003" customHeight="1" x14ac:dyDescent="0.3">
      <c r="A510" s="275"/>
      <c r="B510" s="277" t="s">
        <v>337</v>
      </c>
      <c r="C510" s="276" t="s">
        <v>336</v>
      </c>
      <c r="D510" s="281"/>
      <c r="E510" s="474">
        <f t="shared" si="167"/>
        <v>5176.1000000000004</v>
      </c>
      <c r="F510" s="597">
        <f t="shared" si="167"/>
        <v>5693.6</v>
      </c>
      <c r="G510" s="597">
        <f t="shared" si="167"/>
        <v>3541.1</v>
      </c>
      <c r="H510" s="51">
        <f t="shared" si="149"/>
        <v>0.62194393705212869</v>
      </c>
    </row>
    <row r="511" spans="1:10" s="4" customFormat="1" ht="31.2" x14ac:dyDescent="0.3">
      <c r="A511" s="275"/>
      <c r="B511" s="276" t="s">
        <v>12</v>
      </c>
      <c r="C511" s="276" t="s">
        <v>336</v>
      </c>
      <c r="D511" s="281" t="s">
        <v>316</v>
      </c>
      <c r="E511" s="474">
        <v>5176.1000000000004</v>
      </c>
      <c r="F511" s="597">
        <v>5693.6</v>
      </c>
      <c r="G511" s="597">
        <v>3541.1</v>
      </c>
      <c r="H511" s="51">
        <f t="shared" si="149"/>
        <v>0.62194393705212869</v>
      </c>
    </row>
    <row r="512" spans="1:10" s="260" customFormat="1" ht="63.6" customHeight="1" x14ac:dyDescent="0.3">
      <c r="A512" s="275"/>
      <c r="B512" s="312" t="s">
        <v>619</v>
      </c>
      <c r="C512" s="363" t="s">
        <v>620</v>
      </c>
      <c r="D512" s="281"/>
      <c r="E512" s="474">
        <f>E513</f>
        <v>719.6</v>
      </c>
      <c r="F512" s="597">
        <f t="shared" ref="F512:G513" si="168">F513</f>
        <v>498.7</v>
      </c>
      <c r="G512" s="597">
        <f t="shared" si="168"/>
        <v>498.7</v>
      </c>
      <c r="H512" s="51">
        <f t="shared" si="149"/>
        <v>1</v>
      </c>
    </row>
    <row r="513" spans="1:8" s="260" customFormat="1" ht="35.4" customHeight="1" x14ac:dyDescent="0.3">
      <c r="A513" s="275"/>
      <c r="B513" s="369" t="s">
        <v>337</v>
      </c>
      <c r="C513" s="275" t="s">
        <v>621</v>
      </c>
      <c r="D513" s="281"/>
      <c r="E513" s="474">
        <f>E514</f>
        <v>719.6</v>
      </c>
      <c r="F513" s="597">
        <f t="shared" si="168"/>
        <v>498.7</v>
      </c>
      <c r="G513" s="597">
        <f t="shared" si="168"/>
        <v>498.7</v>
      </c>
      <c r="H513" s="51">
        <f t="shared" si="149"/>
        <v>1</v>
      </c>
    </row>
    <row r="514" spans="1:8" s="260" customFormat="1" ht="31.2" x14ac:dyDescent="0.3">
      <c r="A514" s="275"/>
      <c r="B514" s="275" t="s">
        <v>12</v>
      </c>
      <c r="C514" s="275" t="s">
        <v>621</v>
      </c>
      <c r="D514" s="281" t="s">
        <v>316</v>
      </c>
      <c r="E514" s="474">
        <v>719.6</v>
      </c>
      <c r="F514" s="597">
        <v>498.7</v>
      </c>
      <c r="G514" s="597">
        <v>498.7</v>
      </c>
      <c r="H514" s="51">
        <f t="shared" si="149"/>
        <v>1</v>
      </c>
    </row>
    <row r="515" spans="1:8" s="4" customFormat="1" ht="81" customHeight="1" x14ac:dyDescent="0.3">
      <c r="A515" s="275"/>
      <c r="B515" s="277" t="s">
        <v>348</v>
      </c>
      <c r="C515" s="275" t="s">
        <v>353</v>
      </c>
      <c r="D515" s="281"/>
      <c r="E515" s="474">
        <f t="shared" ref="E515:G516" si="169">E516</f>
        <v>3500</v>
      </c>
      <c r="F515" s="597">
        <f t="shared" si="169"/>
        <v>3130</v>
      </c>
      <c r="G515" s="597">
        <f t="shared" si="169"/>
        <v>3129.5</v>
      </c>
      <c r="H515" s="51">
        <f t="shared" si="149"/>
        <v>0.99984025559105427</v>
      </c>
    </row>
    <row r="516" spans="1:8" s="4" customFormat="1" ht="64.2" customHeight="1" x14ac:dyDescent="0.3">
      <c r="A516" s="275"/>
      <c r="B516" s="277" t="s">
        <v>352</v>
      </c>
      <c r="C516" s="275" t="s">
        <v>351</v>
      </c>
      <c r="D516" s="282"/>
      <c r="E516" s="474">
        <f t="shared" si="169"/>
        <v>3500</v>
      </c>
      <c r="F516" s="597">
        <f t="shared" si="169"/>
        <v>3130</v>
      </c>
      <c r="G516" s="597">
        <f t="shared" si="169"/>
        <v>3129.5</v>
      </c>
      <c r="H516" s="51">
        <f t="shared" si="149"/>
        <v>0.99984025559105427</v>
      </c>
    </row>
    <row r="517" spans="1:8" s="4" customFormat="1" ht="31.2" x14ac:dyDescent="0.3">
      <c r="A517" s="275"/>
      <c r="B517" s="275" t="s">
        <v>12</v>
      </c>
      <c r="C517" s="275" t="s">
        <v>351</v>
      </c>
      <c r="D517" s="282">
        <v>200</v>
      </c>
      <c r="E517" s="474">
        <v>3500</v>
      </c>
      <c r="F517" s="597">
        <v>3130</v>
      </c>
      <c r="G517" s="43">
        <v>3129.5</v>
      </c>
      <c r="H517" s="51">
        <f t="shared" si="149"/>
        <v>0.99984025559105427</v>
      </c>
    </row>
    <row r="518" spans="1:8" s="4" customFormat="1" ht="49.2" customHeight="1" x14ac:dyDescent="0.3">
      <c r="A518" s="127">
        <v>17</v>
      </c>
      <c r="B518" s="313" t="s">
        <v>342</v>
      </c>
      <c r="C518" s="314" t="s">
        <v>338</v>
      </c>
      <c r="D518" s="315"/>
      <c r="E518" s="475">
        <f>E519</f>
        <v>3131.2</v>
      </c>
      <c r="F518" s="598">
        <f>F519</f>
        <v>6412.7</v>
      </c>
      <c r="G518" s="598">
        <f>G519</f>
        <v>6401.2000000000007</v>
      </c>
      <c r="H518" s="131">
        <f t="shared" si="149"/>
        <v>0.99820668361220721</v>
      </c>
    </row>
    <row r="519" spans="1:8" s="4" customFormat="1" ht="15.6" x14ac:dyDescent="0.3">
      <c r="A519" s="310"/>
      <c r="B519" s="312" t="s">
        <v>217</v>
      </c>
      <c r="C519" s="311" t="s">
        <v>339</v>
      </c>
      <c r="D519" s="316"/>
      <c r="E519" s="474">
        <f>E523+E532+E535+E520</f>
        <v>3131.2</v>
      </c>
      <c r="F519" s="597">
        <f t="shared" ref="F519:G519" si="170">F523+F532+F535+F520</f>
        <v>6412.7</v>
      </c>
      <c r="G519" s="597">
        <f t="shared" si="170"/>
        <v>6401.2000000000007</v>
      </c>
      <c r="H519" s="51">
        <f t="shared" si="149"/>
        <v>0.99820668361220721</v>
      </c>
    </row>
    <row r="520" spans="1:8" s="274" customFormat="1" ht="48" customHeight="1" x14ac:dyDescent="0.3">
      <c r="A520" s="310"/>
      <c r="B520" s="320" t="s">
        <v>594</v>
      </c>
      <c r="C520" s="318" t="s">
        <v>595</v>
      </c>
      <c r="D520" s="316"/>
      <c r="E520" s="474">
        <f>E521</f>
        <v>350</v>
      </c>
      <c r="F520" s="597">
        <f t="shared" ref="F520:G521" si="171">F521</f>
        <v>93.6</v>
      </c>
      <c r="G520" s="597">
        <f t="shared" si="171"/>
        <v>93.6</v>
      </c>
      <c r="H520" s="51">
        <f t="shared" si="149"/>
        <v>1</v>
      </c>
    </row>
    <row r="521" spans="1:8" s="274" customFormat="1" ht="62.4" customHeight="1" x14ac:dyDescent="0.3">
      <c r="A521" s="284"/>
      <c r="B521" s="290" t="s">
        <v>596</v>
      </c>
      <c r="C521" s="287" t="s">
        <v>597</v>
      </c>
      <c r="D521" s="286"/>
      <c r="E521" s="474">
        <f>E522</f>
        <v>350</v>
      </c>
      <c r="F521" s="597">
        <f t="shared" si="171"/>
        <v>93.6</v>
      </c>
      <c r="G521" s="597">
        <f t="shared" si="171"/>
        <v>93.6</v>
      </c>
      <c r="H521" s="51">
        <f t="shared" si="149"/>
        <v>1</v>
      </c>
    </row>
    <row r="522" spans="1:8" s="274" customFormat="1" ht="31.2" x14ac:dyDescent="0.3">
      <c r="A522" s="284"/>
      <c r="B522" s="287" t="s">
        <v>12</v>
      </c>
      <c r="C522" s="287" t="s">
        <v>597</v>
      </c>
      <c r="D522" s="286" t="s">
        <v>316</v>
      </c>
      <c r="E522" s="474">
        <v>350</v>
      </c>
      <c r="F522" s="597">
        <v>93.6</v>
      </c>
      <c r="G522" s="597">
        <v>93.6</v>
      </c>
      <c r="H522" s="51">
        <f t="shared" si="149"/>
        <v>1</v>
      </c>
    </row>
    <row r="523" spans="1:8" s="4" customFormat="1" ht="64.2" customHeight="1" x14ac:dyDescent="0.3">
      <c r="A523" s="284"/>
      <c r="B523" s="285" t="s">
        <v>516</v>
      </c>
      <c r="C523" s="285" t="s">
        <v>340</v>
      </c>
      <c r="D523" s="286"/>
      <c r="E523" s="474">
        <f>E524+E528+E526+E530</f>
        <v>2361.1999999999998</v>
      </c>
      <c r="F523" s="597">
        <f t="shared" ref="F523:G523" si="172">F524+F528+F526+F530</f>
        <v>5883.2</v>
      </c>
      <c r="G523" s="597">
        <f t="shared" si="172"/>
        <v>5873</v>
      </c>
      <c r="H523" s="51">
        <f t="shared" si="149"/>
        <v>0.99826624966004895</v>
      </c>
    </row>
    <row r="524" spans="1:8" s="4" customFormat="1" ht="48.6" customHeight="1" x14ac:dyDescent="0.3">
      <c r="A524" s="284"/>
      <c r="B524" s="285" t="s">
        <v>343</v>
      </c>
      <c r="C524" s="285" t="s">
        <v>341</v>
      </c>
      <c r="D524" s="286"/>
      <c r="E524" s="474">
        <f>E525</f>
        <v>1499</v>
      </c>
      <c r="F524" s="597">
        <f>F525</f>
        <v>5021</v>
      </c>
      <c r="G524" s="597">
        <f>G525</f>
        <v>5021</v>
      </c>
      <c r="H524" s="51">
        <f t="shared" si="149"/>
        <v>1</v>
      </c>
    </row>
    <row r="525" spans="1:8" s="4" customFormat="1" ht="31.2" x14ac:dyDescent="0.3">
      <c r="A525" s="284"/>
      <c r="B525" s="285" t="s">
        <v>12</v>
      </c>
      <c r="C525" s="285" t="s">
        <v>341</v>
      </c>
      <c r="D525" s="286" t="s">
        <v>316</v>
      </c>
      <c r="E525" s="474">
        <v>1499</v>
      </c>
      <c r="F525" s="597">
        <v>5021</v>
      </c>
      <c r="G525" s="597">
        <v>5021</v>
      </c>
      <c r="H525" s="51">
        <f t="shared" si="149"/>
        <v>1</v>
      </c>
    </row>
    <row r="526" spans="1:8" s="283" customFormat="1" ht="32.4" customHeight="1" x14ac:dyDescent="0.3">
      <c r="A526" s="284"/>
      <c r="B526" s="296" t="s">
        <v>598</v>
      </c>
      <c r="C526" s="294" t="s">
        <v>599</v>
      </c>
      <c r="D526" s="286"/>
      <c r="E526" s="474">
        <f>E527</f>
        <v>0</v>
      </c>
      <c r="F526" s="597">
        <f t="shared" ref="F526:G526" si="173">F527</f>
        <v>0</v>
      </c>
      <c r="G526" s="597">
        <f t="shared" si="173"/>
        <v>0</v>
      </c>
      <c r="H526" s="51">
        <v>0</v>
      </c>
    </row>
    <row r="527" spans="1:8" s="283" customFormat="1" ht="19.2" customHeight="1" x14ac:dyDescent="0.3">
      <c r="A527" s="284"/>
      <c r="B527" s="295" t="s">
        <v>53</v>
      </c>
      <c r="C527" s="294" t="s">
        <v>599</v>
      </c>
      <c r="D527" s="286" t="s">
        <v>361</v>
      </c>
      <c r="E527" s="474">
        <v>0</v>
      </c>
      <c r="F527" s="597">
        <v>0</v>
      </c>
      <c r="G527" s="597">
        <v>0</v>
      </c>
      <c r="H527" s="51">
        <v>0</v>
      </c>
    </row>
    <row r="528" spans="1:8" s="4" customFormat="1" ht="46.8" x14ac:dyDescent="0.3">
      <c r="A528" s="284"/>
      <c r="B528" s="289" t="s">
        <v>517</v>
      </c>
      <c r="C528" s="285" t="s">
        <v>518</v>
      </c>
      <c r="D528" s="286"/>
      <c r="E528" s="474">
        <f>E529</f>
        <v>287.39999999999998</v>
      </c>
      <c r="F528" s="597">
        <f>F529</f>
        <v>287.39999999999998</v>
      </c>
      <c r="G528" s="597">
        <f>G529</f>
        <v>287.3</v>
      </c>
      <c r="H528" s="51">
        <f t="shared" si="149"/>
        <v>0.99965205288796111</v>
      </c>
    </row>
    <row r="529" spans="1:8" s="4" customFormat="1" ht="21.6" customHeight="1" x14ac:dyDescent="0.3">
      <c r="A529" s="284"/>
      <c r="B529" s="288" t="s">
        <v>53</v>
      </c>
      <c r="C529" s="285" t="s">
        <v>518</v>
      </c>
      <c r="D529" s="286" t="s">
        <v>361</v>
      </c>
      <c r="E529" s="474">
        <v>287.39999999999998</v>
      </c>
      <c r="F529" s="597">
        <v>287.39999999999998</v>
      </c>
      <c r="G529" s="43">
        <v>287.3</v>
      </c>
      <c r="H529" s="51">
        <f t="shared" si="149"/>
        <v>0.99965205288796111</v>
      </c>
    </row>
    <row r="530" spans="1:8" s="291" customFormat="1" ht="46.8" x14ac:dyDescent="0.3">
      <c r="A530" s="292"/>
      <c r="B530" s="303" t="s">
        <v>600</v>
      </c>
      <c r="C530" s="301" t="s">
        <v>601</v>
      </c>
      <c r="D530" s="293"/>
      <c r="E530" s="474">
        <f>E531</f>
        <v>574.79999999999995</v>
      </c>
      <c r="F530" s="597">
        <f t="shared" ref="F530:G530" si="174">F531</f>
        <v>574.79999999999995</v>
      </c>
      <c r="G530" s="597">
        <f t="shared" si="174"/>
        <v>564.70000000000005</v>
      </c>
      <c r="H530" s="51">
        <f t="shared" si="149"/>
        <v>0.98242867084203211</v>
      </c>
    </row>
    <row r="531" spans="1:8" s="291" customFormat="1" ht="19.95" customHeight="1" x14ac:dyDescent="0.3">
      <c r="A531" s="292"/>
      <c r="B531" s="302" t="s">
        <v>53</v>
      </c>
      <c r="C531" s="301" t="s">
        <v>601</v>
      </c>
      <c r="D531" s="293" t="s">
        <v>361</v>
      </c>
      <c r="E531" s="474">
        <v>574.79999999999995</v>
      </c>
      <c r="F531" s="597">
        <v>574.79999999999995</v>
      </c>
      <c r="G531" s="43">
        <v>564.70000000000005</v>
      </c>
      <c r="H531" s="51">
        <f t="shared" si="149"/>
        <v>0.98242867084203211</v>
      </c>
    </row>
    <row r="532" spans="1:8" s="4" customFormat="1" ht="64.2" customHeight="1" x14ac:dyDescent="0.3">
      <c r="A532" s="298"/>
      <c r="B532" s="299" t="s">
        <v>346</v>
      </c>
      <c r="C532" s="299" t="s">
        <v>344</v>
      </c>
      <c r="D532" s="300"/>
      <c r="E532" s="476">
        <f t="shared" ref="E532:G533" si="175">E533</f>
        <v>10</v>
      </c>
      <c r="F532" s="599">
        <f t="shared" si="175"/>
        <v>10</v>
      </c>
      <c r="G532" s="599">
        <f t="shared" si="175"/>
        <v>10</v>
      </c>
      <c r="H532" s="51">
        <f t="shared" si="149"/>
        <v>1</v>
      </c>
    </row>
    <row r="533" spans="1:8" s="4" customFormat="1" ht="33" customHeight="1" x14ac:dyDescent="0.3">
      <c r="A533" s="298"/>
      <c r="B533" s="299" t="s">
        <v>347</v>
      </c>
      <c r="C533" s="299" t="s">
        <v>345</v>
      </c>
      <c r="D533" s="300"/>
      <c r="E533" s="476">
        <f t="shared" si="175"/>
        <v>10</v>
      </c>
      <c r="F533" s="599">
        <f t="shared" si="175"/>
        <v>10</v>
      </c>
      <c r="G533" s="599">
        <f t="shared" si="175"/>
        <v>10</v>
      </c>
      <c r="H533" s="51">
        <f t="shared" ref="H533:H601" si="176">G533/F533</f>
        <v>1</v>
      </c>
    </row>
    <row r="534" spans="1:8" s="4" customFormat="1" ht="31.2" x14ac:dyDescent="0.3">
      <c r="A534" s="298"/>
      <c r="B534" s="299" t="s">
        <v>12</v>
      </c>
      <c r="C534" s="299" t="s">
        <v>345</v>
      </c>
      <c r="D534" s="300" t="s">
        <v>316</v>
      </c>
      <c r="E534" s="476">
        <v>10</v>
      </c>
      <c r="F534" s="599">
        <v>10</v>
      </c>
      <c r="G534" s="43">
        <v>10</v>
      </c>
      <c r="H534" s="51">
        <f t="shared" si="176"/>
        <v>1</v>
      </c>
    </row>
    <row r="535" spans="1:8" s="297" customFormat="1" ht="81.599999999999994" customHeight="1" x14ac:dyDescent="0.3">
      <c r="A535" s="298"/>
      <c r="B535" s="307" t="s">
        <v>602</v>
      </c>
      <c r="C535" s="308" t="s">
        <v>603</v>
      </c>
      <c r="D535" s="300"/>
      <c r="E535" s="476">
        <f>E536+E538</f>
        <v>410</v>
      </c>
      <c r="F535" s="599">
        <f t="shared" ref="F535:G535" si="177">F536+F538</f>
        <v>425.9</v>
      </c>
      <c r="G535" s="599">
        <f t="shared" si="177"/>
        <v>424.6</v>
      </c>
      <c r="H535" s="51">
        <f t="shared" si="176"/>
        <v>0.99694764029114824</v>
      </c>
    </row>
    <row r="536" spans="1:8" s="297" customFormat="1" ht="15.6" x14ac:dyDescent="0.3">
      <c r="A536" s="298"/>
      <c r="B536" s="307" t="s">
        <v>604</v>
      </c>
      <c r="C536" s="308" t="s">
        <v>605</v>
      </c>
      <c r="D536" s="300"/>
      <c r="E536" s="476">
        <f>E537</f>
        <v>80</v>
      </c>
      <c r="F536" s="599">
        <f t="shared" ref="F536:G536" si="178">F537</f>
        <v>80</v>
      </c>
      <c r="G536" s="599">
        <f t="shared" si="178"/>
        <v>80</v>
      </c>
      <c r="H536" s="51">
        <f t="shared" si="176"/>
        <v>1</v>
      </c>
    </row>
    <row r="537" spans="1:8" s="297" customFormat="1" ht="31.2" x14ac:dyDescent="0.3">
      <c r="A537" s="298"/>
      <c r="B537" s="307" t="s">
        <v>12</v>
      </c>
      <c r="C537" s="308" t="s">
        <v>605</v>
      </c>
      <c r="D537" s="300" t="s">
        <v>316</v>
      </c>
      <c r="E537" s="476">
        <v>80</v>
      </c>
      <c r="F537" s="599">
        <v>80</v>
      </c>
      <c r="G537" s="43">
        <v>80</v>
      </c>
      <c r="H537" s="51">
        <f t="shared" si="176"/>
        <v>1</v>
      </c>
    </row>
    <row r="538" spans="1:8" s="304" customFormat="1" ht="31.2" x14ac:dyDescent="0.3">
      <c r="A538" s="305"/>
      <c r="B538" s="318" t="s">
        <v>396</v>
      </c>
      <c r="C538" s="319" t="s">
        <v>606</v>
      </c>
      <c r="D538" s="306"/>
      <c r="E538" s="476">
        <f>E539</f>
        <v>330</v>
      </c>
      <c r="F538" s="599">
        <f t="shared" ref="F538:G538" si="179">F539</f>
        <v>345.9</v>
      </c>
      <c r="G538" s="599">
        <f t="shared" si="179"/>
        <v>344.6</v>
      </c>
      <c r="H538" s="51">
        <f t="shared" si="176"/>
        <v>0.99624168834923399</v>
      </c>
    </row>
    <row r="539" spans="1:8" s="304" customFormat="1" ht="31.2" x14ac:dyDescent="0.3">
      <c r="A539" s="305"/>
      <c r="B539" s="318" t="s">
        <v>12</v>
      </c>
      <c r="C539" s="319" t="s">
        <v>606</v>
      </c>
      <c r="D539" s="306" t="s">
        <v>316</v>
      </c>
      <c r="E539" s="476">
        <v>330</v>
      </c>
      <c r="F539" s="599">
        <v>345.9</v>
      </c>
      <c r="G539" s="43">
        <v>344.6</v>
      </c>
      <c r="H539" s="51">
        <f t="shared" si="176"/>
        <v>0.99624168834923399</v>
      </c>
    </row>
    <row r="540" spans="1:8" s="4" customFormat="1" ht="34.200000000000003" customHeight="1" x14ac:dyDescent="0.3">
      <c r="A540" s="127">
        <v>18</v>
      </c>
      <c r="B540" s="127" t="s">
        <v>221</v>
      </c>
      <c r="C540" s="127" t="s">
        <v>222</v>
      </c>
      <c r="D540" s="227"/>
      <c r="E540" s="475">
        <f t="shared" ref="E540:G542" si="180">E541</f>
        <v>2058</v>
      </c>
      <c r="F540" s="598">
        <f t="shared" si="180"/>
        <v>3321.6</v>
      </c>
      <c r="G540" s="628">
        <f t="shared" si="180"/>
        <v>3158.3</v>
      </c>
      <c r="H540" s="131">
        <f t="shared" si="176"/>
        <v>0.95083694605009639</v>
      </c>
    </row>
    <row r="541" spans="1:8" s="4" customFormat="1" ht="31.2" x14ac:dyDescent="0.3">
      <c r="A541" s="310"/>
      <c r="B541" s="310" t="s">
        <v>519</v>
      </c>
      <c r="C541" s="310" t="s">
        <v>223</v>
      </c>
      <c r="D541" s="317"/>
      <c r="E541" s="474">
        <f t="shared" si="180"/>
        <v>2058</v>
      </c>
      <c r="F541" s="597">
        <f t="shared" si="180"/>
        <v>3321.6</v>
      </c>
      <c r="G541" s="597">
        <f t="shared" si="180"/>
        <v>3158.3</v>
      </c>
      <c r="H541" s="51">
        <f t="shared" si="176"/>
        <v>0.95083694605009639</v>
      </c>
    </row>
    <row r="542" spans="1:8" s="4" customFormat="1" ht="31.2" x14ac:dyDescent="0.3">
      <c r="A542" s="310"/>
      <c r="B542" s="310" t="s">
        <v>49</v>
      </c>
      <c r="C542" s="310" t="s">
        <v>224</v>
      </c>
      <c r="D542" s="317"/>
      <c r="E542" s="474">
        <f t="shared" si="180"/>
        <v>2058</v>
      </c>
      <c r="F542" s="597">
        <f t="shared" si="180"/>
        <v>3321.6</v>
      </c>
      <c r="G542" s="597">
        <f t="shared" si="180"/>
        <v>3158.3</v>
      </c>
      <c r="H542" s="51">
        <f t="shared" si="176"/>
        <v>0.95083694605009639</v>
      </c>
    </row>
    <row r="543" spans="1:8" s="4" customFormat="1" ht="80.400000000000006" customHeight="1" x14ac:dyDescent="0.3">
      <c r="A543" s="310"/>
      <c r="B543" s="310" t="s">
        <v>46</v>
      </c>
      <c r="C543" s="310" t="s">
        <v>224</v>
      </c>
      <c r="D543" s="317">
        <v>100</v>
      </c>
      <c r="E543" s="474">
        <v>2058</v>
      </c>
      <c r="F543" s="597">
        <v>3321.6</v>
      </c>
      <c r="G543" s="597">
        <v>3158.3</v>
      </c>
      <c r="H543" s="51">
        <f t="shared" si="176"/>
        <v>0.95083694605009639</v>
      </c>
    </row>
    <row r="544" spans="1:8" s="4" customFormat="1" ht="35.4" customHeight="1" x14ac:dyDescent="0.3">
      <c r="A544" s="127">
        <v>19</v>
      </c>
      <c r="B544" s="127" t="s">
        <v>225</v>
      </c>
      <c r="C544" s="127" t="s">
        <v>520</v>
      </c>
      <c r="D544" s="227"/>
      <c r="E544" s="475">
        <f t="shared" ref="E544:G545" si="181">E545</f>
        <v>1209.2</v>
      </c>
      <c r="F544" s="598">
        <f t="shared" si="181"/>
        <v>1743.7</v>
      </c>
      <c r="G544" s="628">
        <f t="shared" si="181"/>
        <v>1731.1</v>
      </c>
      <c r="H544" s="51">
        <f t="shared" si="176"/>
        <v>0.992773986350863</v>
      </c>
    </row>
    <row r="545" spans="1:9" s="4" customFormat="1" ht="35.4" customHeight="1" x14ac:dyDescent="0.3">
      <c r="A545" s="322"/>
      <c r="B545" s="322" t="s">
        <v>227</v>
      </c>
      <c r="C545" s="322" t="s">
        <v>226</v>
      </c>
      <c r="D545" s="323"/>
      <c r="E545" s="474">
        <f t="shared" si="181"/>
        <v>1209.2</v>
      </c>
      <c r="F545" s="597">
        <f t="shared" si="181"/>
        <v>1743.7</v>
      </c>
      <c r="G545" s="597">
        <f t="shared" si="181"/>
        <v>1731.1</v>
      </c>
      <c r="H545" s="51">
        <f t="shared" si="176"/>
        <v>0.992773986350863</v>
      </c>
    </row>
    <row r="546" spans="1:9" s="4" customFormat="1" ht="31.2" x14ac:dyDescent="0.3">
      <c r="A546" s="322"/>
      <c r="B546" s="322" t="s">
        <v>49</v>
      </c>
      <c r="C546" s="322" t="s">
        <v>228</v>
      </c>
      <c r="D546" s="323"/>
      <c r="E546" s="474">
        <f>E548+E547</f>
        <v>1209.2</v>
      </c>
      <c r="F546" s="597">
        <f t="shared" ref="F546:G546" si="182">F548+F547</f>
        <v>1743.7</v>
      </c>
      <c r="G546" s="597">
        <f t="shared" si="182"/>
        <v>1731.1</v>
      </c>
      <c r="H546" s="51">
        <f t="shared" si="176"/>
        <v>0.992773986350863</v>
      </c>
    </row>
    <row r="547" spans="1:9" s="309" customFormat="1" ht="79.95" customHeight="1" x14ac:dyDescent="0.3">
      <c r="A547" s="322"/>
      <c r="B547" s="322" t="s">
        <v>46</v>
      </c>
      <c r="C547" s="322" t="s">
        <v>228</v>
      </c>
      <c r="D547" s="323">
        <v>100</v>
      </c>
      <c r="E547" s="474">
        <v>1187.9000000000001</v>
      </c>
      <c r="F547" s="597">
        <v>1722.4</v>
      </c>
      <c r="G547" s="597">
        <v>1709.8</v>
      </c>
      <c r="H547" s="51">
        <f t="shared" si="176"/>
        <v>0.99268462610311181</v>
      </c>
    </row>
    <row r="548" spans="1:9" s="4" customFormat="1" ht="31.2" x14ac:dyDescent="0.3">
      <c r="A548" s="322"/>
      <c r="B548" s="322" t="s">
        <v>12</v>
      </c>
      <c r="C548" s="322" t="s">
        <v>228</v>
      </c>
      <c r="D548" s="323">
        <v>200</v>
      </c>
      <c r="E548" s="474">
        <v>21.3</v>
      </c>
      <c r="F548" s="597">
        <v>21.3</v>
      </c>
      <c r="G548" s="597">
        <v>21.3</v>
      </c>
      <c r="H548" s="51">
        <f t="shared" si="176"/>
        <v>1</v>
      </c>
    </row>
    <row r="549" spans="1:9" s="4" customFormat="1" ht="33" customHeight="1" x14ac:dyDescent="0.3">
      <c r="A549" s="127">
        <v>20</v>
      </c>
      <c r="B549" s="127" t="s">
        <v>229</v>
      </c>
      <c r="C549" s="127" t="s">
        <v>232</v>
      </c>
      <c r="D549" s="227"/>
      <c r="E549" s="475">
        <f>E550+E555+E567+E572+E575</f>
        <v>91630.799999999988</v>
      </c>
      <c r="F549" s="615">
        <f t="shared" ref="F549:G549" si="183">F550+F555+F567+F572+F575</f>
        <v>112931.09999999999</v>
      </c>
      <c r="G549" s="615">
        <f t="shared" si="183"/>
        <v>112195.00000000001</v>
      </c>
      <c r="H549" s="131">
        <f t="shared" si="176"/>
        <v>0.9934818663769327</v>
      </c>
    </row>
    <row r="550" spans="1:9" s="4" customFormat="1" ht="34.200000000000003" customHeight="1" x14ac:dyDescent="0.3">
      <c r="A550" s="329"/>
      <c r="B550" s="329" t="s">
        <v>230</v>
      </c>
      <c r="C550" s="329" t="s">
        <v>231</v>
      </c>
      <c r="D550" s="330"/>
      <c r="E550" s="629">
        <f>E551</f>
        <v>85196.5</v>
      </c>
      <c r="F550" s="629">
        <f>F551</f>
        <v>104295.59999999999</v>
      </c>
      <c r="G550" s="629">
        <f>G551</f>
        <v>103867.6</v>
      </c>
      <c r="H550" s="51">
        <f t="shared" si="176"/>
        <v>0.99589627942118375</v>
      </c>
    </row>
    <row r="551" spans="1:9" s="4" customFormat="1" ht="31.2" x14ac:dyDescent="0.3">
      <c r="A551" s="329"/>
      <c r="B551" s="329" t="s">
        <v>49</v>
      </c>
      <c r="C551" s="329" t="s">
        <v>233</v>
      </c>
      <c r="D551" s="330"/>
      <c r="E551" s="629">
        <f>E552+E553+E554</f>
        <v>85196.5</v>
      </c>
      <c r="F551" s="629">
        <f>F552+F553+F554</f>
        <v>104295.59999999999</v>
      </c>
      <c r="G551" s="629">
        <f>G552+G553+G554</f>
        <v>103867.6</v>
      </c>
      <c r="H551" s="51">
        <f t="shared" si="176"/>
        <v>0.99589627942118375</v>
      </c>
    </row>
    <row r="552" spans="1:9" s="4" customFormat="1" ht="79.95" customHeight="1" x14ac:dyDescent="0.3">
      <c r="A552" s="329"/>
      <c r="B552" s="329" t="s">
        <v>46</v>
      </c>
      <c r="C552" s="329" t="s">
        <v>233</v>
      </c>
      <c r="D552" s="330">
        <v>100</v>
      </c>
      <c r="E552" s="629">
        <v>77563.5</v>
      </c>
      <c r="F552" s="629">
        <v>97009.4</v>
      </c>
      <c r="G552" s="43">
        <v>96816.8</v>
      </c>
      <c r="H552" s="51">
        <f t="shared" si="176"/>
        <v>0.99801462538681829</v>
      </c>
    </row>
    <row r="553" spans="1:9" s="4" customFormat="1" ht="31.2" x14ac:dyDescent="0.3">
      <c r="A553" s="322"/>
      <c r="B553" s="322" t="s">
        <v>12</v>
      </c>
      <c r="C553" s="322" t="s">
        <v>233</v>
      </c>
      <c r="D553" s="323">
        <v>200</v>
      </c>
      <c r="E553" s="629">
        <v>7333.2</v>
      </c>
      <c r="F553" s="629">
        <v>6969.7</v>
      </c>
      <c r="G553" s="627">
        <v>6734.5</v>
      </c>
      <c r="H553" s="51">
        <f t="shared" si="176"/>
        <v>0.96625392771568364</v>
      </c>
    </row>
    <row r="554" spans="1:9" s="4" customFormat="1" ht="15.6" x14ac:dyDescent="0.3">
      <c r="A554" s="322"/>
      <c r="B554" s="322" t="s">
        <v>47</v>
      </c>
      <c r="C554" s="322" t="s">
        <v>233</v>
      </c>
      <c r="D554" s="323">
        <v>800</v>
      </c>
      <c r="E554" s="629">
        <v>299.8</v>
      </c>
      <c r="F554" s="629">
        <v>316.5</v>
      </c>
      <c r="G554" s="43">
        <v>316.3</v>
      </c>
      <c r="H554" s="51">
        <f t="shared" si="176"/>
        <v>0.9993680884676146</v>
      </c>
    </row>
    <row r="555" spans="1:9" s="5" customFormat="1" ht="35.4" customHeight="1" x14ac:dyDescent="0.3">
      <c r="A555" s="322"/>
      <c r="B555" s="322" t="s">
        <v>209</v>
      </c>
      <c r="C555" s="322" t="s">
        <v>234</v>
      </c>
      <c r="D555" s="323"/>
      <c r="E555" s="629">
        <f>E561+E558+E556+E564</f>
        <v>4235.3999999999996</v>
      </c>
      <c r="F555" s="629">
        <f t="shared" ref="F555:G555" si="184">F561+F558+F556+F564</f>
        <v>4787</v>
      </c>
      <c r="G555" s="629">
        <f t="shared" si="184"/>
        <v>4775.8</v>
      </c>
      <c r="H555" s="51">
        <f t="shared" si="176"/>
        <v>0.99766033006058075</v>
      </c>
    </row>
    <row r="556" spans="1:9" s="4" customFormat="1" ht="51" customHeight="1" x14ac:dyDescent="0.3">
      <c r="A556" s="322"/>
      <c r="B556" s="322" t="s">
        <v>521</v>
      </c>
      <c r="C556" s="322" t="s">
        <v>358</v>
      </c>
      <c r="D556" s="323"/>
      <c r="E556" s="477">
        <f>E557</f>
        <v>105</v>
      </c>
      <c r="F556" s="602">
        <f>F557</f>
        <v>140</v>
      </c>
      <c r="G556" s="602">
        <f>G557</f>
        <v>140</v>
      </c>
      <c r="H556" s="51">
        <f t="shared" si="176"/>
        <v>1</v>
      </c>
    </row>
    <row r="557" spans="1:9" s="4" customFormat="1" ht="31.2" x14ac:dyDescent="0.3">
      <c r="A557" s="322"/>
      <c r="B557" s="322" t="s">
        <v>12</v>
      </c>
      <c r="C557" s="322" t="s">
        <v>358</v>
      </c>
      <c r="D557" s="323">
        <v>200</v>
      </c>
      <c r="E557" s="477">
        <v>105</v>
      </c>
      <c r="F557" s="602">
        <v>140</v>
      </c>
      <c r="G557" s="597">
        <v>140</v>
      </c>
      <c r="H557" s="51">
        <f t="shared" si="176"/>
        <v>1</v>
      </c>
    </row>
    <row r="558" spans="1:9" s="4" customFormat="1" ht="139.19999999999999" customHeight="1" x14ac:dyDescent="0.3">
      <c r="A558" s="322"/>
      <c r="B558" s="322" t="s">
        <v>522</v>
      </c>
      <c r="C558" s="322" t="s">
        <v>235</v>
      </c>
      <c r="D558" s="323"/>
      <c r="E558" s="477">
        <f>E559+E560</f>
        <v>645.20000000000005</v>
      </c>
      <c r="F558" s="602">
        <f>F559+F560</f>
        <v>723.4</v>
      </c>
      <c r="G558" s="602">
        <f>G559+G560</f>
        <v>721.8</v>
      </c>
      <c r="H558" s="51">
        <f t="shared" si="176"/>
        <v>0.99778822228366049</v>
      </c>
      <c r="I558" s="321"/>
    </row>
    <row r="559" spans="1:9" s="4" customFormat="1" ht="79.2" customHeight="1" x14ac:dyDescent="0.3">
      <c r="A559" s="322"/>
      <c r="B559" s="322" t="s">
        <v>46</v>
      </c>
      <c r="C559" s="322" t="s">
        <v>235</v>
      </c>
      <c r="D559" s="323">
        <v>100</v>
      </c>
      <c r="E559" s="477">
        <v>564.20000000000005</v>
      </c>
      <c r="F559" s="602">
        <v>682</v>
      </c>
      <c r="G559" s="43">
        <v>680.4</v>
      </c>
      <c r="H559" s="51">
        <f t="shared" si="176"/>
        <v>0.99765395894428144</v>
      </c>
    </row>
    <row r="560" spans="1:9" s="4" customFormat="1" ht="31.2" x14ac:dyDescent="0.3">
      <c r="A560" s="322"/>
      <c r="B560" s="322" t="s">
        <v>12</v>
      </c>
      <c r="C560" s="322" t="s">
        <v>235</v>
      </c>
      <c r="D560" s="323">
        <v>200</v>
      </c>
      <c r="E560" s="477">
        <v>81</v>
      </c>
      <c r="F560" s="602">
        <v>41.4</v>
      </c>
      <c r="G560" s="43">
        <v>41.4</v>
      </c>
      <c r="H560" s="51">
        <f t="shared" si="176"/>
        <v>1</v>
      </c>
    </row>
    <row r="561" spans="1:9" s="4" customFormat="1" ht="48.6" customHeight="1" x14ac:dyDescent="0.3">
      <c r="A561" s="322"/>
      <c r="B561" s="322" t="s">
        <v>236</v>
      </c>
      <c r="C561" s="322" t="s">
        <v>237</v>
      </c>
      <c r="D561" s="323"/>
      <c r="E561" s="477">
        <f>E562+E563</f>
        <v>3485.2</v>
      </c>
      <c r="F561" s="602">
        <f>F562+F563</f>
        <v>0</v>
      </c>
      <c r="G561" s="602">
        <f>G562+G563</f>
        <v>0</v>
      </c>
      <c r="H561" s="51">
        <v>0</v>
      </c>
    </row>
    <row r="562" spans="1:9" s="4" customFormat="1" ht="80.400000000000006" customHeight="1" x14ac:dyDescent="0.3">
      <c r="A562" s="322"/>
      <c r="B562" s="322" t="s">
        <v>46</v>
      </c>
      <c r="C562" s="322" t="s">
        <v>237</v>
      </c>
      <c r="D562" s="323">
        <v>100</v>
      </c>
      <c r="E562" s="477">
        <v>3179.2</v>
      </c>
      <c r="F562" s="610">
        <v>0</v>
      </c>
      <c r="G562" s="609">
        <v>0</v>
      </c>
      <c r="H562" s="51">
        <v>0</v>
      </c>
    </row>
    <row r="563" spans="1:9" s="4" customFormat="1" ht="31.2" x14ac:dyDescent="0.3">
      <c r="A563" s="322"/>
      <c r="B563" s="322" t="s">
        <v>12</v>
      </c>
      <c r="C563" s="322" t="s">
        <v>237</v>
      </c>
      <c r="D563" s="323">
        <v>200</v>
      </c>
      <c r="E563" s="477">
        <v>306</v>
      </c>
      <c r="F563" s="610">
        <v>0</v>
      </c>
      <c r="G563" s="43">
        <v>0</v>
      </c>
      <c r="H563" s="51">
        <v>0</v>
      </c>
    </row>
    <row r="564" spans="1:9" s="589" customFormat="1" ht="31.2" x14ac:dyDescent="0.3">
      <c r="A564" s="591"/>
      <c r="B564" s="611" t="s">
        <v>680</v>
      </c>
      <c r="C564" s="606" t="s">
        <v>693</v>
      </c>
      <c r="D564" s="607"/>
      <c r="E564" s="602">
        <f>E565+E566</f>
        <v>0</v>
      </c>
      <c r="F564" s="610">
        <f t="shared" ref="F564:G564" si="185">F565+F566</f>
        <v>3923.6</v>
      </c>
      <c r="G564" s="610">
        <f t="shared" si="185"/>
        <v>3914</v>
      </c>
      <c r="H564" s="51">
        <f t="shared" si="176"/>
        <v>0.99755326740748296</v>
      </c>
    </row>
    <row r="565" spans="1:9" s="589" customFormat="1" ht="62.4" x14ac:dyDescent="0.3">
      <c r="A565" s="591"/>
      <c r="B565" s="606" t="s">
        <v>46</v>
      </c>
      <c r="C565" s="606" t="s">
        <v>693</v>
      </c>
      <c r="D565" s="607">
        <v>100</v>
      </c>
      <c r="E565" s="602">
        <v>0</v>
      </c>
      <c r="F565" s="610">
        <v>3617.6</v>
      </c>
      <c r="G565" s="43">
        <v>3608</v>
      </c>
      <c r="H565" s="51">
        <f t="shared" si="176"/>
        <v>0.9973463069438302</v>
      </c>
    </row>
    <row r="566" spans="1:9" s="589" customFormat="1" ht="31.2" x14ac:dyDescent="0.3">
      <c r="A566" s="591"/>
      <c r="B566" s="606" t="s">
        <v>12</v>
      </c>
      <c r="C566" s="606" t="s">
        <v>693</v>
      </c>
      <c r="D566" s="607">
        <v>200</v>
      </c>
      <c r="E566" s="602">
        <v>0</v>
      </c>
      <c r="F566" s="610">
        <v>306</v>
      </c>
      <c r="G566" s="43">
        <v>306</v>
      </c>
      <c r="H566" s="51">
        <f t="shared" si="176"/>
        <v>1</v>
      </c>
    </row>
    <row r="567" spans="1:9" s="4" customFormat="1" ht="18" customHeight="1" x14ac:dyDescent="0.3">
      <c r="A567" s="322"/>
      <c r="B567" s="322" t="s">
        <v>238</v>
      </c>
      <c r="C567" s="322" t="s">
        <v>239</v>
      </c>
      <c r="D567" s="323"/>
      <c r="E567" s="629">
        <f>E568+E570</f>
        <v>200</v>
      </c>
      <c r="F567" s="629">
        <f t="shared" ref="F567:G567" si="186">F568+F570</f>
        <v>200</v>
      </c>
      <c r="G567" s="629">
        <f t="shared" si="186"/>
        <v>0</v>
      </c>
      <c r="H567" s="51">
        <f t="shared" si="176"/>
        <v>0</v>
      </c>
    </row>
    <row r="568" spans="1:9" s="4" customFormat="1" ht="19.95" customHeight="1" x14ac:dyDescent="0.3">
      <c r="A568" s="322"/>
      <c r="B568" s="322" t="s">
        <v>240</v>
      </c>
      <c r="C568" s="322" t="s">
        <v>241</v>
      </c>
      <c r="D568" s="323"/>
      <c r="E568" s="477">
        <f t="shared" ref="E568:G568" si="187">E569</f>
        <v>200</v>
      </c>
      <c r="F568" s="629">
        <f t="shared" si="187"/>
        <v>200</v>
      </c>
      <c r="G568" s="629">
        <f t="shared" si="187"/>
        <v>0</v>
      </c>
      <c r="H568" s="51">
        <f t="shared" si="176"/>
        <v>0</v>
      </c>
    </row>
    <row r="569" spans="1:9" s="4" customFormat="1" ht="15.6" x14ac:dyDescent="0.3">
      <c r="A569" s="322"/>
      <c r="B569" s="322" t="s">
        <v>47</v>
      </c>
      <c r="C569" s="322" t="s">
        <v>241</v>
      </c>
      <c r="D569" s="323">
        <v>800</v>
      </c>
      <c r="E569" s="477">
        <v>200</v>
      </c>
      <c r="F569" s="610">
        <v>200</v>
      </c>
      <c r="G569" s="43">
        <v>0</v>
      </c>
      <c r="H569" s="51">
        <f t="shared" si="176"/>
        <v>0</v>
      </c>
    </row>
    <row r="570" spans="1:9" s="324" customFormat="1" ht="109.95" customHeight="1" x14ac:dyDescent="0.3">
      <c r="A570" s="325"/>
      <c r="B570" s="325" t="s">
        <v>607</v>
      </c>
      <c r="C570" s="325" t="s">
        <v>608</v>
      </c>
      <c r="D570" s="326"/>
      <c r="E570" s="477">
        <f>E571</f>
        <v>0</v>
      </c>
      <c r="F570" s="610">
        <f t="shared" ref="F570:G570" si="188">F571</f>
        <v>0</v>
      </c>
      <c r="G570" s="610">
        <f t="shared" si="188"/>
        <v>0</v>
      </c>
      <c r="H570" s="51">
        <v>0</v>
      </c>
    </row>
    <row r="571" spans="1:9" s="324" customFormat="1" ht="19.95" customHeight="1" x14ac:dyDescent="0.3">
      <c r="A571" s="325"/>
      <c r="B571" s="327" t="s">
        <v>53</v>
      </c>
      <c r="C571" s="325" t="s">
        <v>608</v>
      </c>
      <c r="D571" s="326">
        <v>300</v>
      </c>
      <c r="E571" s="477">
        <v>0</v>
      </c>
      <c r="F571" s="610">
        <v>0</v>
      </c>
      <c r="G571" s="43">
        <v>0</v>
      </c>
      <c r="H571" s="51">
        <v>0</v>
      </c>
    </row>
    <row r="572" spans="1:9" s="42" customFormat="1" ht="15.6" x14ac:dyDescent="0.3">
      <c r="A572" s="325"/>
      <c r="B572" s="325" t="s">
        <v>242</v>
      </c>
      <c r="C572" s="325" t="s">
        <v>243</v>
      </c>
      <c r="D572" s="326"/>
      <c r="E572" s="629">
        <f>E573</f>
        <v>0</v>
      </c>
      <c r="F572" s="629">
        <f>F573</f>
        <v>0</v>
      </c>
      <c r="G572" s="618">
        <f>G573</f>
        <v>0</v>
      </c>
      <c r="H572" s="51">
        <v>0</v>
      </c>
    </row>
    <row r="573" spans="1:9" s="42" customFormat="1" ht="33.6" customHeight="1" x14ac:dyDescent="0.3">
      <c r="A573" s="325"/>
      <c r="B573" s="325" t="s">
        <v>244</v>
      </c>
      <c r="C573" s="325" t="s">
        <v>245</v>
      </c>
      <c r="D573" s="326"/>
      <c r="E573" s="477">
        <f>E574</f>
        <v>0</v>
      </c>
      <c r="F573" s="618">
        <f t="shared" ref="F573:G573" si="189">F574</f>
        <v>0</v>
      </c>
      <c r="G573" s="618">
        <f t="shared" si="189"/>
        <v>0</v>
      </c>
      <c r="H573" s="51">
        <v>0</v>
      </c>
    </row>
    <row r="574" spans="1:9" s="5" customFormat="1" ht="81" customHeight="1" x14ac:dyDescent="0.3">
      <c r="A574" s="325"/>
      <c r="B574" s="325" t="s">
        <v>46</v>
      </c>
      <c r="C574" s="325" t="s">
        <v>245</v>
      </c>
      <c r="D574" s="326">
        <v>100</v>
      </c>
      <c r="E574" s="477">
        <v>0</v>
      </c>
      <c r="F574" s="618">
        <v>0</v>
      </c>
      <c r="G574" s="613">
        <v>0</v>
      </c>
      <c r="H574" s="51">
        <v>0</v>
      </c>
    </row>
    <row r="575" spans="1:9" s="4" customFormat="1" ht="31.2" x14ac:dyDescent="0.3">
      <c r="A575" s="329"/>
      <c r="B575" s="329" t="s">
        <v>246</v>
      </c>
      <c r="C575" s="329" t="s">
        <v>247</v>
      </c>
      <c r="D575" s="330"/>
      <c r="E575" s="629">
        <f>E576+E581+E578</f>
        <v>1998.9</v>
      </c>
      <c r="F575" s="629">
        <f>F576+F581+F578</f>
        <v>3648.5</v>
      </c>
      <c r="G575" s="618">
        <f>G576+G581+G578</f>
        <v>3551.6</v>
      </c>
      <c r="H575" s="51">
        <f t="shared" si="176"/>
        <v>0.97344114019460048</v>
      </c>
      <c r="I575" s="328"/>
    </row>
    <row r="576" spans="1:9" s="4" customFormat="1" ht="33.6" customHeight="1" x14ac:dyDescent="0.3">
      <c r="A576" s="329"/>
      <c r="B576" s="329" t="s">
        <v>248</v>
      </c>
      <c r="C576" s="329" t="s">
        <v>249</v>
      </c>
      <c r="D576" s="330"/>
      <c r="E576" s="477">
        <f>E577</f>
        <v>1856.2</v>
      </c>
      <c r="F576" s="610">
        <f>F577</f>
        <v>2624.6</v>
      </c>
      <c r="G576" s="610">
        <f>G577</f>
        <v>2541.4</v>
      </c>
      <c r="H576" s="51">
        <f t="shared" si="176"/>
        <v>0.96829993141812087</v>
      </c>
      <c r="I576" s="328"/>
    </row>
    <row r="577" spans="1:8" s="4" customFormat="1" ht="31.2" x14ac:dyDescent="0.3">
      <c r="A577" s="329"/>
      <c r="B577" s="329" t="s">
        <v>12</v>
      </c>
      <c r="C577" s="329" t="s">
        <v>249</v>
      </c>
      <c r="D577" s="330">
        <v>200</v>
      </c>
      <c r="E577" s="477">
        <v>1856.2</v>
      </c>
      <c r="F577" s="610">
        <v>2624.6</v>
      </c>
      <c r="G577" s="608">
        <v>2541.4</v>
      </c>
      <c r="H577" s="51">
        <f t="shared" si="176"/>
        <v>0.96829993141812087</v>
      </c>
    </row>
    <row r="578" spans="1:8" s="4" customFormat="1" ht="31.2" x14ac:dyDescent="0.3">
      <c r="A578" s="329"/>
      <c r="B578" s="331" t="s">
        <v>250</v>
      </c>
      <c r="C578" s="329" t="s">
        <v>251</v>
      </c>
      <c r="D578" s="330"/>
      <c r="E578" s="477">
        <f>E579+E580</f>
        <v>0</v>
      </c>
      <c r="F578" s="618">
        <f t="shared" ref="F578:G578" si="190">F579+F580</f>
        <v>819.2</v>
      </c>
      <c r="G578" s="618">
        <f t="shared" si="190"/>
        <v>819.1</v>
      </c>
      <c r="H578" s="51">
        <f t="shared" si="176"/>
        <v>0.9998779296875</v>
      </c>
    </row>
    <row r="579" spans="1:8" s="4" customFormat="1" ht="31.2" x14ac:dyDescent="0.3">
      <c r="A579" s="329"/>
      <c r="B579" s="329" t="s">
        <v>12</v>
      </c>
      <c r="C579" s="329" t="s">
        <v>251</v>
      </c>
      <c r="D579" s="330">
        <v>200</v>
      </c>
      <c r="E579" s="477">
        <v>0</v>
      </c>
      <c r="F579" s="610">
        <v>722</v>
      </c>
      <c r="G579" s="43">
        <v>722</v>
      </c>
      <c r="H579" s="51">
        <f t="shared" si="176"/>
        <v>1</v>
      </c>
    </row>
    <row r="580" spans="1:8" s="605" customFormat="1" ht="31.2" x14ac:dyDescent="0.3">
      <c r="A580" s="606"/>
      <c r="B580" s="616" t="s">
        <v>10</v>
      </c>
      <c r="C580" s="619" t="s">
        <v>251</v>
      </c>
      <c r="D580" s="619" t="s">
        <v>403</v>
      </c>
      <c r="E580" s="610">
        <v>0</v>
      </c>
      <c r="F580" s="610">
        <v>97.2</v>
      </c>
      <c r="G580" s="43">
        <v>97.1</v>
      </c>
      <c r="H580" s="51">
        <f t="shared" si="176"/>
        <v>0.99897119341563778</v>
      </c>
    </row>
    <row r="581" spans="1:8" s="4" customFormat="1" ht="31.2" x14ac:dyDescent="0.3">
      <c r="A581" s="329"/>
      <c r="B581" s="329" t="s">
        <v>252</v>
      </c>
      <c r="C581" s="329" t="s">
        <v>253</v>
      </c>
      <c r="D581" s="330"/>
      <c r="E581" s="477">
        <f>E582</f>
        <v>142.69999999999999</v>
      </c>
      <c r="F581" s="618">
        <f>F582</f>
        <v>204.7</v>
      </c>
      <c r="G581" s="618">
        <f>G582</f>
        <v>191.1</v>
      </c>
      <c r="H581" s="51">
        <f t="shared" si="176"/>
        <v>0.93356130923302394</v>
      </c>
    </row>
    <row r="582" spans="1:8" s="4" customFormat="1" ht="31.2" x14ac:dyDescent="0.3">
      <c r="A582" s="329"/>
      <c r="B582" s="329" t="s">
        <v>12</v>
      </c>
      <c r="C582" s="329" t="s">
        <v>253</v>
      </c>
      <c r="D582" s="330">
        <v>200</v>
      </c>
      <c r="E582" s="474">
        <v>142.69999999999999</v>
      </c>
      <c r="F582" s="614">
        <v>204.7</v>
      </c>
      <c r="G582" s="613">
        <v>191.1</v>
      </c>
      <c r="H582" s="51">
        <f t="shared" si="176"/>
        <v>0.93356130923302394</v>
      </c>
    </row>
    <row r="583" spans="1:8" s="4" customFormat="1" ht="15.6" x14ac:dyDescent="0.3">
      <c r="A583" s="127">
        <v>21</v>
      </c>
      <c r="B583" s="127" t="s">
        <v>254</v>
      </c>
      <c r="C583" s="127" t="s">
        <v>255</v>
      </c>
      <c r="D583" s="227"/>
      <c r="E583" s="475">
        <f>E584+E588+E591+E596</f>
        <v>30152.100000000002</v>
      </c>
      <c r="F583" s="628">
        <f>F584+F588+F591+F596</f>
        <v>63914.2</v>
      </c>
      <c r="G583" s="628">
        <f>G584+G588+G591+G596</f>
        <v>63866.899999999994</v>
      </c>
      <c r="H583" s="131">
        <f t="shared" si="176"/>
        <v>0.99925994536425389</v>
      </c>
    </row>
    <row r="584" spans="1:8" s="4" customFormat="1" ht="19.2" customHeight="1" x14ac:dyDescent="0.3">
      <c r="A584" s="329"/>
      <c r="B584" s="329" t="s">
        <v>256</v>
      </c>
      <c r="C584" s="329" t="s">
        <v>257</v>
      </c>
      <c r="D584" s="330"/>
      <c r="E584" s="474">
        <f>E585</f>
        <v>18008.400000000001</v>
      </c>
      <c r="F584" s="627">
        <f>F585</f>
        <v>21551.3</v>
      </c>
      <c r="G584" s="627">
        <f>G585</f>
        <v>21510.799999999999</v>
      </c>
      <c r="H584" s="51">
        <f t="shared" si="176"/>
        <v>0.99812076301661612</v>
      </c>
    </row>
    <row r="585" spans="1:8" s="4" customFormat="1" ht="31.2" x14ac:dyDescent="0.3">
      <c r="A585" s="329"/>
      <c r="B585" s="329" t="s">
        <v>49</v>
      </c>
      <c r="C585" s="329" t="s">
        <v>258</v>
      </c>
      <c r="D585" s="330"/>
      <c r="E585" s="474">
        <f>E586+E587</f>
        <v>18008.400000000001</v>
      </c>
      <c r="F585" s="614">
        <f t="shared" ref="F585:G585" si="191">F586+F587</f>
        <v>21551.3</v>
      </c>
      <c r="G585" s="614">
        <f t="shared" si="191"/>
        <v>21510.799999999999</v>
      </c>
      <c r="H585" s="51">
        <f t="shared" si="176"/>
        <v>0.99812076301661612</v>
      </c>
    </row>
    <row r="586" spans="1:8" s="4" customFormat="1" ht="77.400000000000006" customHeight="1" x14ac:dyDescent="0.3">
      <c r="A586" s="329"/>
      <c r="B586" s="329" t="s">
        <v>46</v>
      </c>
      <c r="C586" s="329" t="s">
        <v>258</v>
      </c>
      <c r="D586" s="330">
        <v>100</v>
      </c>
      <c r="E586" s="474">
        <v>16029.9</v>
      </c>
      <c r="F586" s="614">
        <v>19570.3</v>
      </c>
      <c r="G586" s="613">
        <v>19530.2</v>
      </c>
      <c r="H586" s="51">
        <f t="shared" si="176"/>
        <v>0.99795097673515487</v>
      </c>
    </row>
    <row r="587" spans="1:8" s="4" customFormat="1" ht="31.2" x14ac:dyDescent="0.3">
      <c r="A587" s="329"/>
      <c r="B587" s="329" t="s">
        <v>12</v>
      </c>
      <c r="C587" s="329" t="s">
        <v>258</v>
      </c>
      <c r="D587" s="330">
        <v>200</v>
      </c>
      <c r="E587" s="474">
        <v>1978.5</v>
      </c>
      <c r="F587" s="614">
        <v>1981</v>
      </c>
      <c r="G587" s="43">
        <v>1980.6</v>
      </c>
      <c r="H587" s="51">
        <f t="shared" si="176"/>
        <v>0.99979808177688034</v>
      </c>
    </row>
    <row r="588" spans="1:8" s="4" customFormat="1" ht="34.950000000000003" customHeight="1" x14ac:dyDescent="0.3">
      <c r="A588" s="329"/>
      <c r="B588" s="329" t="s">
        <v>259</v>
      </c>
      <c r="C588" s="329" t="s">
        <v>260</v>
      </c>
      <c r="D588" s="330"/>
      <c r="E588" s="474">
        <f t="shared" ref="E588:G589" si="192">E589</f>
        <v>5643.7</v>
      </c>
      <c r="F588" s="614">
        <f t="shared" si="192"/>
        <v>1043.7</v>
      </c>
      <c r="G588" s="614">
        <f t="shared" si="192"/>
        <v>1036.9000000000001</v>
      </c>
      <c r="H588" s="51">
        <f t="shared" si="176"/>
        <v>0.99348471783079428</v>
      </c>
    </row>
    <row r="589" spans="1:8" s="4" customFormat="1" ht="34.200000000000003" customHeight="1" x14ac:dyDescent="0.3">
      <c r="A589" s="329"/>
      <c r="B589" s="329" t="s">
        <v>261</v>
      </c>
      <c r="C589" s="329" t="s">
        <v>262</v>
      </c>
      <c r="D589" s="330"/>
      <c r="E589" s="474">
        <f t="shared" si="192"/>
        <v>5643.7</v>
      </c>
      <c r="F589" s="614">
        <f t="shared" si="192"/>
        <v>1043.7</v>
      </c>
      <c r="G589" s="614">
        <f t="shared" si="192"/>
        <v>1036.9000000000001</v>
      </c>
      <c r="H589" s="51">
        <f t="shared" si="176"/>
        <v>0.99348471783079428</v>
      </c>
    </row>
    <row r="590" spans="1:8" s="4" customFormat="1" ht="18.600000000000001" customHeight="1" x14ac:dyDescent="0.3">
      <c r="A590" s="329"/>
      <c r="B590" s="329" t="s">
        <v>263</v>
      </c>
      <c r="C590" s="329" t="s">
        <v>262</v>
      </c>
      <c r="D590" s="330">
        <v>700</v>
      </c>
      <c r="E590" s="474">
        <v>5643.7</v>
      </c>
      <c r="F590" s="614">
        <v>1043.7</v>
      </c>
      <c r="G590" s="613">
        <v>1036.9000000000001</v>
      </c>
      <c r="H590" s="51">
        <f t="shared" si="176"/>
        <v>0.99348471783079428</v>
      </c>
    </row>
    <row r="591" spans="1:8" s="4" customFormat="1" ht="18" customHeight="1" x14ac:dyDescent="0.3">
      <c r="A591" s="329"/>
      <c r="B591" s="329" t="s">
        <v>264</v>
      </c>
      <c r="C591" s="329" t="s">
        <v>265</v>
      </c>
      <c r="D591" s="330"/>
      <c r="E591" s="474">
        <f>E592+E594</f>
        <v>6500</v>
      </c>
      <c r="F591" s="614">
        <f>F592+F594</f>
        <v>35250.699999999997</v>
      </c>
      <c r="G591" s="614">
        <f>G592+G594</f>
        <v>35250.699999999997</v>
      </c>
      <c r="H591" s="51">
        <f t="shared" si="176"/>
        <v>1</v>
      </c>
    </row>
    <row r="592" spans="1:8" s="4" customFormat="1" ht="19.2" customHeight="1" x14ac:dyDescent="0.3">
      <c r="A592" s="261"/>
      <c r="B592" s="232" t="s">
        <v>424</v>
      </c>
      <c r="C592" s="311" t="s">
        <v>425</v>
      </c>
      <c r="D592" s="196"/>
      <c r="E592" s="473">
        <f>E593</f>
        <v>6500</v>
      </c>
      <c r="F592" s="613">
        <f>F593</f>
        <v>6500</v>
      </c>
      <c r="G592" s="613">
        <f>G593</f>
        <v>6500</v>
      </c>
      <c r="H592" s="51">
        <f t="shared" si="176"/>
        <v>1</v>
      </c>
    </row>
    <row r="593" spans="1:9" s="4" customFormat="1" ht="15.6" x14ac:dyDescent="0.3">
      <c r="A593" s="261"/>
      <c r="B593" s="311" t="s">
        <v>173</v>
      </c>
      <c r="C593" s="311" t="s">
        <v>425</v>
      </c>
      <c r="D593" s="196" t="s">
        <v>318</v>
      </c>
      <c r="E593" s="473">
        <v>6500</v>
      </c>
      <c r="F593" s="613">
        <v>6500</v>
      </c>
      <c r="G593" s="43">
        <v>6500</v>
      </c>
      <c r="H593" s="51">
        <f t="shared" si="176"/>
        <v>1</v>
      </c>
    </row>
    <row r="594" spans="1:9" s="4" customFormat="1" ht="34.950000000000003" customHeight="1" x14ac:dyDescent="0.3">
      <c r="A594" s="261"/>
      <c r="B594" s="318" t="s">
        <v>523</v>
      </c>
      <c r="C594" s="318" t="s">
        <v>524</v>
      </c>
      <c r="D594" s="318"/>
      <c r="E594" s="473">
        <f>E595</f>
        <v>0</v>
      </c>
      <c r="F594" s="613">
        <f>F595</f>
        <v>28750.7</v>
      </c>
      <c r="G594" s="613">
        <f>G595</f>
        <v>28750.7</v>
      </c>
      <c r="H594" s="51">
        <f t="shared" si="176"/>
        <v>1</v>
      </c>
    </row>
    <row r="595" spans="1:9" s="4" customFormat="1" ht="15.6" x14ac:dyDescent="0.3">
      <c r="A595" s="261"/>
      <c r="B595" s="318" t="s">
        <v>173</v>
      </c>
      <c r="C595" s="318" t="s">
        <v>524</v>
      </c>
      <c r="D595" s="318">
        <v>500</v>
      </c>
      <c r="E595" s="473">
        <v>0</v>
      </c>
      <c r="F595" s="613">
        <v>28750.7</v>
      </c>
      <c r="G595" s="617">
        <v>28750.7</v>
      </c>
      <c r="H595" s="51">
        <f t="shared" si="176"/>
        <v>1</v>
      </c>
    </row>
    <row r="596" spans="1:9" s="4" customFormat="1" ht="19.2" customHeight="1" x14ac:dyDescent="0.3">
      <c r="A596" s="261"/>
      <c r="B596" s="318" t="s">
        <v>525</v>
      </c>
      <c r="C596" s="311" t="s">
        <v>526</v>
      </c>
      <c r="D596" s="196"/>
      <c r="E596" s="473">
        <f t="shared" ref="E596:G597" si="193">E597</f>
        <v>0</v>
      </c>
      <c r="F596" s="613">
        <f t="shared" si="193"/>
        <v>6068.5</v>
      </c>
      <c r="G596" s="613">
        <f t="shared" si="193"/>
        <v>6068.5</v>
      </c>
      <c r="H596" s="51">
        <f t="shared" si="176"/>
        <v>1</v>
      </c>
    </row>
    <row r="597" spans="1:9" s="4" customFormat="1" ht="46.8" x14ac:dyDescent="0.3">
      <c r="A597" s="261"/>
      <c r="B597" s="318" t="s">
        <v>527</v>
      </c>
      <c r="C597" s="311" t="s">
        <v>528</v>
      </c>
      <c r="D597" s="196"/>
      <c r="E597" s="473">
        <f t="shared" si="193"/>
        <v>0</v>
      </c>
      <c r="F597" s="613">
        <f t="shared" si="193"/>
        <v>6068.5</v>
      </c>
      <c r="G597" s="613">
        <f t="shared" si="193"/>
        <v>6068.5</v>
      </c>
      <c r="H597" s="51">
        <f t="shared" si="176"/>
        <v>1</v>
      </c>
    </row>
    <row r="598" spans="1:9" s="4" customFormat="1" ht="15.6" x14ac:dyDescent="0.3">
      <c r="A598" s="261"/>
      <c r="B598" s="318" t="s">
        <v>173</v>
      </c>
      <c r="C598" s="311" t="s">
        <v>528</v>
      </c>
      <c r="D598" s="196" t="s">
        <v>318</v>
      </c>
      <c r="E598" s="473">
        <v>0</v>
      </c>
      <c r="F598" s="613">
        <v>6068.5</v>
      </c>
      <c r="G598" s="617">
        <v>6068.5</v>
      </c>
      <c r="H598" s="51">
        <f t="shared" si="176"/>
        <v>1</v>
      </c>
    </row>
    <row r="599" spans="1:9" s="4" customFormat="1" ht="35.4" customHeight="1" x14ac:dyDescent="0.3">
      <c r="A599" s="126">
        <v>22</v>
      </c>
      <c r="B599" s="127" t="s">
        <v>266</v>
      </c>
      <c r="C599" s="126" t="s">
        <v>267</v>
      </c>
      <c r="D599" s="129"/>
      <c r="E599" s="472">
        <f>E600+E603+E608</f>
        <v>6565.1</v>
      </c>
      <c r="F599" s="612">
        <f>F600+F603+F608</f>
        <v>8549.2000000000007</v>
      </c>
      <c r="G599" s="612">
        <f>G600+G603+G608</f>
        <v>8522.1</v>
      </c>
      <c r="H599" s="131">
        <f t="shared" si="176"/>
        <v>0.9968301127590885</v>
      </c>
      <c r="I599" s="335"/>
    </row>
    <row r="600" spans="1:9" s="4" customFormat="1" ht="31.2" x14ac:dyDescent="0.3">
      <c r="A600" s="336"/>
      <c r="B600" s="337" t="s">
        <v>268</v>
      </c>
      <c r="C600" s="336" t="s">
        <v>269</v>
      </c>
      <c r="D600" s="50"/>
      <c r="E600" s="473">
        <f t="shared" ref="E600:G601" si="194">E601</f>
        <v>2257.3000000000002</v>
      </c>
      <c r="F600" s="613">
        <f t="shared" si="194"/>
        <v>3214</v>
      </c>
      <c r="G600" s="613">
        <f t="shared" si="194"/>
        <v>3200.2</v>
      </c>
      <c r="H600" s="51">
        <f t="shared" si="176"/>
        <v>0.99570628500311131</v>
      </c>
      <c r="I600" s="335"/>
    </row>
    <row r="601" spans="1:9" s="4" customFormat="1" ht="31.2" x14ac:dyDescent="0.3">
      <c r="A601" s="336"/>
      <c r="B601" s="337" t="s">
        <v>49</v>
      </c>
      <c r="C601" s="336" t="s">
        <v>270</v>
      </c>
      <c r="D601" s="50"/>
      <c r="E601" s="473">
        <f t="shared" si="194"/>
        <v>2257.3000000000002</v>
      </c>
      <c r="F601" s="613">
        <f t="shared" si="194"/>
        <v>3214</v>
      </c>
      <c r="G601" s="613">
        <f t="shared" si="194"/>
        <v>3200.2</v>
      </c>
      <c r="H601" s="51">
        <f t="shared" si="176"/>
        <v>0.99570628500311131</v>
      </c>
      <c r="I601" s="335"/>
    </row>
    <row r="602" spans="1:9" s="4" customFormat="1" ht="79.95" customHeight="1" x14ac:dyDescent="0.3">
      <c r="A602" s="261"/>
      <c r="B602" s="329" t="s">
        <v>46</v>
      </c>
      <c r="C602" s="261" t="s">
        <v>270</v>
      </c>
      <c r="D602" s="50">
        <v>100</v>
      </c>
      <c r="E602" s="473">
        <v>2257.3000000000002</v>
      </c>
      <c r="F602" s="613">
        <v>3214</v>
      </c>
      <c r="G602" s="43">
        <v>3200.2</v>
      </c>
      <c r="H602" s="51">
        <f t="shared" ref="H602:H631" si="195">G602/F602</f>
        <v>0.99570628500311131</v>
      </c>
    </row>
    <row r="603" spans="1:9" s="4" customFormat="1" ht="31.2" x14ac:dyDescent="0.3">
      <c r="A603" s="261"/>
      <c r="B603" s="329" t="s">
        <v>271</v>
      </c>
      <c r="C603" s="261" t="s">
        <v>272</v>
      </c>
      <c r="D603" s="50"/>
      <c r="E603" s="473">
        <f>E604</f>
        <v>2451.3000000000002</v>
      </c>
      <c r="F603" s="613">
        <f>F604</f>
        <v>2922.9</v>
      </c>
      <c r="G603" s="613">
        <f>G604</f>
        <v>2909.6000000000004</v>
      </c>
      <c r="H603" s="51">
        <f t="shared" si="195"/>
        <v>0.9954497245885936</v>
      </c>
    </row>
    <row r="604" spans="1:9" s="4" customFormat="1" ht="31.2" x14ac:dyDescent="0.3">
      <c r="A604" s="261"/>
      <c r="B604" s="329" t="s">
        <v>49</v>
      </c>
      <c r="C604" s="261" t="s">
        <v>273</v>
      </c>
      <c r="D604" s="50"/>
      <c r="E604" s="473">
        <f>E605+E606</f>
        <v>2451.3000000000002</v>
      </c>
      <c r="F604" s="613">
        <f t="shared" ref="F604:G604" si="196">F605+F606</f>
        <v>2922.9</v>
      </c>
      <c r="G604" s="613">
        <f t="shared" si="196"/>
        <v>2909.6000000000004</v>
      </c>
      <c r="H604" s="51">
        <f t="shared" si="195"/>
        <v>0.9954497245885936</v>
      </c>
    </row>
    <row r="605" spans="1:9" s="4" customFormat="1" ht="81" customHeight="1" x14ac:dyDescent="0.3">
      <c r="A605" s="261"/>
      <c r="B605" s="329" t="s">
        <v>46</v>
      </c>
      <c r="C605" s="261" t="s">
        <v>273</v>
      </c>
      <c r="D605" s="50">
        <v>100</v>
      </c>
      <c r="E605" s="473">
        <v>2206.5</v>
      </c>
      <c r="F605" s="613">
        <v>2655.6</v>
      </c>
      <c r="G605" s="43">
        <v>2642.3</v>
      </c>
      <c r="H605" s="51">
        <f t="shared" si="195"/>
        <v>0.99499171561982236</v>
      </c>
    </row>
    <row r="606" spans="1:9" s="4" customFormat="1" ht="31.2" x14ac:dyDescent="0.3">
      <c r="A606" s="261"/>
      <c r="B606" s="329" t="s">
        <v>12</v>
      </c>
      <c r="C606" s="261" t="s">
        <v>273</v>
      </c>
      <c r="D606" s="50">
        <v>200</v>
      </c>
      <c r="E606" s="473">
        <v>244.8</v>
      </c>
      <c r="F606" s="613">
        <v>267.3</v>
      </c>
      <c r="G606" s="43">
        <v>267.3</v>
      </c>
      <c r="H606" s="51">
        <f t="shared" si="195"/>
        <v>1</v>
      </c>
    </row>
    <row r="607" spans="1:9" s="4" customFormat="1" ht="18.600000000000001" customHeight="1" x14ac:dyDescent="0.3">
      <c r="A607" s="336"/>
      <c r="B607" s="337" t="s">
        <v>274</v>
      </c>
      <c r="C607" s="336" t="s">
        <v>275</v>
      </c>
      <c r="D607" s="50"/>
      <c r="E607" s="473">
        <f>E608</f>
        <v>1856.5</v>
      </c>
      <c r="F607" s="613">
        <f>F608</f>
        <v>2412.3000000000002</v>
      </c>
      <c r="G607" s="613">
        <f>G608</f>
        <v>2412.3000000000002</v>
      </c>
      <c r="H607" s="51">
        <f t="shared" si="195"/>
        <v>1</v>
      </c>
    </row>
    <row r="608" spans="1:9" s="4" customFormat="1" ht="34.200000000000003" customHeight="1" x14ac:dyDescent="0.3">
      <c r="A608" s="336"/>
      <c r="B608" s="337" t="s">
        <v>276</v>
      </c>
      <c r="C608" s="336" t="s">
        <v>277</v>
      </c>
      <c r="D608" s="50"/>
      <c r="E608" s="473">
        <f>E609+E610+E611</f>
        <v>1856.5</v>
      </c>
      <c r="F608" s="613">
        <f t="shared" ref="F608:G608" si="197">F609+F610+F611</f>
        <v>2412.3000000000002</v>
      </c>
      <c r="G608" s="613">
        <f t="shared" si="197"/>
        <v>2412.3000000000002</v>
      </c>
      <c r="H608" s="51">
        <f t="shared" si="195"/>
        <v>1</v>
      </c>
    </row>
    <row r="609" spans="1:8" s="4" customFormat="1" ht="80.400000000000006" customHeight="1" x14ac:dyDescent="0.3">
      <c r="A609" s="336"/>
      <c r="B609" s="337" t="s">
        <v>46</v>
      </c>
      <c r="C609" s="336" t="s">
        <v>277</v>
      </c>
      <c r="D609" s="50">
        <v>100</v>
      </c>
      <c r="E609" s="473">
        <v>1410.3</v>
      </c>
      <c r="F609" s="613">
        <v>1690.2</v>
      </c>
      <c r="G609" s="43">
        <v>1690.2</v>
      </c>
      <c r="H609" s="51">
        <f t="shared" si="195"/>
        <v>1</v>
      </c>
    </row>
    <row r="610" spans="1:8" s="4" customFormat="1" ht="31.2" x14ac:dyDescent="0.3">
      <c r="A610" s="336"/>
      <c r="B610" s="337" t="s">
        <v>12</v>
      </c>
      <c r="C610" s="336" t="s">
        <v>277</v>
      </c>
      <c r="D610" s="50">
        <v>200</v>
      </c>
      <c r="E610" s="473">
        <v>427.2</v>
      </c>
      <c r="F610" s="613">
        <v>703.1</v>
      </c>
      <c r="G610" s="43">
        <v>703.1</v>
      </c>
      <c r="H610" s="51">
        <f t="shared" si="195"/>
        <v>1</v>
      </c>
    </row>
    <row r="611" spans="1:8" s="324" customFormat="1" ht="15.6" x14ac:dyDescent="0.3">
      <c r="A611" s="336"/>
      <c r="B611" s="337" t="s">
        <v>47</v>
      </c>
      <c r="C611" s="336" t="s">
        <v>277</v>
      </c>
      <c r="D611" s="50">
        <v>800</v>
      </c>
      <c r="E611" s="473">
        <v>19</v>
      </c>
      <c r="F611" s="613">
        <v>19</v>
      </c>
      <c r="G611" s="43">
        <v>19</v>
      </c>
      <c r="H611" s="51">
        <f t="shared" si="195"/>
        <v>1</v>
      </c>
    </row>
    <row r="612" spans="1:8" s="341" customFormat="1" ht="48" customHeight="1" x14ac:dyDescent="0.3">
      <c r="A612" s="126">
        <v>23</v>
      </c>
      <c r="B612" s="354" t="s">
        <v>611</v>
      </c>
      <c r="C612" s="353" t="s">
        <v>612</v>
      </c>
      <c r="D612" s="50"/>
      <c r="E612" s="472">
        <f>E613+E617</f>
        <v>3390.8</v>
      </c>
      <c r="F612" s="612">
        <f t="shared" ref="F612:G612" si="198">F613+F617</f>
        <v>4149.8999999999996</v>
      </c>
      <c r="G612" s="612">
        <f t="shared" si="198"/>
        <v>4136.8</v>
      </c>
      <c r="H612" s="131">
        <f t="shared" si="195"/>
        <v>0.9968432974288538</v>
      </c>
    </row>
    <row r="613" spans="1:8" s="341" customFormat="1" ht="31.2" x14ac:dyDescent="0.3">
      <c r="A613" s="343"/>
      <c r="B613" s="355" t="s">
        <v>613</v>
      </c>
      <c r="C613" s="357" t="s">
        <v>614</v>
      </c>
      <c r="D613" s="50"/>
      <c r="E613" s="473">
        <f>E614</f>
        <v>2610.3000000000002</v>
      </c>
      <c r="F613" s="613">
        <f t="shared" ref="F613:G613" si="199">F614</f>
        <v>3222.2</v>
      </c>
      <c r="G613" s="613">
        <f t="shared" si="199"/>
        <v>3210.5</v>
      </c>
      <c r="H613" s="51">
        <f t="shared" si="195"/>
        <v>0.99636894047545166</v>
      </c>
    </row>
    <row r="614" spans="1:8" s="341" customFormat="1" ht="31.2" x14ac:dyDescent="0.3">
      <c r="A614" s="343"/>
      <c r="B614" s="355" t="s">
        <v>49</v>
      </c>
      <c r="C614" s="357" t="s">
        <v>615</v>
      </c>
      <c r="D614" s="50"/>
      <c r="E614" s="473">
        <f>E615+E616</f>
        <v>2610.3000000000002</v>
      </c>
      <c r="F614" s="613">
        <f t="shared" ref="F614:G614" si="200">F615+F616</f>
        <v>3222.2</v>
      </c>
      <c r="G614" s="613">
        <f t="shared" si="200"/>
        <v>3210.5</v>
      </c>
      <c r="H614" s="51">
        <f t="shared" si="195"/>
        <v>0.99636894047545166</v>
      </c>
    </row>
    <row r="615" spans="1:8" s="341" customFormat="1" ht="80.400000000000006" customHeight="1" x14ac:dyDescent="0.3">
      <c r="A615" s="343"/>
      <c r="B615" s="355" t="s">
        <v>46</v>
      </c>
      <c r="C615" s="357" t="s">
        <v>615</v>
      </c>
      <c r="D615" s="50">
        <v>100</v>
      </c>
      <c r="E615" s="473">
        <v>2367.8000000000002</v>
      </c>
      <c r="F615" s="613">
        <v>2956.7</v>
      </c>
      <c r="G615" s="43">
        <v>2945</v>
      </c>
      <c r="H615" s="51">
        <f t="shared" si="195"/>
        <v>0.9960428856495418</v>
      </c>
    </row>
    <row r="616" spans="1:8" s="352" customFormat="1" ht="31.2" x14ac:dyDescent="0.3">
      <c r="A616" s="356"/>
      <c r="B616" s="358" t="s">
        <v>12</v>
      </c>
      <c r="C616" s="359" t="s">
        <v>615</v>
      </c>
      <c r="D616" s="50">
        <v>200</v>
      </c>
      <c r="E616" s="473">
        <v>242.5</v>
      </c>
      <c r="F616" s="613">
        <v>265.5</v>
      </c>
      <c r="G616" s="43">
        <v>265.5</v>
      </c>
      <c r="H616" s="51">
        <f t="shared" si="195"/>
        <v>1</v>
      </c>
    </row>
    <row r="617" spans="1:8" s="352" customFormat="1" ht="15.6" x14ac:dyDescent="0.3">
      <c r="A617" s="356"/>
      <c r="B617" s="360" t="s">
        <v>242</v>
      </c>
      <c r="C617" s="359" t="s">
        <v>616</v>
      </c>
      <c r="D617" s="50"/>
      <c r="E617" s="473">
        <f>E618</f>
        <v>780.5</v>
      </c>
      <c r="F617" s="613">
        <f t="shared" ref="F617:G617" si="201">F618</f>
        <v>927.7</v>
      </c>
      <c r="G617" s="613">
        <f t="shared" si="201"/>
        <v>926.3</v>
      </c>
      <c r="H617" s="51">
        <f t="shared" si="195"/>
        <v>0.99849089145197789</v>
      </c>
    </row>
    <row r="618" spans="1:8" s="352" customFormat="1" ht="34.950000000000003" customHeight="1" x14ac:dyDescent="0.3">
      <c r="A618" s="356"/>
      <c r="B618" s="360" t="s">
        <v>617</v>
      </c>
      <c r="C618" s="359" t="s">
        <v>618</v>
      </c>
      <c r="D618" s="50"/>
      <c r="E618" s="473">
        <f>E619+E620</f>
        <v>780.5</v>
      </c>
      <c r="F618" s="613">
        <f t="shared" ref="F618:G618" si="202">F619+F620</f>
        <v>927.7</v>
      </c>
      <c r="G618" s="613">
        <f t="shared" si="202"/>
        <v>926.3</v>
      </c>
      <c r="H618" s="51">
        <f t="shared" si="195"/>
        <v>0.99849089145197789</v>
      </c>
    </row>
    <row r="619" spans="1:8" s="352" customFormat="1" ht="79.2" customHeight="1" x14ac:dyDescent="0.3">
      <c r="A619" s="356"/>
      <c r="B619" s="358" t="s">
        <v>46</v>
      </c>
      <c r="C619" s="359" t="s">
        <v>618</v>
      </c>
      <c r="D619" s="50">
        <v>100</v>
      </c>
      <c r="E619" s="473">
        <v>735.5</v>
      </c>
      <c r="F619" s="613">
        <v>882.7</v>
      </c>
      <c r="G619" s="43">
        <v>881.3</v>
      </c>
      <c r="H619" s="51">
        <f t="shared" si="195"/>
        <v>0.99841395717684367</v>
      </c>
    </row>
    <row r="620" spans="1:8" s="341" customFormat="1" ht="31.2" x14ac:dyDescent="0.3">
      <c r="A620" s="343"/>
      <c r="B620" s="361" t="s">
        <v>12</v>
      </c>
      <c r="C620" s="364" t="s">
        <v>618</v>
      </c>
      <c r="D620" s="50">
        <v>200</v>
      </c>
      <c r="E620" s="473">
        <v>45</v>
      </c>
      <c r="F620" s="613">
        <v>45</v>
      </c>
      <c r="G620" s="43">
        <v>45</v>
      </c>
      <c r="H620" s="51">
        <f t="shared" si="195"/>
        <v>1</v>
      </c>
    </row>
    <row r="621" spans="1:8" s="4" customFormat="1" ht="31.2" x14ac:dyDescent="0.3">
      <c r="A621" s="126">
        <v>24</v>
      </c>
      <c r="B621" s="127" t="s">
        <v>529</v>
      </c>
      <c r="C621" s="126" t="s">
        <v>278</v>
      </c>
      <c r="D621" s="129"/>
      <c r="E621" s="472">
        <f>E622+E627</f>
        <v>156</v>
      </c>
      <c r="F621" s="625">
        <f>F622+F627</f>
        <v>656</v>
      </c>
      <c r="G621" s="604">
        <f>G622+G627</f>
        <v>402.8</v>
      </c>
      <c r="H621" s="131">
        <f t="shared" si="195"/>
        <v>0.61402439024390243</v>
      </c>
    </row>
    <row r="622" spans="1:8" s="4" customFormat="1" ht="80.400000000000006" customHeight="1" x14ac:dyDescent="0.3">
      <c r="A622" s="343"/>
      <c r="B622" s="344" t="s">
        <v>279</v>
      </c>
      <c r="C622" s="343" t="s">
        <v>280</v>
      </c>
      <c r="D622" s="50"/>
      <c r="E622" s="473">
        <f>E623+E625</f>
        <v>126</v>
      </c>
      <c r="F622" s="626">
        <f>F623+F625</f>
        <v>126</v>
      </c>
      <c r="G622" s="43">
        <f>G623+G625</f>
        <v>0</v>
      </c>
      <c r="H622" s="51">
        <f t="shared" si="195"/>
        <v>0</v>
      </c>
    </row>
    <row r="623" spans="1:8" s="4" customFormat="1" ht="64.2" customHeight="1" x14ac:dyDescent="0.3">
      <c r="A623" s="343"/>
      <c r="B623" s="637" t="s">
        <v>707</v>
      </c>
      <c r="C623" s="343" t="s">
        <v>281</v>
      </c>
      <c r="D623" s="50"/>
      <c r="E623" s="473">
        <f>E624</f>
        <v>63</v>
      </c>
      <c r="F623" s="613">
        <f>F624</f>
        <v>63</v>
      </c>
      <c r="G623" s="43">
        <f>G624</f>
        <v>0</v>
      </c>
      <c r="H623" s="51">
        <f t="shared" si="195"/>
        <v>0</v>
      </c>
    </row>
    <row r="624" spans="1:8" s="4" customFormat="1" ht="64.2" customHeight="1" x14ac:dyDescent="0.3">
      <c r="A624" s="336"/>
      <c r="B624" s="337" t="s">
        <v>530</v>
      </c>
      <c r="C624" s="336" t="s">
        <v>281</v>
      </c>
      <c r="D624" s="50">
        <v>100</v>
      </c>
      <c r="E624" s="473">
        <v>63</v>
      </c>
      <c r="F624" s="613">
        <v>63</v>
      </c>
      <c r="G624" s="43">
        <v>0</v>
      </c>
      <c r="H624" s="51">
        <f t="shared" si="195"/>
        <v>0</v>
      </c>
    </row>
    <row r="625" spans="1:10" s="4" customFormat="1" ht="126" customHeight="1" x14ac:dyDescent="0.3">
      <c r="A625" s="336"/>
      <c r="B625" s="337" t="s">
        <v>327</v>
      </c>
      <c r="C625" s="336" t="s">
        <v>326</v>
      </c>
      <c r="D625" s="50"/>
      <c r="E625" s="473">
        <f>E626</f>
        <v>63</v>
      </c>
      <c r="F625" s="626">
        <f>F626</f>
        <v>63</v>
      </c>
      <c r="G625" s="43">
        <v>0</v>
      </c>
      <c r="H625" s="51">
        <f t="shared" si="195"/>
        <v>0</v>
      </c>
    </row>
    <row r="626" spans="1:10" s="4" customFormat="1" ht="81.599999999999994" customHeight="1" x14ac:dyDescent="0.3">
      <c r="A626" s="336"/>
      <c r="B626" s="337" t="s">
        <v>46</v>
      </c>
      <c r="C626" s="336" t="s">
        <v>326</v>
      </c>
      <c r="D626" s="50">
        <v>100</v>
      </c>
      <c r="E626" s="473">
        <v>63</v>
      </c>
      <c r="F626" s="626">
        <v>63</v>
      </c>
      <c r="G626" s="43">
        <v>0</v>
      </c>
      <c r="H626" s="51">
        <f t="shared" si="195"/>
        <v>0</v>
      </c>
    </row>
    <row r="627" spans="1:10" s="4" customFormat="1" ht="15.6" x14ac:dyDescent="0.3">
      <c r="A627" s="343"/>
      <c r="B627" s="344" t="s">
        <v>282</v>
      </c>
      <c r="C627" s="343" t="s">
        <v>283</v>
      </c>
      <c r="D627" s="50"/>
      <c r="E627" s="473">
        <f>E630+E628</f>
        <v>30</v>
      </c>
      <c r="F627" s="626">
        <f>F630+F628</f>
        <v>530</v>
      </c>
      <c r="G627" s="626">
        <f>G630+G628</f>
        <v>402.8</v>
      </c>
      <c r="H627" s="51">
        <f t="shared" si="195"/>
        <v>0.76</v>
      </c>
    </row>
    <row r="628" spans="1:10" s="4" customFormat="1" ht="31.2" x14ac:dyDescent="0.3">
      <c r="A628" s="343"/>
      <c r="B628" s="344" t="s">
        <v>609</v>
      </c>
      <c r="C628" s="343" t="s">
        <v>610</v>
      </c>
      <c r="D628" s="346"/>
      <c r="E628" s="473">
        <f>E629</f>
        <v>30</v>
      </c>
      <c r="F628" s="626">
        <f>F629</f>
        <v>30</v>
      </c>
      <c r="G628" s="43">
        <f>G629</f>
        <v>30</v>
      </c>
      <c r="H628" s="51">
        <f t="shared" si="195"/>
        <v>1</v>
      </c>
    </row>
    <row r="629" spans="1:10" s="4" customFormat="1" ht="31.2" x14ac:dyDescent="0.3">
      <c r="A629" s="338"/>
      <c r="B629" s="339" t="s">
        <v>12</v>
      </c>
      <c r="C629" s="338" t="s">
        <v>610</v>
      </c>
      <c r="D629" s="340" t="s">
        <v>316</v>
      </c>
      <c r="E629" s="473">
        <v>30</v>
      </c>
      <c r="F629" s="626">
        <v>30</v>
      </c>
      <c r="G629" s="43">
        <v>30</v>
      </c>
      <c r="H629" s="51">
        <f t="shared" si="195"/>
        <v>1</v>
      </c>
    </row>
    <row r="630" spans="1:10" s="4" customFormat="1" ht="15.6" x14ac:dyDescent="0.3">
      <c r="A630" s="343"/>
      <c r="B630" s="622" t="s">
        <v>694</v>
      </c>
      <c r="C630" s="621" t="s">
        <v>695</v>
      </c>
      <c r="D630" s="630"/>
      <c r="E630" s="446">
        <f>E631</f>
        <v>0</v>
      </c>
      <c r="F630" s="446">
        <f>F631</f>
        <v>500</v>
      </c>
      <c r="G630" s="43">
        <f>G631</f>
        <v>372.8</v>
      </c>
      <c r="H630" s="51">
        <f t="shared" si="195"/>
        <v>0.74560000000000004</v>
      </c>
      <c r="I630" s="342"/>
      <c r="J630" s="342"/>
    </row>
    <row r="631" spans="1:10" s="4" customFormat="1" ht="31.2" x14ac:dyDescent="0.3">
      <c r="A631" s="343"/>
      <c r="B631" s="622" t="s">
        <v>12</v>
      </c>
      <c r="C631" s="621" t="s">
        <v>695</v>
      </c>
      <c r="D631" s="630">
        <v>200</v>
      </c>
      <c r="E631" s="446">
        <v>0</v>
      </c>
      <c r="F631" s="446">
        <v>500</v>
      </c>
      <c r="G631" s="43">
        <v>372.8</v>
      </c>
      <c r="H631" s="51">
        <f t="shared" si="195"/>
        <v>0.74560000000000004</v>
      </c>
      <c r="I631" s="342"/>
      <c r="J631" s="342"/>
    </row>
    <row r="632" spans="1:10" s="4" customFormat="1" ht="19.95" customHeight="1" x14ac:dyDescent="0.3">
      <c r="A632" s="345"/>
      <c r="B632" s="342"/>
      <c r="C632" s="342"/>
      <c r="D632" s="333"/>
      <c r="E632" s="469"/>
      <c r="F632" s="620"/>
      <c r="G632" s="620"/>
      <c r="H632" s="51"/>
      <c r="I632" s="342"/>
      <c r="J632" s="342"/>
    </row>
    <row r="633" spans="1:10" s="42" customFormat="1" ht="19.95" customHeight="1" x14ac:dyDescent="0.35">
      <c r="A633" s="334" t="s">
        <v>531</v>
      </c>
      <c r="B633" s="332"/>
      <c r="C633" s="342"/>
      <c r="D633" s="333"/>
      <c r="E633" s="469"/>
      <c r="F633" s="620"/>
      <c r="G633" s="620"/>
      <c r="H633" s="51"/>
      <c r="I633" s="342"/>
      <c r="J633" s="342"/>
    </row>
    <row r="634" spans="1:10" s="42" customFormat="1" ht="19.95" customHeight="1" x14ac:dyDescent="0.35">
      <c r="A634" s="334" t="s">
        <v>533</v>
      </c>
      <c r="B634" s="332"/>
      <c r="C634" s="342"/>
      <c r="D634" s="333"/>
      <c r="E634" s="469"/>
      <c r="F634" s="342"/>
      <c r="G634" s="342"/>
      <c r="H634" s="51"/>
      <c r="I634" s="342"/>
      <c r="J634" s="342"/>
    </row>
    <row r="635" spans="1:10" s="4" customFormat="1" ht="19.95" customHeight="1" x14ac:dyDescent="0.35">
      <c r="A635" s="644" t="s">
        <v>532</v>
      </c>
      <c r="B635" s="644"/>
      <c r="C635" s="347"/>
      <c r="D635" s="347"/>
      <c r="E635" s="347"/>
      <c r="F635" s="348"/>
      <c r="G635" s="645" t="s">
        <v>373</v>
      </c>
      <c r="H635" s="645"/>
      <c r="I635" s="342"/>
      <c r="J635" s="342"/>
    </row>
    <row r="636" spans="1:10" s="4" customFormat="1" ht="15.6" x14ac:dyDescent="0.3">
      <c r="A636" s="345"/>
      <c r="B636" s="342"/>
      <c r="C636" s="342"/>
      <c r="D636" s="333"/>
      <c r="E636" s="342"/>
      <c r="F636" s="342"/>
      <c r="G636" s="342"/>
      <c r="H636" s="51"/>
      <c r="I636" s="342"/>
      <c r="J636" s="342"/>
    </row>
    <row r="637" spans="1:10" s="4" customFormat="1" ht="15.6" x14ac:dyDescent="0.3">
      <c r="A637" s="345"/>
      <c r="B637" s="342"/>
      <c r="C637" s="342"/>
      <c r="D637" s="333"/>
      <c r="E637" s="342"/>
      <c r="F637" s="342"/>
      <c r="G637" s="342"/>
      <c r="H637" s="51"/>
      <c r="I637" s="342"/>
      <c r="J637" s="342"/>
    </row>
    <row r="638" spans="1:10" s="4" customFormat="1" ht="15.6" x14ac:dyDescent="0.3">
      <c r="A638" s="47"/>
      <c r="B638" s="48"/>
      <c r="C638" s="48"/>
      <c r="D638" s="49"/>
      <c r="E638" s="48"/>
      <c r="F638" s="48"/>
      <c r="G638" s="48"/>
      <c r="H638" s="46"/>
    </row>
    <row r="639" spans="1:10" s="4" customFormat="1" ht="15.6" x14ac:dyDescent="0.3">
      <c r="A639" s="47"/>
      <c r="B639" s="48"/>
      <c r="C639" s="48"/>
      <c r="D639" s="49"/>
      <c r="E639" s="48"/>
      <c r="F639" s="48"/>
      <c r="G639" s="48"/>
      <c r="H639" s="46"/>
    </row>
    <row r="640" spans="1:10" s="4" customFormat="1" ht="15.6" x14ac:dyDescent="0.3">
      <c r="A640" s="47"/>
      <c r="B640" s="48"/>
      <c r="C640" s="48"/>
      <c r="D640" s="49"/>
      <c r="E640" s="48"/>
      <c r="F640" s="48"/>
      <c r="G640" s="48"/>
      <c r="H640" s="46"/>
    </row>
    <row r="641" spans="1:8" s="4" customFormat="1" ht="15.6" x14ac:dyDescent="0.3">
      <c r="A641" s="47"/>
      <c r="B641" s="48"/>
      <c r="C641" s="48"/>
      <c r="D641" s="49"/>
      <c r="E641" s="48"/>
      <c r="F641" s="48"/>
      <c r="G641" s="48"/>
      <c r="H641" s="46"/>
    </row>
    <row r="642" spans="1:8" s="4" customFormat="1" ht="15.6" x14ac:dyDescent="0.3">
      <c r="A642" s="47"/>
      <c r="B642" s="48"/>
      <c r="C642" s="48"/>
      <c r="D642" s="49"/>
      <c r="E642" s="48"/>
      <c r="F642" s="48"/>
      <c r="G642" s="48"/>
      <c r="H642" s="46"/>
    </row>
    <row r="643" spans="1:8" s="4" customFormat="1" ht="15.6" x14ac:dyDescent="0.3">
      <c r="A643" s="47"/>
      <c r="B643" s="48"/>
      <c r="C643" s="48"/>
      <c r="D643" s="49"/>
      <c r="E643" s="48"/>
      <c r="F643" s="48"/>
      <c r="G643" s="48"/>
      <c r="H643" s="46"/>
    </row>
    <row r="644" spans="1:8" s="4" customFormat="1" ht="15.6" x14ac:dyDescent="0.3">
      <c r="A644" s="47"/>
      <c r="B644" s="48"/>
      <c r="C644" s="48"/>
      <c r="D644" s="49"/>
      <c r="E644" s="48"/>
      <c r="F644" s="48"/>
      <c r="G644" s="48"/>
      <c r="H644" s="46"/>
    </row>
    <row r="645" spans="1:8" s="4" customFormat="1" ht="15.6" x14ac:dyDescent="0.3">
      <c r="A645" s="47"/>
      <c r="B645" s="48"/>
      <c r="C645" s="48"/>
      <c r="D645" s="49"/>
      <c r="E645" s="48"/>
      <c r="F645" s="48"/>
      <c r="G645" s="48"/>
      <c r="H645" s="46"/>
    </row>
    <row r="646" spans="1:8" s="4" customFormat="1" ht="15.6" x14ac:dyDescent="0.3">
      <c r="A646" s="47"/>
      <c r="B646" s="48"/>
      <c r="C646" s="48"/>
      <c r="D646" s="49"/>
      <c r="E646" s="48"/>
      <c r="F646" s="48"/>
      <c r="G646" s="48"/>
      <c r="H646" s="46"/>
    </row>
    <row r="647" spans="1:8" s="4" customFormat="1" ht="15.6" x14ac:dyDescent="0.3">
      <c r="A647" s="47"/>
      <c r="B647" s="48"/>
      <c r="C647" s="48"/>
      <c r="D647" s="49"/>
      <c r="E647" s="48"/>
      <c r="F647" s="48"/>
      <c r="G647" s="48"/>
      <c r="H647" s="46"/>
    </row>
    <row r="648" spans="1:8" s="4" customFormat="1" ht="15.6" x14ac:dyDescent="0.3">
      <c r="A648" s="48"/>
      <c r="B648" s="48"/>
      <c r="C648" s="48"/>
      <c r="D648" s="49"/>
      <c r="E648" s="48"/>
      <c r="F648" s="48"/>
      <c r="G648" s="48"/>
      <c r="H648" s="47"/>
    </row>
    <row r="649" spans="1:8" s="4" customFormat="1" ht="15.6" x14ac:dyDescent="0.3">
      <c r="A649" s="48"/>
      <c r="B649" s="48"/>
      <c r="C649" s="48"/>
      <c r="D649" s="49"/>
      <c r="E649" s="48"/>
      <c r="F649" s="48"/>
      <c r="G649" s="48"/>
      <c r="H649" s="47"/>
    </row>
    <row r="650" spans="1:8" s="4" customFormat="1" ht="15.6" x14ac:dyDescent="0.3">
      <c r="A650" s="48"/>
      <c r="B650" s="48"/>
      <c r="C650" s="48"/>
      <c r="D650" s="49"/>
      <c r="E650" s="48"/>
      <c r="F650" s="48"/>
      <c r="G650" s="48"/>
      <c r="H650" s="47"/>
    </row>
    <row r="651" spans="1:8" s="4" customFormat="1" ht="15.6" x14ac:dyDescent="0.3">
      <c r="A651" s="48"/>
      <c r="B651" s="48"/>
      <c r="C651" s="48"/>
      <c r="D651" s="49"/>
      <c r="E651" s="48"/>
      <c r="F651" s="48"/>
      <c r="G651" s="48"/>
      <c r="H651" s="47"/>
    </row>
    <row r="652" spans="1:8" s="4" customFormat="1" ht="15.6" x14ac:dyDescent="0.3">
      <c r="A652" s="48"/>
      <c r="B652" s="48"/>
      <c r="C652" s="48"/>
      <c r="D652" s="49"/>
      <c r="E652" s="48"/>
      <c r="F652" s="48"/>
      <c r="G652" s="48"/>
      <c r="H652" s="47"/>
    </row>
    <row r="653" spans="1:8" s="4" customFormat="1" ht="15.6" x14ac:dyDescent="0.3">
      <c r="A653" s="48"/>
      <c r="B653" s="48"/>
      <c r="C653" s="48"/>
      <c r="D653" s="49"/>
      <c r="E653" s="48"/>
      <c r="F653" s="48"/>
      <c r="G653" s="48"/>
      <c r="H653" s="47"/>
    </row>
    <row r="654" spans="1:8" s="4" customFormat="1" ht="15.6" x14ac:dyDescent="0.3">
      <c r="A654" s="48"/>
      <c r="B654" s="48"/>
      <c r="C654" s="48"/>
      <c r="D654" s="49"/>
      <c r="E654" s="48"/>
      <c r="F654" s="48"/>
      <c r="G654" s="48"/>
      <c r="H654" s="47"/>
    </row>
    <row r="655" spans="1:8" s="4" customFormat="1" ht="15.6" x14ac:dyDescent="0.3">
      <c r="D655" s="13"/>
      <c r="H655" s="8"/>
    </row>
    <row r="656" spans="1:8" s="4" customFormat="1" ht="15.6" x14ac:dyDescent="0.3">
      <c r="D656" s="13"/>
      <c r="H656" s="8"/>
    </row>
    <row r="657" spans="4:8" s="4" customFormat="1" ht="15.6" x14ac:dyDescent="0.3">
      <c r="D657" s="13"/>
      <c r="H657" s="8"/>
    </row>
    <row r="658" spans="4:8" s="4" customFormat="1" ht="15.6" x14ac:dyDescent="0.3">
      <c r="D658" s="13"/>
      <c r="H658" s="8"/>
    </row>
    <row r="659" spans="4:8" s="4" customFormat="1" ht="15.6" x14ac:dyDescent="0.3">
      <c r="D659" s="13"/>
      <c r="H659" s="8"/>
    </row>
    <row r="660" spans="4:8" s="4" customFormat="1" ht="15.6" x14ac:dyDescent="0.3">
      <c r="D660" s="13"/>
      <c r="H660" s="8"/>
    </row>
    <row r="661" spans="4:8" s="4" customFormat="1" ht="15.6" x14ac:dyDescent="0.3">
      <c r="D661" s="13"/>
      <c r="H661" s="8"/>
    </row>
    <row r="662" spans="4:8" s="4" customFormat="1" ht="15.6" x14ac:dyDescent="0.3">
      <c r="D662" s="13"/>
      <c r="H662" s="8"/>
    </row>
    <row r="663" spans="4:8" s="4" customFormat="1" ht="15.6" x14ac:dyDescent="0.3">
      <c r="D663" s="13"/>
      <c r="H663" s="8"/>
    </row>
    <row r="664" spans="4:8" s="4" customFormat="1" ht="15.6" x14ac:dyDescent="0.3">
      <c r="D664" s="13"/>
      <c r="H664" s="8"/>
    </row>
    <row r="665" spans="4:8" s="4" customFormat="1" ht="15.6" x14ac:dyDescent="0.3">
      <c r="D665" s="13"/>
      <c r="H665" s="8"/>
    </row>
    <row r="666" spans="4:8" s="4" customFormat="1" ht="15.6" x14ac:dyDescent="0.3">
      <c r="D666" s="13"/>
      <c r="H666" s="8"/>
    </row>
    <row r="667" spans="4:8" s="4" customFormat="1" ht="15.6" x14ac:dyDescent="0.3">
      <c r="D667" s="13"/>
      <c r="H667" s="8"/>
    </row>
    <row r="668" spans="4:8" s="4" customFormat="1" ht="15.6" x14ac:dyDescent="0.3">
      <c r="D668" s="13"/>
      <c r="H668" s="8"/>
    </row>
    <row r="669" spans="4:8" s="4" customFormat="1" ht="15.6" x14ac:dyDescent="0.3">
      <c r="D669" s="13"/>
      <c r="H669" s="8"/>
    </row>
    <row r="670" spans="4:8" s="4" customFormat="1" ht="15.6" x14ac:dyDescent="0.3">
      <c r="D670" s="13"/>
      <c r="H670" s="8"/>
    </row>
    <row r="671" spans="4:8" s="4" customFormat="1" ht="15.6" x14ac:dyDescent="0.3">
      <c r="D671" s="13"/>
      <c r="H671" s="8"/>
    </row>
    <row r="672" spans="4:8" s="4" customFormat="1" ht="15.6" x14ac:dyDescent="0.3">
      <c r="D672" s="13"/>
      <c r="H672" s="8"/>
    </row>
    <row r="673" spans="4:8" s="4" customFormat="1" ht="15.6" x14ac:dyDescent="0.3">
      <c r="D673" s="13"/>
      <c r="H673" s="8"/>
    </row>
    <row r="674" spans="4:8" s="4" customFormat="1" ht="15.6" x14ac:dyDescent="0.3">
      <c r="D674" s="13"/>
      <c r="H674" s="8"/>
    </row>
    <row r="675" spans="4:8" s="4" customFormat="1" ht="15.6" x14ac:dyDescent="0.3">
      <c r="D675" s="13"/>
      <c r="H675" s="8"/>
    </row>
    <row r="676" spans="4:8" s="4" customFormat="1" ht="15.6" x14ac:dyDescent="0.3">
      <c r="D676" s="13"/>
      <c r="H676" s="8"/>
    </row>
    <row r="677" spans="4:8" s="4" customFormat="1" ht="15.6" x14ac:dyDescent="0.3">
      <c r="D677" s="13"/>
      <c r="H677" s="8"/>
    </row>
    <row r="678" spans="4:8" s="4" customFormat="1" ht="15.6" x14ac:dyDescent="0.3">
      <c r="D678" s="13"/>
      <c r="H678" s="8"/>
    </row>
    <row r="679" spans="4:8" s="4" customFormat="1" ht="15.6" x14ac:dyDescent="0.3">
      <c r="D679" s="13"/>
      <c r="H679" s="8"/>
    </row>
    <row r="680" spans="4:8" s="4" customFormat="1" ht="15.6" x14ac:dyDescent="0.3">
      <c r="D680" s="13"/>
      <c r="H680" s="8"/>
    </row>
    <row r="681" spans="4:8" s="4" customFormat="1" ht="15.6" x14ac:dyDescent="0.3">
      <c r="D681" s="13"/>
      <c r="H681" s="8"/>
    </row>
    <row r="682" spans="4:8" s="4" customFormat="1" ht="15.6" x14ac:dyDescent="0.3">
      <c r="D682" s="13"/>
      <c r="H682" s="8"/>
    </row>
    <row r="683" spans="4:8" s="4" customFormat="1" ht="15.6" x14ac:dyDescent="0.3">
      <c r="D683" s="13"/>
      <c r="H683" s="8"/>
    </row>
    <row r="684" spans="4:8" s="4" customFormat="1" ht="15.6" x14ac:dyDescent="0.3">
      <c r="D684" s="13"/>
      <c r="H684" s="8"/>
    </row>
    <row r="685" spans="4:8" s="4" customFormat="1" ht="15.6" x14ac:dyDescent="0.3">
      <c r="D685" s="13"/>
      <c r="H685" s="8"/>
    </row>
    <row r="686" spans="4:8" s="4" customFormat="1" ht="15.6" x14ac:dyDescent="0.3">
      <c r="D686" s="13"/>
      <c r="H686" s="8"/>
    </row>
    <row r="687" spans="4:8" s="4" customFormat="1" ht="15.6" x14ac:dyDescent="0.3">
      <c r="D687" s="13"/>
      <c r="H687" s="8"/>
    </row>
    <row r="688" spans="4:8" s="4" customFormat="1" ht="15.6" x14ac:dyDescent="0.3">
      <c r="D688" s="13"/>
      <c r="H688" s="8"/>
    </row>
    <row r="689" spans="4:8" s="4" customFormat="1" ht="15.6" x14ac:dyDescent="0.3">
      <c r="D689" s="13"/>
      <c r="H689" s="8"/>
    </row>
    <row r="690" spans="4:8" s="4" customFormat="1" ht="15.6" x14ac:dyDescent="0.3">
      <c r="D690" s="13"/>
      <c r="H690" s="8"/>
    </row>
    <row r="691" spans="4:8" s="4" customFormat="1" ht="15.6" x14ac:dyDescent="0.3">
      <c r="D691" s="13"/>
      <c r="H691" s="8"/>
    </row>
    <row r="692" spans="4:8" s="4" customFormat="1" ht="15.6" x14ac:dyDescent="0.3">
      <c r="D692" s="13"/>
      <c r="H692" s="8"/>
    </row>
    <row r="693" spans="4:8" s="4" customFormat="1" ht="15.6" x14ac:dyDescent="0.3">
      <c r="D693" s="13"/>
      <c r="H693" s="8"/>
    </row>
    <row r="694" spans="4:8" s="4" customFormat="1" ht="15.6" x14ac:dyDescent="0.3">
      <c r="D694" s="13"/>
      <c r="H694" s="8"/>
    </row>
    <row r="695" spans="4:8" s="4" customFormat="1" ht="15.6" x14ac:dyDescent="0.3">
      <c r="D695" s="13"/>
      <c r="H695" s="8"/>
    </row>
    <row r="696" spans="4:8" s="4" customFormat="1" ht="15.6" x14ac:dyDescent="0.3">
      <c r="D696" s="13"/>
      <c r="H696" s="8"/>
    </row>
    <row r="697" spans="4:8" s="4" customFormat="1" ht="15.6" x14ac:dyDescent="0.3">
      <c r="D697" s="13"/>
      <c r="H697" s="8"/>
    </row>
    <row r="698" spans="4:8" s="4" customFormat="1" ht="15.6" x14ac:dyDescent="0.3">
      <c r="D698" s="13"/>
      <c r="H698" s="8"/>
    </row>
    <row r="699" spans="4:8" s="4" customFormat="1" ht="15.6" x14ac:dyDescent="0.3">
      <c r="D699" s="13"/>
      <c r="H699" s="42"/>
    </row>
    <row r="700" spans="4:8" s="4" customFormat="1" ht="15.6" x14ac:dyDescent="0.3">
      <c r="D700" s="13"/>
      <c r="H700" s="42"/>
    </row>
    <row r="701" spans="4:8" s="4" customFormat="1" ht="15.6" x14ac:dyDescent="0.3">
      <c r="D701" s="13"/>
      <c r="H701" s="42"/>
    </row>
    <row r="702" spans="4:8" s="4" customFormat="1" ht="15.6" x14ac:dyDescent="0.3">
      <c r="D702" s="13"/>
      <c r="H702" s="42"/>
    </row>
    <row r="703" spans="4:8" s="4" customFormat="1" ht="15.6" x14ac:dyDescent="0.3">
      <c r="D703" s="13"/>
      <c r="H703" s="42"/>
    </row>
    <row r="704" spans="4:8" s="4" customFormat="1" ht="15.6" x14ac:dyDescent="0.3">
      <c r="D704" s="13"/>
      <c r="H704" s="42"/>
    </row>
    <row r="705" spans="4:8" s="4" customFormat="1" ht="15.6" x14ac:dyDescent="0.3">
      <c r="D705" s="13"/>
      <c r="H705" s="42"/>
    </row>
    <row r="706" spans="4:8" s="4" customFormat="1" ht="15.6" x14ac:dyDescent="0.3">
      <c r="D706" s="13"/>
      <c r="H706" s="42"/>
    </row>
    <row r="707" spans="4:8" s="4" customFormat="1" ht="15.6" x14ac:dyDescent="0.3">
      <c r="D707" s="13"/>
      <c r="H707" s="42"/>
    </row>
    <row r="708" spans="4:8" s="4" customFormat="1" ht="15.6" x14ac:dyDescent="0.3">
      <c r="D708" s="13"/>
      <c r="H708" s="42"/>
    </row>
    <row r="709" spans="4:8" s="4" customFormat="1" ht="15.6" x14ac:dyDescent="0.3">
      <c r="D709" s="13"/>
      <c r="H709" s="42"/>
    </row>
    <row r="710" spans="4:8" s="4" customFormat="1" ht="15.6" x14ac:dyDescent="0.3">
      <c r="D710" s="13"/>
      <c r="H710" s="42"/>
    </row>
    <row r="711" spans="4:8" s="4" customFormat="1" ht="15.6" x14ac:dyDescent="0.3">
      <c r="D711" s="13"/>
      <c r="H711" s="42"/>
    </row>
    <row r="712" spans="4:8" s="4" customFormat="1" ht="15.6" x14ac:dyDescent="0.3">
      <c r="D712" s="13"/>
      <c r="H712" s="42"/>
    </row>
    <row r="713" spans="4:8" s="4" customFormat="1" ht="15.6" x14ac:dyDescent="0.3">
      <c r="D713" s="13"/>
      <c r="H713" s="42"/>
    </row>
    <row r="714" spans="4:8" s="4" customFormat="1" ht="15.6" x14ac:dyDescent="0.3">
      <c r="D714" s="13"/>
      <c r="H714" s="42"/>
    </row>
    <row r="715" spans="4:8" s="4" customFormat="1" ht="15.6" x14ac:dyDescent="0.3">
      <c r="D715" s="13"/>
      <c r="H715" s="42"/>
    </row>
    <row r="716" spans="4:8" s="4" customFormat="1" ht="15.6" x14ac:dyDescent="0.3">
      <c r="D716" s="13"/>
      <c r="H716" s="42"/>
    </row>
    <row r="717" spans="4:8" s="4" customFormat="1" ht="15.6" x14ac:dyDescent="0.3">
      <c r="D717" s="13"/>
      <c r="H717" s="42"/>
    </row>
    <row r="718" spans="4:8" s="4" customFormat="1" ht="15.6" x14ac:dyDescent="0.3">
      <c r="D718" s="13"/>
      <c r="H718" s="42"/>
    </row>
    <row r="719" spans="4:8" s="4" customFormat="1" ht="15.6" x14ac:dyDescent="0.3">
      <c r="D719" s="13"/>
      <c r="H719" s="42"/>
    </row>
    <row r="720" spans="4:8" s="4" customFormat="1" ht="15.6" x14ac:dyDescent="0.3">
      <c r="D720" s="13"/>
      <c r="H720" s="42"/>
    </row>
    <row r="721" spans="1:8" s="4" customFormat="1" ht="15.6" x14ac:dyDescent="0.3">
      <c r="D721" s="13"/>
      <c r="H721" s="42"/>
    </row>
    <row r="722" spans="1:8" s="4" customFormat="1" ht="15.6" x14ac:dyDescent="0.3">
      <c r="D722" s="13"/>
      <c r="H722" s="42"/>
    </row>
    <row r="723" spans="1:8" s="4" customFormat="1" ht="15.6" x14ac:dyDescent="0.3">
      <c r="D723" s="13"/>
      <c r="H723" s="42"/>
    </row>
    <row r="724" spans="1:8" s="4" customFormat="1" ht="15.6" x14ac:dyDescent="0.3">
      <c r="D724" s="13"/>
      <c r="H724" s="42"/>
    </row>
    <row r="725" spans="1:8" s="4" customFormat="1" ht="15.6" x14ac:dyDescent="0.3">
      <c r="D725" s="13"/>
      <c r="H725" s="42"/>
    </row>
    <row r="726" spans="1:8" s="4" customFormat="1" ht="15.6" x14ac:dyDescent="0.3">
      <c r="D726" s="13"/>
      <c r="H726" s="42"/>
    </row>
    <row r="727" spans="1:8" s="4" customFormat="1" ht="15.6" x14ac:dyDescent="0.3">
      <c r="D727" s="13"/>
      <c r="H727" s="42"/>
    </row>
    <row r="728" spans="1:8" s="4" customFormat="1" ht="15.6" x14ac:dyDescent="0.3">
      <c r="D728" s="13"/>
      <c r="H728" s="42"/>
    </row>
    <row r="729" spans="1:8" s="4" customFormat="1" ht="15.6" x14ac:dyDescent="0.3">
      <c r="D729" s="13"/>
      <c r="H729" s="42"/>
    </row>
    <row r="730" spans="1:8" s="4" customFormat="1" ht="15.6" x14ac:dyDescent="0.3">
      <c r="D730" s="13"/>
      <c r="H730" s="42"/>
    </row>
    <row r="731" spans="1:8" s="4" customFormat="1" ht="15.6" x14ac:dyDescent="0.3">
      <c r="D731" s="13"/>
      <c r="H731" s="42"/>
    </row>
    <row r="732" spans="1:8" s="4" customFormat="1" ht="15.6" x14ac:dyDescent="0.3">
      <c r="D732" s="13"/>
      <c r="H732" s="42"/>
    </row>
    <row r="733" spans="1:8" ht="15.6" x14ac:dyDescent="0.3">
      <c r="A733" s="4"/>
      <c r="B733" s="4"/>
      <c r="C733" s="4"/>
      <c r="D733" s="13"/>
      <c r="E733" s="4"/>
      <c r="F733" s="4"/>
    </row>
  </sheetData>
  <mergeCells count="8">
    <mergeCell ref="B1:H1"/>
    <mergeCell ref="B2:H2"/>
    <mergeCell ref="B3:H3"/>
    <mergeCell ref="A635:B635"/>
    <mergeCell ref="G635:H635"/>
    <mergeCell ref="B4:H4"/>
    <mergeCell ref="A6:H6"/>
    <mergeCell ref="A7:H7"/>
  </mergeCells>
  <pageMargins left="0.59055118110236227" right="0.59055118110236227" top="0.78740157480314965" bottom="0.39370078740157483" header="0.31496062992125984" footer="0.31496062992125984"/>
  <pageSetup paperSize="9" orientation="landscape" r:id="rId1"/>
  <headerFooter differentFirst="1">
    <oddHeader>&amp;C&amp;P</oddHeader>
  </headerFooter>
  <rowBreaks count="4" manualBreakCount="4">
    <brk id="114" max="14" man="1"/>
    <brk id="157" max="14" man="1"/>
    <brk id="161" max="14" man="1"/>
    <brk id="17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2023-03-20T09:59:12Z</dcterms:modified>
</cp:coreProperties>
</file>