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9440" windowHeight="1176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<sst xmlns="http://schemas.openxmlformats.org/spreadsheetml/2006/main" count="321" uniqueCount="199">
  <si>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</si>
  <si>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</si>
  <si>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</si>
  <si>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</si>
  <si>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</si>
  <si>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</si>
  <si>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</si>
  <si>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</si>
  <si>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</si>
  <si>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</si>
  <si>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</si>
  <si>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</si>
  <si>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</si>
  <si>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</si>
  <si>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</si>
  <si>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</si>
  <si>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</si>
  <si>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</si>
  <si>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</si>
  <si>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</si>
  <si>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</si>
  <si>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</si>
  <si>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</si>
  <si>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</si>
  <si>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</si>
  <si>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</si>
  <si>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</si>
  <si>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</si>
  <si>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</si>
  <si>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</si>
  <si>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</si>
  <si>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</si>
  <si>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</si>
  <si>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</si>
  <si>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</si>
  <si>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</si>
  <si>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</si>
  <si>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</si>
  <si>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</si>
  <si>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</si>
  <si>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</si>
  <si>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</si>
  <si>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</si>
  <si>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</si>
  <si>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</si>
  <si>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</si>
  <si>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</si>
  <si>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</si>
  <si>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</si>
  <si>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</si>
  <si>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</si>
  <si>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</si>
  <si>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</si>
  <si>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</si>
  <si>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</si>
  <si>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</si>
  <si>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</si>
  <si>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</si>
  <si>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</si>
  <si>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</si>
  <si>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</si>
  <si>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</si>
  <si>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</si>
  <si>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</si>
  <si>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</si>
  <si>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</si>
  <si>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</si>
  <si>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</si>
  <si>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</si>
  <si>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</si>
  <si>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</si>
  <si>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</si>
  <si>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</si>
  <si>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Наименование бенефициара</t>
  </si>
  <si>
    <t>Объем обязательств, обеспеченных гарантией, на 1 января текущего года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</si>
  <si>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</si>
  <si>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</si>
  <si>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</si>
  <si>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(рублей)</t>
  </si>
  <si>
    <t>Объем обязательства (рублей), процентная ставка, срок погашения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</si>
  <si>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</si>
  <si>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</si>
  <si>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</si>
  <si>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</si>
  <si>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</si>
  <si>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</si>
  <si>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</si>
  <si>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</si>
  <si>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</si>
  <si>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</si>
  <si>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</si>
  <si>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</si>
  <si>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</si>
  <si>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</si>
  <si>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</si>
  <si>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</si>
  <si>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</si>
  <si>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</si>
  <si>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</si>
  <si>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</si>
  <si>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</si>
  <si>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</si>
  <si>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</si>
  <si>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</si>
  <si>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</si>
  <si>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 Объем обязательств по муниципальным гарантиям, всего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</si>
  <si>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</si>
  <si>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</si>
  <si>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</si>
  <si>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</si>
  <si>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</si>
  <si>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</si>
  <si>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</si>
  <si>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</si>
  <si>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</si>
  <si>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</si>
  <si>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</si>
  <si>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>1.1.2. Гарантии, предоставленные от имени поселений в валюте Российской Федерации, всего</t>
  </si>
  <si>
    <t>1.2.2. Гарантии, предоставленные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</si>
  <si>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</si>
  <si>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</si>
  <si>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</si>
  <si>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</si>
  <si>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</si>
  <si>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</si>
  <si>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</si>
  <si>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</si>
  <si>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</si>
  <si>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</si>
  <si>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</si>
  <si>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1.3. Бюджетные кредиты, привлеченные в валюте Российской Федерации в бюджет поселения из краевого бюджета, рублей </t>
  </si>
  <si>
    <t xml:space="preserve">1.4. Бюджетные кредиты, привлеченные в валюте Российской Федерации поселением из местного бюджета, рублей </t>
  </si>
  <si>
    <t>3.1.3. Объем основного долга по бюджетным кредитам, привлеченным в бюджеты поселений из краевого бюджета в валюте Российской Федерации, всего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</si>
  <si>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</si>
  <si>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Наименование принципала, дата и номер договора о предоставлении гарантии, срок
действия гарантии</t>
  </si>
  <si>
    <t>Наличие или отсутствие  регрессного требования гаранта к принципалу (с регрессом/ без регресса)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</si>
  <si>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</si>
  <si>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</si>
  <si>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</si>
  <si>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</si>
  <si>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</si>
  <si>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</si>
  <si>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</si>
  <si>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</si>
  <si>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</si>
  <si>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</si>
  <si>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</si>
  <si>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</si>
  <si>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</si>
  <si>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</si>
  <si>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</si>
  <si>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</si>
  <si>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краевого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</si>
  <si>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</si>
  <si>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</si>
  <si>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</si>
  <si>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</si>
  <si>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</si>
  <si>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1.1.1.  Гарантии, предоставленные от имени городского округа, муниципального округа, муниципального района в валюте Российской Федерации, всего</t>
  </si>
  <si>
    <t>1.2.1.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</si>
  <si>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</si>
  <si>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краевого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</si>
  <si>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</si>
  <si>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</si>
  <si>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</si>
  <si>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</si>
  <si>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</si>
  <si>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</si>
  <si>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Информация об обязательствах по гарантиям муниципального образования Тимашевский район</t>
  </si>
  <si>
    <t xml:space="preserve"> на 01.04.2022 года</t>
  </si>
  <si>
    <t>привлеченным муниципальным образованием Тимашевский район,</t>
  </si>
  <si>
    <t>от кредитных организаций на 01.04.2022 года</t>
  </si>
  <si>
    <t xml:space="preserve">Тимашевский район, из других бюджетов бюджетной системы Российской Федерации, </t>
  </si>
  <si>
    <t>на 01.04.2022 года</t>
  </si>
  <si>
    <t>Информация об обязательствах по ценным бумагам муниципального образования Тимашевский район</t>
  </si>
  <si>
    <t xml:space="preserve"> на 01.04.2022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</si>
  <si>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</si>
  <si>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</si>
  <si>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</si>
  <si>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</si>
  <si>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РНКБ (ПАО); 08183000199210002020002; 24.08.2021</t>
  </si>
  <si>
    <t>68 950 000,00; 7,5; 06.09.2022</t>
  </si>
  <si>
    <t>1; 28.02.2022</t>
  </si>
  <si>
    <t>68 950 000,00; 0,1; 01.12.2022</t>
  </si>
  <si>
    <t>Днепровское сельское поселение Тимашевского района</t>
  </si>
  <si>
    <t>138; 28.06.2021</t>
  </si>
  <si>
    <t>800 000,00; 0,1; 27.06.2022</t>
  </si>
  <si>
    <t>Медведовское сельское поселение Тимашевского района</t>
  </si>
  <si>
    <t>211; 01.10.2021</t>
  </si>
  <si>
    <t>1 000 000,00; 0,1; 29.09.2022</t>
  </si>
  <si>
    <t>Незаймановское сельское поселение Тимашевского района</t>
  </si>
  <si>
    <t>218; 18.10.2021</t>
  </si>
  <si>
    <t>1 500 000,00; 0,1; 10.10.2022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</si>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</sst>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0" zoomScaleNormal="80" zoomScalePageLayoutView="0" workbookViewId="0" topLeftCell="A1">
      <pane xSplit="1" ySplit="9" topLeftCell="G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42" sqref="F42"/>
    </sheetView>
  </sheetViews>
  <sheetFormatPr defaultColWidth="9.140625" defaultRowHeight="12.75"/>
  <cols>
    <col min="1" max="1" width="20.00390625" style="7" customWidth="1"/>
    <col min="2" max="2" width="32.8515625" style="7" customWidth="1"/>
    <col min="3" max="3" width="27.421875" style="7" customWidth="1"/>
    <col min="4" max="4" width="32.57421875" style="7" customWidth="1"/>
    <col min="5" max="17" width="17.8515625" style="7" customWidth="1"/>
    <col min="18" max="18" width="18.57421875" style="7" customWidth="1"/>
    <col min="19" max="19" width="19.28125" style="7" customWidth="1"/>
    <col min="20" max="16384" width="9.140625" style="7" customWidth="1"/>
  </cols>
  <sheetData>
    <row r="1" s="8" customFormat="1" ht="18.75">
      <c r="S1" s="10" t="s">
        <v>28</v>
      </c>
    </row>
    <row r="2" spans="2:19" s="8" customFormat="1" ht="18.75">
      <c r="B2" s="86" t="s">
        <v>168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19" s="8" customFormat="1" ht="18.75">
      <c r="B3" s="86" t="s">
        <v>169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2:19" s="8" customFormat="1" ht="9" customHeight="1" hidden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8:19" ht="15.75">
      <c r="R5" s="87" t="s">
        <v>78</v>
      </c>
      <c r="S5" s="87"/>
    </row>
    <row r="6" spans="1:19" ht="33" customHeight="1">
      <c r="A6" s="81" t="s">
        <v>31</v>
      </c>
      <c r="B6" s="81" t="s">
        <v>134</v>
      </c>
      <c r="C6" s="81" t="s">
        <v>73</v>
      </c>
      <c r="D6" s="81" t="s">
        <v>135</v>
      </c>
      <c r="E6" s="81" t="s">
        <v>74</v>
      </c>
      <c r="F6" s="81"/>
      <c r="G6" s="81"/>
      <c r="H6" s="81" t="s">
        <v>75</v>
      </c>
      <c r="I6" s="81"/>
      <c r="J6" s="81"/>
      <c r="K6" s="81" t="s">
        <v>76</v>
      </c>
      <c r="L6" s="81"/>
      <c r="M6" s="81"/>
      <c r="N6" s="81" t="s">
        <v>77</v>
      </c>
      <c r="O6" s="81"/>
      <c r="P6" s="81"/>
      <c r="Q6" s="81" t="s">
        <v>138</v>
      </c>
      <c r="R6" s="81"/>
      <c r="S6" s="81"/>
    </row>
    <row r="7" spans="1:19" ht="15.75">
      <c r="A7" s="81"/>
      <c r="B7" s="81"/>
      <c r="C7" s="81"/>
      <c r="D7" s="81"/>
      <c r="E7" s="81" t="s">
        <v>0</v>
      </c>
      <c r="F7" s="81" t="s">
        <v>32</v>
      </c>
      <c r="G7" s="81"/>
      <c r="H7" s="81" t="s">
        <v>0</v>
      </c>
      <c r="I7" s="81" t="s">
        <v>32</v>
      </c>
      <c r="J7" s="81"/>
      <c r="K7" s="81" t="s">
        <v>0</v>
      </c>
      <c r="L7" s="81" t="s">
        <v>32</v>
      </c>
      <c r="M7" s="81"/>
      <c r="N7" s="81" t="s">
        <v>0</v>
      </c>
      <c r="O7" s="81" t="s">
        <v>32</v>
      </c>
      <c r="P7" s="81"/>
      <c r="Q7" s="81" t="s">
        <v>0</v>
      </c>
      <c r="R7" s="81" t="s">
        <v>32</v>
      </c>
      <c r="S7" s="81"/>
    </row>
    <row r="8" spans="1:19" ht="30" customHeight="1">
      <c r="A8" s="81"/>
      <c r="B8" s="81"/>
      <c r="C8" s="81"/>
      <c r="D8" s="81"/>
      <c r="E8" s="81"/>
      <c r="F8" s="3" t="s">
        <v>1</v>
      </c>
      <c r="G8" s="3" t="s">
        <v>2</v>
      </c>
      <c r="H8" s="81"/>
      <c r="I8" s="3" t="s">
        <v>1</v>
      </c>
      <c r="J8" s="3" t="s">
        <v>2</v>
      </c>
      <c r="K8" s="81"/>
      <c r="L8" s="3" t="s">
        <v>1</v>
      </c>
      <c r="M8" s="3" t="s">
        <v>2</v>
      </c>
      <c r="N8" s="81"/>
      <c r="O8" s="3" t="s">
        <v>1</v>
      </c>
      <c r="P8" s="3" t="s">
        <v>2</v>
      </c>
      <c r="Q8" s="81"/>
      <c r="R8" s="3" t="s">
        <v>1</v>
      </c>
      <c r="S8" s="3" t="s">
        <v>2</v>
      </c>
    </row>
    <row r="9" spans="1:19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19" ht="15.75">
      <c r="A10" s="16"/>
      <c r="B10" s="82" t="s">
        <v>106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5.75">
      <c r="A11" s="83" t="s">
        <v>136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</row>
    <row r="12" spans="1:19" ht="15.75">
      <c r="A12" s="17" t="s">
        <v>0</v>
      </c>
      <c r="B12" s="1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47.25">
      <c r="A13" s="45" t="s">
        <v>143</v>
      </c>
      <c r="B13" s="1"/>
      <c r="C13" s="21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5.75">
      <c r="A14" s="16"/>
      <c r="B14" s="82" t="s">
        <v>107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15.75">
      <c r="A15" s="17" t="s">
        <v>0</v>
      </c>
      <c r="B15" s="1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47.25">
      <c r="A16" s="45" t="s">
        <v>144</v>
      </c>
      <c r="B16" s="1"/>
      <c r="C16" s="21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32.25" customHeight="1">
      <c r="A17" s="78" t="s">
        <v>137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</row>
    <row r="18" spans="1:19" ht="19.5" customHeight="1">
      <c r="A18" s="78" t="s">
        <v>177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</row>
    <row r="19" spans="1:19" ht="31.5">
      <c r="A19" s="22" t="s">
        <v>108</v>
      </c>
      <c r="B19" s="23"/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15.75">
      <c r="A20" s="22" t="s">
        <v>109</v>
      </c>
      <c r="B20" s="23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50.25" customHeight="1">
      <c r="A21" s="73" t="s">
        <v>145</v>
      </c>
      <c r="B21" s="23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8.75" customHeight="1">
      <c r="A22" s="78" t="s">
        <v>178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</row>
    <row r="23" spans="1:19" ht="36" customHeight="1">
      <c r="A23" s="22" t="s">
        <v>108</v>
      </c>
      <c r="B23" s="23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8" customHeight="1">
      <c r="A24" s="22" t="s">
        <v>109</v>
      </c>
      <c r="B24" s="23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49.5" customHeight="1">
      <c r="A25" s="73" t="s">
        <v>146</v>
      </c>
      <c r="B25" s="23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31.5">
      <c r="A26" s="22" t="s">
        <v>166</v>
      </c>
      <c r="B26" s="23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79.5" customHeight="1">
      <c r="A27" s="45" t="s">
        <v>147</v>
      </c>
      <c r="B27" s="1"/>
      <c r="C27" s="1"/>
      <c r="D27" s="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30" spans="1:16" s="100" customFormat="1" ht="15.75">
      <c r="A30" s="100" t="s">
        <v>195</v>
      </c>
      <c r="P30" s="100" t="s">
        <v>196</v>
      </c>
    </row>
    <row r="31" s="100" customFormat="1" ht="15.75"/>
    <row r="32" s="100" customFormat="1" ht="15.75"/>
    <row r="33" spans="1:16" s="100" customFormat="1" ht="15.75">
      <c r="A33" s="100" t="s">
        <v>197</v>
      </c>
      <c r="P33" s="100" t="s">
        <v>198</v>
      </c>
    </row>
  </sheetData>
  <sheetProtection/>
  <mergeCells count="29">
    <mergeCell ref="D6:D8"/>
    <mergeCell ref="E7:E8"/>
    <mergeCell ref="I7:J7"/>
    <mergeCell ref="N6:P6"/>
    <mergeCell ref="O7:P7"/>
    <mergeCell ref="N7:N8"/>
    <mergeCell ref="K6:M6"/>
    <mergeCell ref="L7:M7"/>
    <mergeCell ref="K7:K8"/>
    <mergeCell ref="B2:S2"/>
    <mergeCell ref="B3:S3"/>
    <mergeCell ref="B4:S4"/>
    <mergeCell ref="H6:J6"/>
    <mergeCell ref="R5:S5"/>
    <mergeCell ref="B6:B8"/>
    <mergeCell ref="C6:C8"/>
    <mergeCell ref="E6:G6"/>
    <mergeCell ref="F7:G7"/>
    <mergeCell ref="H7:H8"/>
    <mergeCell ref="A17:S17"/>
    <mergeCell ref="A18:S18"/>
    <mergeCell ref="A22:S22"/>
    <mergeCell ref="Q6:S6"/>
    <mergeCell ref="R7:S7"/>
    <mergeCell ref="Q7:Q8"/>
    <mergeCell ref="B10:S10"/>
    <mergeCell ref="A11:S11"/>
    <mergeCell ref="B14:S14"/>
    <mergeCell ref="A6:A8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80" zoomScaleNormal="80" zoomScalePageLayoutView="0" workbookViewId="0" topLeftCell="A1">
      <pane xSplit="1" ySplit="9" topLeftCell="H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0" sqref="F30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2.8515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29</v>
      </c>
    </row>
    <row r="2" spans="2:19" s="6" customFormat="1" ht="18.75">
      <c r="B2" s="88" t="s">
        <v>139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s="6" customFormat="1" ht="18.75">
      <c r="B3" s="88" t="s">
        <v>170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19" s="6" customFormat="1" ht="18.75">
      <c r="B4" s="88" t="s">
        <v>171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8:19" ht="15.75">
      <c r="R5" s="91"/>
      <c r="S5" s="91"/>
    </row>
    <row r="6" spans="1:19" ht="25.5" customHeight="1">
      <c r="A6" s="89" t="s">
        <v>31</v>
      </c>
      <c r="B6" s="89" t="s">
        <v>141</v>
      </c>
      <c r="C6" s="89" t="s">
        <v>79</v>
      </c>
      <c r="D6" s="92" t="s">
        <v>140</v>
      </c>
      <c r="E6" s="93"/>
      <c r="F6" s="93"/>
      <c r="G6" s="94"/>
      <c r="H6" s="89" t="s">
        <v>80</v>
      </c>
      <c r="I6" s="92" t="s">
        <v>81</v>
      </c>
      <c r="J6" s="93"/>
      <c r="K6" s="94"/>
      <c r="L6" s="92" t="s">
        <v>82</v>
      </c>
      <c r="M6" s="93"/>
      <c r="N6" s="93"/>
      <c r="O6" s="94"/>
      <c r="P6" s="92" t="s">
        <v>83</v>
      </c>
      <c r="Q6" s="93"/>
      <c r="R6" s="93"/>
      <c r="S6" s="94"/>
    </row>
    <row r="7" spans="1:19" ht="15.75">
      <c r="A7" s="95"/>
      <c r="B7" s="95"/>
      <c r="C7" s="95"/>
      <c r="D7" s="89" t="s">
        <v>0</v>
      </c>
      <c r="E7" s="92" t="s">
        <v>32</v>
      </c>
      <c r="F7" s="93"/>
      <c r="G7" s="94"/>
      <c r="H7" s="95"/>
      <c r="I7" s="89" t="s">
        <v>0</v>
      </c>
      <c r="J7" s="92" t="s">
        <v>32</v>
      </c>
      <c r="K7" s="94"/>
      <c r="L7" s="89" t="s">
        <v>0</v>
      </c>
      <c r="M7" s="92" t="s">
        <v>32</v>
      </c>
      <c r="N7" s="93"/>
      <c r="O7" s="94"/>
      <c r="P7" s="89" t="s">
        <v>0</v>
      </c>
      <c r="Q7" s="92" t="s">
        <v>32</v>
      </c>
      <c r="R7" s="93"/>
      <c r="S7" s="94"/>
    </row>
    <row r="8" spans="1:19" ht="43.5" customHeight="1">
      <c r="A8" s="90"/>
      <c r="B8" s="90"/>
      <c r="C8" s="90"/>
      <c r="D8" s="90"/>
      <c r="E8" s="3" t="s">
        <v>1</v>
      </c>
      <c r="F8" s="3" t="s">
        <v>2</v>
      </c>
      <c r="G8" s="3" t="s">
        <v>16</v>
      </c>
      <c r="H8" s="90"/>
      <c r="I8" s="90"/>
      <c r="J8" s="3" t="s">
        <v>2</v>
      </c>
      <c r="K8" s="3" t="s">
        <v>16</v>
      </c>
      <c r="L8" s="90"/>
      <c r="M8" s="3" t="s">
        <v>1</v>
      </c>
      <c r="N8" s="3" t="s">
        <v>2</v>
      </c>
      <c r="O8" s="3" t="s">
        <v>16</v>
      </c>
      <c r="P8" s="90"/>
      <c r="Q8" s="3" t="s">
        <v>1</v>
      </c>
      <c r="R8" s="3" t="s">
        <v>2</v>
      </c>
      <c r="S8" s="3" t="s">
        <v>16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82" t="s">
        <v>142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31" customFormat="1" ht="31.5">
      <c r="A11" s="28" t="s">
        <v>179</v>
      </c>
      <c r="B11" s="29"/>
      <c r="C11" s="30"/>
      <c r="D11" s="19">
        <v>68950000</v>
      </c>
      <c r="E11" s="19">
        <v>68950000</v>
      </c>
      <c r="F11" s="19">
        <v>0</v>
      </c>
      <c r="G11" s="19">
        <v>0</v>
      </c>
      <c r="H11" s="19">
        <v>0</v>
      </c>
      <c r="I11" s="19">
        <v>977578.76</v>
      </c>
      <c r="J11" s="19">
        <v>977578.76</v>
      </c>
      <c r="K11" s="19">
        <v>0</v>
      </c>
      <c r="L11" s="19">
        <v>69927578.76</v>
      </c>
      <c r="M11" s="19">
        <v>68950000</v>
      </c>
      <c r="N11" s="19">
        <v>977578.76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</row>
    <row r="12" spans="1:19" ht="47.25">
      <c r="A12" s="27"/>
      <c r="B12" s="32" t="s">
        <v>180</v>
      </c>
      <c r="C12" s="33" t="s">
        <v>181</v>
      </c>
      <c r="D12" s="20">
        <v>68950000</v>
      </c>
      <c r="E12" s="20">
        <v>68950000</v>
      </c>
      <c r="F12" s="20">
        <v>0</v>
      </c>
      <c r="G12" s="20">
        <v>0</v>
      </c>
      <c r="H12" s="20">
        <v>0</v>
      </c>
      <c r="I12" s="20">
        <v>977578.76</v>
      </c>
      <c r="J12" s="20">
        <v>977578.76</v>
      </c>
      <c r="K12" s="20">
        <v>0</v>
      </c>
      <c r="L12" s="20">
        <v>69927578.76</v>
      </c>
      <c r="M12" s="20">
        <v>68950000</v>
      </c>
      <c r="N12" s="20">
        <v>977578.76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5.75">
      <c r="A13" s="34" t="s">
        <v>0</v>
      </c>
      <c r="B13" s="27"/>
      <c r="C13" s="36"/>
      <c r="D13" s="19">
        <v>68950000</v>
      </c>
      <c r="E13" s="19">
        <v>68950000</v>
      </c>
      <c r="F13" s="19">
        <v>0</v>
      </c>
      <c r="G13" s="19">
        <v>0</v>
      </c>
      <c r="H13" s="19">
        <v>0</v>
      </c>
      <c r="I13" s="19">
        <v>977578.76</v>
      </c>
      <c r="J13" s="19">
        <v>977578.76</v>
      </c>
      <c r="K13" s="19">
        <v>0</v>
      </c>
      <c r="L13" s="19">
        <v>69927578.76</v>
      </c>
      <c r="M13" s="19">
        <v>68950000</v>
      </c>
      <c r="N13" s="19">
        <v>977578.76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</row>
    <row r="14" spans="1:19" ht="47.25">
      <c r="A14" s="16" t="s">
        <v>148</v>
      </c>
      <c r="B14" s="27"/>
      <c r="C14" s="3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v>0</v>
      </c>
      <c r="Q14" s="20">
        <v>0</v>
      </c>
      <c r="R14" s="20">
        <v>0</v>
      </c>
      <c r="S14" s="20">
        <v>0</v>
      </c>
    </row>
    <row r="15" spans="1:19" ht="15.75">
      <c r="A15" s="27"/>
      <c r="B15" s="82" t="s">
        <v>110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s="39" customFormat="1" ht="15.75">
      <c r="A16" s="40" t="s">
        <v>0</v>
      </c>
      <c r="B16" s="27"/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47.25">
      <c r="A17" s="16" t="s">
        <v>149</v>
      </c>
      <c r="B17" s="27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.75">
      <c r="A18" s="41" t="s">
        <v>4</v>
      </c>
      <c r="B18" s="42"/>
      <c r="C18" s="43"/>
      <c r="D18" s="44">
        <v>68950000</v>
      </c>
      <c r="E18" s="44">
        <v>68950000</v>
      </c>
      <c r="F18" s="44">
        <v>0</v>
      </c>
      <c r="G18" s="44">
        <v>0</v>
      </c>
      <c r="H18" s="44">
        <v>0</v>
      </c>
      <c r="I18" s="44">
        <v>977578.76</v>
      </c>
      <c r="J18" s="44">
        <v>977578.76</v>
      </c>
      <c r="K18" s="44">
        <v>0</v>
      </c>
      <c r="L18" s="44">
        <v>69927578.76</v>
      </c>
      <c r="M18" s="44">
        <v>68950000</v>
      </c>
      <c r="N18" s="44">
        <v>977578.76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</row>
    <row r="19" spans="1:19" ht="63">
      <c r="A19" s="16" t="s">
        <v>150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>
        <v>0</v>
      </c>
      <c r="Q19" s="67">
        <v>0</v>
      </c>
      <c r="R19" s="67">
        <v>0</v>
      </c>
      <c r="S19" s="67">
        <v>0</v>
      </c>
    </row>
    <row r="22" spans="1:16" s="100" customFormat="1" ht="15.75">
      <c r="A22" s="100" t="s">
        <v>195</v>
      </c>
      <c r="P22" s="100" t="s">
        <v>196</v>
      </c>
    </row>
    <row r="23" s="100" customFormat="1" ht="15.75"/>
    <row r="24" s="100" customFormat="1" ht="15.75"/>
    <row r="25" spans="1:16" s="100" customFormat="1" ht="15.75">
      <c r="A25" s="100" t="s">
        <v>197</v>
      </c>
      <c r="P25" s="100" t="s">
        <v>198</v>
      </c>
    </row>
  </sheetData>
  <sheetProtection/>
  <mergeCells count="22">
    <mergeCell ref="I6:K6"/>
    <mergeCell ref="L6:O6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B10:S10"/>
    <mergeCell ref="B15:S15"/>
    <mergeCell ref="B2:S2"/>
    <mergeCell ref="B3:S3"/>
    <mergeCell ref="B4:S4"/>
    <mergeCell ref="D7:D8"/>
    <mergeCell ref="R5:S5"/>
    <mergeCell ref="M7:O7"/>
    <mergeCell ref="I7:I8"/>
    <mergeCell ref="H6:H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0" zoomScaleNormal="80" zoomScalePageLayoutView="0" workbookViewId="0" topLeftCell="A1">
      <pane xSplit="1" ySplit="10" topLeftCell="G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49" sqref="D49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30</v>
      </c>
    </row>
    <row r="2" spans="2:23" s="6" customFormat="1" ht="18.75">
      <c r="B2" s="88" t="s">
        <v>84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2:23" s="6" customFormat="1" ht="18.75">
      <c r="B3" s="88" t="s">
        <v>172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2:23" s="6" customFormat="1" ht="18.75">
      <c r="B4" s="88" t="s">
        <v>173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2:23" s="6" customFormat="1" ht="13.5" customHeight="1" hidden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22:23" ht="15.75">
      <c r="V6" s="91"/>
      <c r="W6" s="91"/>
    </row>
    <row r="7" spans="1:23" ht="42" customHeight="1">
      <c r="A7" s="89" t="s">
        <v>31</v>
      </c>
      <c r="B7" s="89" t="s">
        <v>85</v>
      </c>
      <c r="C7" s="89" t="s">
        <v>79</v>
      </c>
      <c r="D7" s="92" t="s">
        <v>86</v>
      </c>
      <c r="E7" s="93"/>
      <c r="F7" s="93"/>
      <c r="G7" s="94"/>
      <c r="H7" s="89" t="s">
        <v>87</v>
      </c>
      <c r="I7" s="92" t="s">
        <v>81</v>
      </c>
      <c r="J7" s="93"/>
      <c r="K7" s="94"/>
      <c r="L7" s="92" t="s">
        <v>88</v>
      </c>
      <c r="M7" s="93"/>
      <c r="N7" s="93"/>
      <c r="O7" s="94"/>
      <c r="P7" s="92" t="s">
        <v>89</v>
      </c>
      <c r="Q7" s="93"/>
      <c r="R7" s="93"/>
      <c r="S7" s="94"/>
      <c r="T7" s="92" t="s">
        <v>90</v>
      </c>
      <c r="U7" s="93"/>
      <c r="V7" s="93"/>
      <c r="W7" s="94"/>
    </row>
    <row r="8" spans="1:23" ht="15.75">
      <c r="A8" s="95"/>
      <c r="B8" s="95"/>
      <c r="C8" s="95"/>
      <c r="D8" s="89" t="s">
        <v>0</v>
      </c>
      <c r="E8" s="92" t="s">
        <v>32</v>
      </c>
      <c r="F8" s="93"/>
      <c r="G8" s="94"/>
      <c r="H8" s="95"/>
      <c r="I8" s="89" t="s">
        <v>0</v>
      </c>
      <c r="J8" s="92" t="s">
        <v>32</v>
      </c>
      <c r="K8" s="94"/>
      <c r="L8" s="89" t="s">
        <v>0</v>
      </c>
      <c r="M8" s="92" t="s">
        <v>32</v>
      </c>
      <c r="N8" s="93"/>
      <c r="O8" s="94"/>
      <c r="P8" s="89" t="s">
        <v>0</v>
      </c>
      <c r="Q8" s="92" t="s">
        <v>32</v>
      </c>
      <c r="R8" s="93"/>
      <c r="S8" s="94"/>
      <c r="T8" s="89" t="s">
        <v>0</v>
      </c>
      <c r="U8" s="92" t="s">
        <v>32</v>
      </c>
      <c r="V8" s="93"/>
      <c r="W8" s="94"/>
    </row>
    <row r="9" spans="1:23" ht="51.75" customHeight="1">
      <c r="A9" s="90"/>
      <c r="B9" s="90"/>
      <c r="C9" s="90"/>
      <c r="D9" s="90"/>
      <c r="E9" s="3" t="s">
        <v>1</v>
      </c>
      <c r="F9" s="3" t="s">
        <v>2</v>
      </c>
      <c r="G9" s="3" t="s">
        <v>16</v>
      </c>
      <c r="H9" s="90"/>
      <c r="I9" s="90"/>
      <c r="J9" s="3" t="s">
        <v>2</v>
      </c>
      <c r="K9" s="3" t="s">
        <v>16</v>
      </c>
      <c r="L9" s="90"/>
      <c r="M9" s="3" t="s">
        <v>1</v>
      </c>
      <c r="N9" s="3" t="s">
        <v>2</v>
      </c>
      <c r="O9" s="3" t="s">
        <v>16</v>
      </c>
      <c r="P9" s="90"/>
      <c r="Q9" s="3" t="s">
        <v>1</v>
      </c>
      <c r="R9" s="3" t="s">
        <v>2</v>
      </c>
      <c r="S9" s="3" t="s">
        <v>16</v>
      </c>
      <c r="T9" s="90"/>
      <c r="U9" s="3" t="s">
        <v>1</v>
      </c>
      <c r="V9" s="3" t="s">
        <v>2</v>
      </c>
      <c r="W9" s="3" t="s">
        <v>16</v>
      </c>
    </row>
    <row r="10" spans="1:23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</row>
    <row r="11" spans="1:23" ht="15.75" customHeight="1">
      <c r="A11" s="76"/>
      <c r="B11" s="96" t="s">
        <v>111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1:23" ht="15.75">
      <c r="A12" s="27"/>
      <c r="B12" s="96" t="s">
        <v>151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48" customHeight="1">
      <c r="A14" s="45" t="s">
        <v>143</v>
      </c>
      <c r="B14" s="7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78" t="s">
        <v>152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</row>
    <row r="16" spans="1:23" ht="15.75">
      <c r="A16" s="38" t="s">
        <v>179</v>
      </c>
      <c r="B16" s="35"/>
      <c r="C16" s="46"/>
      <c r="D16" s="19">
        <v>0</v>
      </c>
      <c r="E16" s="19">
        <v>0</v>
      </c>
      <c r="F16" s="19">
        <v>0</v>
      </c>
      <c r="G16" s="19">
        <v>0</v>
      </c>
      <c r="H16" s="19">
        <v>68950000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/>
      <c r="R16" s="19"/>
      <c r="S16" s="19"/>
      <c r="T16" s="19">
        <v>68950000</v>
      </c>
      <c r="U16" s="19">
        <v>68950000</v>
      </c>
      <c r="V16" s="19">
        <v>0</v>
      </c>
      <c r="W16" s="19">
        <v>0</v>
      </c>
    </row>
    <row r="17" spans="1:23" ht="15.75">
      <c r="A17" s="27"/>
      <c r="B17" s="1" t="s">
        <v>182</v>
      </c>
      <c r="C17" s="47" t="s">
        <v>183</v>
      </c>
      <c r="D17" s="20">
        <v>0</v>
      </c>
      <c r="E17" s="20">
        <v>0</v>
      </c>
      <c r="F17" s="20">
        <v>0</v>
      </c>
      <c r="G17" s="20">
        <v>0</v>
      </c>
      <c r="H17" s="20">
        <v>68950000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/>
      <c r="R17" s="20"/>
      <c r="S17" s="20"/>
      <c r="T17" s="20">
        <v>68950000</v>
      </c>
      <c r="U17" s="20">
        <v>68950000</v>
      </c>
      <c r="V17" s="20">
        <v>0</v>
      </c>
      <c r="W17" s="20">
        <v>0</v>
      </c>
    </row>
    <row r="18" spans="1:23" s="39" customFormat="1" ht="15.75">
      <c r="A18" s="17" t="s">
        <v>0</v>
      </c>
      <c r="B18" s="71"/>
      <c r="C18" s="35"/>
      <c r="D18" s="19">
        <v>0</v>
      </c>
      <c r="E18" s="19">
        <v>0</v>
      </c>
      <c r="F18" s="19">
        <v>0</v>
      </c>
      <c r="G18" s="19">
        <v>0</v>
      </c>
      <c r="H18" s="19">
        <v>68950000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/>
      <c r="R18" s="19"/>
      <c r="S18" s="19"/>
      <c r="T18" s="19">
        <v>68950000</v>
      </c>
      <c r="U18" s="19">
        <v>68950000</v>
      </c>
      <c r="V18" s="19">
        <v>0</v>
      </c>
      <c r="W18" s="19">
        <v>0</v>
      </c>
    </row>
    <row r="19" spans="1:23" ht="51" customHeight="1">
      <c r="A19" s="45" t="s">
        <v>153</v>
      </c>
      <c r="B19" s="7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0</v>
      </c>
      <c r="U19" s="20">
        <v>0</v>
      </c>
      <c r="V19" s="20">
        <v>0</v>
      </c>
      <c r="W19" s="20">
        <v>0</v>
      </c>
    </row>
    <row r="20" spans="1:23" ht="15.75" customHeight="1">
      <c r="A20" s="27"/>
      <c r="B20" s="96" t="s">
        <v>130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</row>
    <row r="21" spans="1:23" ht="15.75">
      <c r="A21" s="17" t="s">
        <v>0</v>
      </c>
      <c r="B21" s="71"/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47.25">
      <c r="A22" s="45" t="s">
        <v>154</v>
      </c>
      <c r="B22" s="71"/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39" customFormat="1" ht="15.75" customHeight="1">
      <c r="A23" s="27"/>
      <c r="B23" s="97" t="s">
        <v>131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15.75">
      <c r="A24" s="38" t="s">
        <v>184</v>
      </c>
      <c r="B24" s="35"/>
      <c r="C24" s="35"/>
      <c r="D24" s="19">
        <v>800000</v>
      </c>
      <c r="E24" s="19">
        <v>800000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800000</v>
      </c>
      <c r="U24" s="19">
        <v>800000</v>
      </c>
      <c r="V24" s="19">
        <v>0</v>
      </c>
      <c r="W24" s="19">
        <v>0</v>
      </c>
    </row>
    <row r="25" spans="1:23" ht="15.75">
      <c r="A25" s="27"/>
      <c r="B25" s="1" t="s">
        <v>185</v>
      </c>
      <c r="C25" s="1" t="s">
        <v>186</v>
      </c>
      <c r="D25" s="20">
        <v>800000</v>
      </c>
      <c r="E25" s="20">
        <v>800000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800000</v>
      </c>
      <c r="U25" s="20">
        <v>800000</v>
      </c>
      <c r="V25" s="20">
        <v>0</v>
      </c>
      <c r="W25" s="20">
        <v>0</v>
      </c>
    </row>
    <row r="26" spans="1:23" s="68" customFormat="1" ht="15.75">
      <c r="A26" s="38" t="s">
        <v>187</v>
      </c>
      <c r="B26" s="35"/>
      <c r="C26" s="35"/>
      <c r="D26" s="19">
        <v>1000000</v>
      </c>
      <c r="E26" s="19">
        <v>1000000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1000000</v>
      </c>
      <c r="U26" s="19">
        <v>1000000</v>
      </c>
      <c r="V26" s="19">
        <v>0</v>
      </c>
      <c r="W26" s="19">
        <v>0</v>
      </c>
    </row>
    <row r="27" spans="1:23" ht="15.75">
      <c r="A27" s="27"/>
      <c r="B27" s="1" t="s">
        <v>188</v>
      </c>
      <c r="C27" s="1" t="s">
        <v>189</v>
      </c>
      <c r="D27" s="20">
        <v>1000000</v>
      </c>
      <c r="E27" s="20">
        <v>1000000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1000000</v>
      </c>
      <c r="U27" s="20">
        <v>1000000</v>
      </c>
      <c r="V27" s="20">
        <v>0</v>
      </c>
      <c r="W27" s="20">
        <v>0</v>
      </c>
    </row>
    <row r="28" spans="1:23" s="39" customFormat="1" ht="15.75">
      <c r="A28" s="38" t="s">
        <v>190</v>
      </c>
      <c r="B28" s="35"/>
      <c r="C28" s="35"/>
      <c r="D28" s="19">
        <v>1500000</v>
      </c>
      <c r="E28" s="19">
        <v>1500000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1500000</v>
      </c>
      <c r="U28" s="19">
        <v>1500000</v>
      </c>
      <c r="V28" s="19">
        <v>0</v>
      </c>
      <c r="W28" s="19">
        <v>0</v>
      </c>
    </row>
    <row r="29" spans="1:23" ht="15.75">
      <c r="A29" s="27"/>
      <c r="B29" s="1" t="s">
        <v>191</v>
      </c>
      <c r="C29" s="1" t="s">
        <v>192</v>
      </c>
      <c r="D29" s="20">
        <v>1500000</v>
      </c>
      <c r="E29" s="20">
        <v>1500000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1500000</v>
      </c>
      <c r="U29" s="20">
        <v>1500000</v>
      </c>
      <c r="V29" s="20">
        <v>0</v>
      </c>
      <c r="W29" s="20">
        <v>0</v>
      </c>
    </row>
    <row r="30" spans="1:23" ht="15.75">
      <c r="A30" s="17" t="s">
        <v>0</v>
      </c>
      <c r="B30" s="71"/>
      <c r="C30" s="36"/>
      <c r="D30" s="19">
        <v>3300000</v>
      </c>
      <c r="E30" s="19">
        <v>3300000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3300000</v>
      </c>
      <c r="U30" s="19">
        <v>3300000</v>
      </c>
      <c r="V30" s="19">
        <v>0</v>
      </c>
      <c r="W30" s="19">
        <v>0</v>
      </c>
    </row>
    <row r="31" spans="1:23" ht="47.25">
      <c r="A31" s="45" t="s">
        <v>155</v>
      </c>
      <c r="B31" s="71"/>
      <c r="C31" s="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0</v>
      </c>
      <c r="U31" s="20">
        <v>0</v>
      </c>
      <c r="V31" s="20">
        <v>0</v>
      </c>
      <c r="W31" s="20">
        <v>0</v>
      </c>
    </row>
    <row r="32" spans="1:23" ht="14.25" customHeight="1">
      <c r="A32" s="78" t="s">
        <v>112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80"/>
    </row>
    <row r="33" spans="1:23" ht="15.75" customHeight="1">
      <c r="A33" s="78" t="s">
        <v>193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</row>
    <row r="34" spans="1:23" ht="37.5" customHeight="1">
      <c r="A34" s="17" t="s">
        <v>108</v>
      </c>
      <c r="B34" s="71"/>
      <c r="C34" s="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 customHeight="1">
      <c r="A35" s="17" t="s">
        <v>109</v>
      </c>
      <c r="B35" s="71"/>
      <c r="C35" s="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47.25">
      <c r="A36" s="45" t="s">
        <v>145</v>
      </c>
      <c r="B36" s="71"/>
      <c r="C36" s="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8" customHeight="1">
      <c r="A37" s="78" t="s">
        <v>194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</row>
    <row r="38" spans="1:23" ht="36" customHeight="1">
      <c r="A38" s="17" t="s">
        <v>108</v>
      </c>
      <c r="B38" s="71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8" customHeight="1">
      <c r="A39" s="17" t="s">
        <v>109</v>
      </c>
      <c r="B39" s="71"/>
      <c r="C39" s="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47.25">
      <c r="A40" s="45" t="s">
        <v>146</v>
      </c>
      <c r="B40" s="71"/>
      <c r="C40" s="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75">
      <c r="A41" s="28" t="s">
        <v>167</v>
      </c>
      <c r="B41" s="72"/>
      <c r="C41" s="35"/>
      <c r="D41" s="19">
        <v>3300000</v>
      </c>
      <c r="E41" s="19">
        <v>3300000</v>
      </c>
      <c r="F41" s="19">
        <v>0</v>
      </c>
      <c r="G41" s="19">
        <v>0</v>
      </c>
      <c r="H41" s="19">
        <v>68950000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72250000</v>
      </c>
      <c r="U41" s="19">
        <v>72250000</v>
      </c>
      <c r="V41" s="19">
        <v>0</v>
      </c>
      <c r="W41" s="19">
        <v>0</v>
      </c>
    </row>
    <row r="42" spans="1:23" ht="65.25" customHeight="1">
      <c r="A42" s="16" t="s">
        <v>156</v>
      </c>
      <c r="B42" s="2"/>
      <c r="C42" s="4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0</v>
      </c>
      <c r="U42" s="20">
        <v>0</v>
      </c>
      <c r="V42" s="20">
        <v>0</v>
      </c>
      <c r="W42" s="20">
        <v>0</v>
      </c>
    </row>
    <row r="45" spans="1:16" s="100" customFormat="1" ht="15.75">
      <c r="A45" s="100" t="s">
        <v>195</v>
      </c>
      <c r="P45" s="100" t="s">
        <v>196</v>
      </c>
    </row>
    <row r="46" s="100" customFormat="1" ht="15.75"/>
    <row r="47" s="100" customFormat="1" ht="15.75"/>
    <row r="48" spans="1:16" s="100" customFormat="1" ht="15.75">
      <c r="A48" s="100" t="s">
        <v>197</v>
      </c>
      <c r="P48" s="100" t="s">
        <v>198</v>
      </c>
    </row>
  </sheetData>
  <sheetProtection/>
  <mergeCells count="32">
    <mergeCell ref="A7:A9"/>
    <mergeCell ref="L8:L9"/>
    <mergeCell ref="P8:P9"/>
    <mergeCell ref="E8:G8"/>
    <mergeCell ref="B7:B9"/>
    <mergeCell ref="C7:C9"/>
    <mergeCell ref="D7:G7"/>
    <mergeCell ref="I7:K7"/>
    <mergeCell ref="T7:W7"/>
    <mergeCell ref="J8:K8"/>
    <mergeCell ref="M8:O8"/>
    <mergeCell ref="L7:O7"/>
    <mergeCell ref="T8:T9"/>
    <mergeCell ref="I8:I9"/>
    <mergeCell ref="B2:W2"/>
    <mergeCell ref="B3:W3"/>
    <mergeCell ref="B4:W4"/>
    <mergeCell ref="B5:W5"/>
    <mergeCell ref="D8:D9"/>
    <mergeCell ref="U8:W8"/>
    <mergeCell ref="Q8:S8"/>
    <mergeCell ref="H7:H9"/>
    <mergeCell ref="V6:W6"/>
    <mergeCell ref="P7:S7"/>
    <mergeCell ref="A33:W33"/>
    <mergeCell ref="A37:W37"/>
    <mergeCell ref="B11:W11"/>
    <mergeCell ref="B12:W12"/>
    <mergeCell ref="B15:W15"/>
    <mergeCell ref="B20:W20"/>
    <mergeCell ref="B23:W23"/>
    <mergeCell ref="A32:W32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pane xSplit="1" ySplit="7" topLeftCell="F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7" sqref="L27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9.71093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88" t="s">
        <v>174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6" customFormat="1" ht="18.75">
      <c r="A3" s="88" t="s">
        <v>175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6" customFormat="1" ht="9" customHeight="1" hidden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6" spans="1:14" ht="147.75" customHeight="1">
      <c r="A6" s="3" t="s">
        <v>91</v>
      </c>
      <c r="B6" s="3" t="s">
        <v>17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96</v>
      </c>
      <c r="H6" s="3" t="s">
        <v>97</v>
      </c>
      <c r="I6" s="3" t="s">
        <v>113</v>
      </c>
      <c r="J6" s="3" t="s">
        <v>98</v>
      </c>
      <c r="K6" s="3" t="s">
        <v>99</v>
      </c>
      <c r="L6" s="3" t="s">
        <v>100</v>
      </c>
      <c r="M6" s="3" t="s">
        <v>101</v>
      </c>
      <c r="N6" s="3" t="s">
        <v>114</v>
      </c>
    </row>
    <row r="7" spans="1:14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13</v>
      </c>
    </row>
    <row r="8" spans="1:14" ht="15.75">
      <c r="A8" s="4"/>
      <c r="B8" s="83" t="s">
        <v>157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s="39" customFormat="1" ht="15.75">
      <c r="A9" s="17" t="s">
        <v>0</v>
      </c>
      <c r="B9" s="27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5" t="s">
        <v>148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4"/>
      <c r="B11" s="83" t="s">
        <v>115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1:14" ht="15.75">
      <c r="A12" s="17" t="s">
        <v>0</v>
      </c>
      <c r="B12" s="27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5" t="s">
        <v>149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9" customFormat="1" ht="15.75">
      <c r="A14" s="17" t="s">
        <v>102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5" t="s">
        <v>150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8" spans="1:12" s="100" customFormat="1" ht="15.75">
      <c r="A18" s="100" t="s">
        <v>195</v>
      </c>
      <c r="L18" s="100" t="s">
        <v>196</v>
      </c>
    </row>
    <row r="19" s="100" customFormat="1" ht="15.75"/>
    <row r="20" s="100" customFormat="1" ht="15.75"/>
    <row r="21" spans="1:12" s="100" customFormat="1" ht="15.75">
      <c r="A21" s="100" t="s">
        <v>197</v>
      </c>
      <c r="L21" s="100" t="s">
        <v>198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="80" zoomScaleNormal="80" zoomScalePageLayoutView="0" workbookViewId="0" topLeftCell="A1">
      <selection activeCell="A47" sqref="A47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8" t="s">
        <v>103</v>
      </c>
      <c r="B2" s="98"/>
    </row>
    <row r="3" spans="1:2" s="13" customFormat="1" ht="18.75">
      <c r="A3" s="98" t="s">
        <v>176</v>
      </c>
      <c r="B3" s="98"/>
    </row>
    <row r="4" spans="1:2" s="13" customFormat="1" ht="18.75">
      <c r="A4" s="98" t="s">
        <v>169</v>
      </c>
      <c r="B4" s="98"/>
    </row>
    <row r="5" spans="1:2" s="13" customFormat="1" ht="18.75">
      <c r="A5" s="98"/>
      <c r="B5" s="98"/>
    </row>
    <row r="6" spans="1:2" ht="15.75">
      <c r="A6" s="49"/>
      <c r="B6" s="50" t="s">
        <v>78</v>
      </c>
    </row>
    <row r="7" spans="1:2" ht="15.75">
      <c r="A7" s="61" t="s">
        <v>104</v>
      </c>
      <c r="B7" s="69" t="s">
        <v>7</v>
      </c>
    </row>
    <row r="8" spans="1:2" ht="15.75">
      <c r="A8" s="70" t="s">
        <v>105</v>
      </c>
      <c r="B8" s="54">
        <f>SUM(B10,B13)</f>
        <v>0</v>
      </c>
    </row>
    <row r="9" spans="1:2" ht="15.75">
      <c r="A9" s="70" t="s">
        <v>32</v>
      </c>
      <c r="B9" s="54"/>
    </row>
    <row r="10" spans="1:2" ht="31.5">
      <c r="A10" s="70" t="s">
        <v>116</v>
      </c>
      <c r="B10" s="54">
        <f>SUM(B11:B12)</f>
        <v>0</v>
      </c>
    </row>
    <row r="11" spans="1:2" ht="47.25">
      <c r="A11" s="70" t="s">
        <v>158</v>
      </c>
      <c r="B11" s="54"/>
    </row>
    <row r="12" spans="1:2" ht="31.5">
      <c r="A12" s="70" t="s">
        <v>117</v>
      </c>
      <c r="B12" s="54"/>
    </row>
    <row r="13" spans="1:2" ht="47.25">
      <c r="A13" s="77" t="s">
        <v>127</v>
      </c>
      <c r="B13" s="54">
        <f>SUM(B14:B15)</f>
        <v>0</v>
      </c>
    </row>
    <row r="14" spans="1:2" ht="94.5">
      <c r="A14" s="77" t="s">
        <v>159</v>
      </c>
      <c r="B14" s="54"/>
    </row>
    <row r="15" spans="1:2" ht="78.75">
      <c r="A15" s="77" t="s">
        <v>118</v>
      </c>
      <c r="B15" s="54"/>
    </row>
    <row r="16" spans="1:2" ht="31.5">
      <c r="A16" s="70" t="s">
        <v>119</v>
      </c>
      <c r="B16" s="54">
        <f>SUM(B18:B19)</f>
        <v>0</v>
      </c>
    </row>
    <row r="17" spans="1:2" ht="15.75">
      <c r="A17" s="70" t="s">
        <v>32</v>
      </c>
      <c r="B17" s="54"/>
    </row>
    <row r="18" spans="1:2" ht="47.25">
      <c r="A18" s="70" t="s">
        <v>165</v>
      </c>
      <c r="B18" s="54">
        <v>0</v>
      </c>
    </row>
    <row r="19" spans="1:2" ht="31.5">
      <c r="A19" s="70" t="s">
        <v>120</v>
      </c>
      <c r="B19" s="54"/>
    </row>
    <row r="20" spans="1:2" ht="47.25">
      <c r="A20" s="70" t="s">
        <v>121</v>
      </c>
      <c r="B20" s="54">
        <f>B22+B27</f>
        <v>72250000</v>
      </c>
    </row>
    <row r="21" spans="1:2" ht="15.75">
      <c r="A21" s="70" t="s">
        <v>32</v>
      </c>
      <c r="B21" s="54"/>
    </row>
    <row r="22" spans="1:2" ht="47.25">
      <c r="A22" s="70" t="s">
        <v>122</v>
      </c>
      <c r="B22" s="54">
        <f>B23+B24+B25+B26</f>
        <v>72250000</v>
      </c>
    </row>
    <row r="23" spans="1:2" ht="63">
      <c r="A23" s="70" t="s">
        <v>160</v>
      </c>
      <c r="B23" s="54"/>
    </row>
    <row r="24" spans="1:2" ht="47.25">
      <c r="A24" s="70" t="s">
        <v>161</v>
      </c>
      <c r="B24" s="54">
        <v>68950000</v>
      </c>
    </row>
    <row r="25" spans="1:2" ht="47.25">
      <c r="A25" s="70" t="s">
        <v>132</v>
      </c>
      <c r="B25" s="54"/>
    </row>
    <row r="26" spans="1:2" ht="47.25">
      <c r="A26" s="70" t="s">
        <v>133</v>
      </c>
      <c r="B26" s="54">
        <v>3300000</v>
      </c>
    </row>
    <row r="27" spans="1:2" ht="47.25">
      <c r="A27" s="70" t="s">
        <v>123</v>
      </c>
      <c r="B27" s="54">
        <f>B28+B29</f>
        <v>0</v>
      </c>
    </row>
    <row r="28" spans="1:2" ht="94.5">
      <c r="A28" s="70" t="s">
        <v>162</v>
      </c>
      <c r="B28" s="54"/>
    </row>
    <row r="29" spans="1:2" ht="78.75">
      <c r="A29" s="70" t="s">
        <v>124</v>
      </c>
      <c r="B29" s="54"/>
    </row>
    <row r="30" spans="1:2" ht="31.5">
      <c r="A30" s="70" t="s">
        <v>125</v>
      </c>
      <c r="B30" s="54">
        <f>SUM(B32:B33)</f>
        <v>0</v>
      </c>
    </row>
    <row r="31" spans="1:2" ht="15.75">
      <c r="A31" s="70" t="s">
        <v>32</v>
      </c>
      <c r="B31" s="54"/>
    </row>
    <row r="32" spans="1:2" ht="47.25">
      <c r="A32" s="70" t="s">
        <v>163</v>
      </c>
      <c r="B32" s="54"/>
    </row>
    <row r="33" spans="1:2" ht="31.5">
      <c r="A33" s="70" t="s">
        <v>126</v>
      </c>
      <c r="B33" s="54"/>
    </row>
    <row r="34" spans="1:2" ht="15.75">
      <c r="A34" s="70" t="s">
        <v>128</v>
      </c>
      <c r="B34" s="54">
        <f>SUM(B8,B16,B20,B30)</f>
        <v>72250000</v>
      </c>
    </row>
    <row r="35" spans="1:2" ht="15.75">
      <c r="A35" s="70" t="s">
        <v>32</v>
      </c>
      <c r="B35" s="54"/>
    </row>
    <row r="36" spans="1:2" ht="31.5">
      <c r="A36" s="70" t="s">
        <v>164</v>
      </c>
      <c r="B36" s="54">
        <f>B11+B14+B18+B24+B28+B32</f>
        <v>68950000</v>
      </c>
    </row>
    <row r="37" spans="1:2" ht="15.75">
      <c r="A37" s="70" t="s">
        <v>129</v>
      </c>
      <c r="B37" s="54">
        <f>B12+B15+B19+B25+B26+B29+B33</f>
        <v>3300000</v>
      </c>
    </row>
    <row r="40" spans="1:2" s="100" customFormat="1" ht="15.75">
      <c r="A40" s="100" t="s">
        <v>195</v>
      </c>
      <c r="B40" s="100" t="s">
        <v>196</v>
      </c>
    </row>
    <row r="41" s="100" customFormat="1" ht="15.75"/>
    <row r="42" s="100" customFormat="1" ht="15.75"/>
    <row r="43" spans="1:2" s="100" customFormat="1" ht="15.75">
      <c r="A43" s="100" t="s">
        <v>197</v>
      </c>
      <c r="B43" s="100" t="s">
        <v>198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98" t="s">
        <v>12</v>
      </c>
      <c r="B2" s="98"/>
    </row>
    <row r="3" spans="1:2" s="13" customFormat="1" ht="18.75">
      <c r="A3" s="98" t="s">
        <v>14</v>
      </c>
      <c r="B3" s="98"/>
    </row>
    <row r="4" spans="1:2" s="13" customFormat="1" ht="18.75">
      <c r="A4" s="98" t="s">
        <v>15</v>
      </c>
      <c r="B4" s="98"/>
    </row>
    <row r="5" spans="1:2" s="13" customFormat="1" ht="18.75">
      <c r="A5" s="98"/>
      <c r="B5" s="98"/>
    </row>
    <row r="6" spans="1:2" s="13" customFormat="1" ht="18.75">
      <c r="A6" s="98" t="s">
        <v>13</v>
      </c>
      <c r="B6" s="98"/>
    </row>
    <row r="7" spans="1:2" ht="15.75">
      <c r="A7" s="49"/>
      <c r="B7" s="50" t="s">
        <v>3</v>
      </c>
    </row>
    <row r="8" spans="1:2" ht="15.75">
      <c r="A8" s="51" t="s">
        <v>6</v>
      </c>
      <c r="B8" s="52" t="s">
        <v>7</v>
      </c>
    </row>
    <row r="9" spans="1:2" ht="31.5">
      <c r="A9" s="53" t="s">
        <v>18</v>
      </c>
      <c r="B9" s="54">
        <f>SUM(B11:B12)</f>
        <v>0</v>
      </c>
    </row>
    <row r="10" spans="1:2" ht="15.75">
      <c r="A10" s="55" t="s">
        <v>19</v>
      </c>
      <c r="B10" s="54"/>
    </row>
    <row r="11" spans="1:2" ht="31.5">
      <c r="A11" s="55" t="s">
        <v>33</v>
      </c>
      <c r="B11" s="54"/>
    </row>
    <row r="12" spans="1:2" ht="31.5">
      <c r="A12" s="55" t="s">
        <v>34</v>
      </c>
      <c r="B12" s="54"/>
    </row>
    <row r="13" spans="1:2" ht="15.75">
      <c r="A13" s="56" t="s">
        <v>8</v>
      </c>
      <c r="B13" s="54">
        <f>SUM(B14,B18,B22)</f>
        <v>0</v>
      </c>
    </row>
    <row r="14" spans="1:2" ht="31.5">
      <c r="A14" s="55" t="s">
        <v>20</v>
      </c>
      <c r="B14" s="54">
        <f>SUM(B16:B17)</f>
        <v>0</v>
      </c>
    </row>
    <row r="15" spans="1:2" ht="15.75">
      <c r="A15" s="55" t="s">
        <v>19</v>
      </c>
      <c r="B15" s="54"/>
    </row>
    <row r="16" spans="1:2" ht="15.75">
      <c r="A16" s="55" t="s">
        <v>1</v>
      </c>
      <c r="B16" s="54"/>
    </row>
    <row r="17" spans="1:2" ht="15.75">
      <c r="A17" s="55" t="s">
        <v>35</v>
      </c>
      <c r="B17" s="54"/>
    </row>
    <row r="18" spans="1:2" ht="31.5">
      <c r="A18" s="55" t="s">
        <v>40</v>
      </c>
      <c r="B18" s="54">
        <f>SUM(B20:B21)</f>
        <v>0</v>
      </c>
    </row>
    <row r="19" spans="1:2" ht="15.75">
      <c r="A19" s="55" t="s">
        <v>21</v>
      </c>
      <c r="B19" s="54"/>
    </row>
    <row r="20" spans="1:2" ht="15.75">
      <c r="A20" s="55" t="s">
        <v>1</v>
      </c>
      <c r="B20" s="54"/>
    </row>
    <row r="21" spans="1:2" ht="15.75">
      <c r="A21" s="55" t="s">
        <v>35</v>
      </c>
      <c r="B21" s="54"/>
    </row>
    <row r="22" spans="1:2" ht="15.75">
      <c r="A22" s="55" t="s">
        <v>42</v>
      </c>
      <c r="B22" s="54">
        <f>SUM(B24:B25)</f>
        <v>0</v>
      </c>
    </row>
    <row r="23" spans="1:2" ht="15.75">
      <c r="A23" s="55" t="s">
        <v>9</v>
      </c>
      <c r="B23" s="54"/>
    </row>
    <row r="24" spans="1:2" ht="15.75">
      <c r="A24" s="55" t="s">
        <v>1</v>
      </c>
      <c r="B24" s="54"/>
    </row>
    <row r="25" spans="1:2" ht="15.75">
      <c r="A25" s="55" t="s">
        <v>35</v>
      </c>
      <c r="B25" s="54"/>
    </row>
    <row r="26" spans="1:2" ht="31.5">
      <c r="A26" s="56" t="s">
        <v>22</v>
      </c>
      <c r="B26" s="54">
        <f>SUM(B28:B32)</f>
        <v>0</v>
      </c>
    </row>
    <row r="27" spans="1:2" ht="15.75">
      <c r="A27" s="55" t="s">
        <v>19</v>
      </c>
      <c r="B27" s="54"/>
    </row>
    <row r="28" spans="1:2" ht="47.25">
      <c r="A28" s="55" t="s">
        <v>10</v>
      </c>
      <c r="B28" s="54"/>
    </row>
    <row r="29" spans="1:2" ht="47.25">
      <c r="A29" s="55" t="s">
        <v>43</v>
      </c>
      <c r="B29" s="54"/>
    </row>
    <row r="30" spans="1:2" ht="31.5">
      <c r="A30" s="55" t="s">
        <v>41</v>
      </c>
      <c r="B30" s="54"/>
    </row>
    <row r="31" spans="1:2" ht="31.5">
      <c r="A31" s="55" t="s">
        <v>24</v>
      </c>
      <c r="B31" s="54"/>
    </row>
    <row r="32" spans="1:2" ht="31.5">
      <c r="A32" s="55" t="s">
        <v>25</v>
      </c>
      <c r="B32" s="54"/>
    </row>
    <row r="33" spans="1:2" ht="31.5">
      <c r="A33" s="56" t="s">
        <v>23</v>
      </c>
      <c r="B33" s="54"/>
    </row>
    <row r="34" spans="1:2" ht="15.75">
      <c r="A34" s="57" t="s">
        <v>36</v>
      </c>
      <c r="B34" s="54">
        <f>SUM(B9,B13,B26,B33)</f>
        <v>0</v>
      </c>
    </row>
    <row r="35" spans="1:2" ht="15.75">
      <c r="A35" s="58"/>
      <c r="B35" s="59"/>
    </row>
    <row r="36" spans="1:2" ht="15.75">
      <c r="A36" s="99" t="s">
        <v>44</v>
      </c>
      <c r="B36" s="99"/>
    </row>
    <row r="37" spans="1:2" ht="15.75">
      <c r="A37" s="60"/>
      <c r="B37" s="59" t="s">
        <v>3</v>
      </c>
    </row>
    <row r="38" spans="1:2" ht="15.75">
      <c r="A38" s="61">
        <v>1</v>
      </c>
      <c r="B38" s="62">
        <v>2</v>
      </c>
    </row>
    <row r="39" spans="1:2" ht="53.25" customHeight="1">
      <c r="A39" s="55" t="s">
        <v>67</v>
      </c>
      <c r="B39" s="54"/>
    </row>
    <row r="40" spans="1:2" ht="31.5">
      <c r="A40" s="55" t="s">
        <v>45</v>
      </c>
      <c r="B40" s="54"/>
    </row>
    <row r="41" spans="1:2" ht="15.75">
      <c r="A41" s="55" t="s">
        <v>9</v>
      </c>
      <c r="B41" s="54"/>
    </row>
    <row r="42" spans="1:2" ht="31.5">
      <c r="A42" s="55" t="s">
        <v>46</v>
      </c>
      <c r="B42" s="54"/>
    </row>
    <row r="43" spans="1:2" ht="47.25">
      <c r="A43" s="55" t="s">
        <v>47</v>
      </c>
      <c r="B43" s="54"/>
    </row>
    <row r="44" spans="1:2" ht="47.25">
      <c r="A44" s="55" t="s">
        <v>26</v>
      </c>
      <c r="B44" s="54"/>
    </row>
    <row r="45" spans="1:2" ht="31.5">
      <c r="A45" s="55" t="s">
        <v>37</v>
      </c>
      <c r="B45" s="54"/>
    </row>
    <row r="46" spans="1:2" ht="47.25">
      <c r="A46" s="55" t="s">
        <v>38</v>
      </c>
      <c r="B46" s="54">
        <f>IF(OR(B39="",B39=0),0,B43/B39)*100</f>
        <v>0</v>
      </c>
    </row>
    <row r="47" spans="1:2" ht="54.75" customHeight="1">
      <c r="A47" s="55" t="s">
        <v>48</v>
      </c>
      <c r="B47" s="54">
        <f>IF(OR(B39="",B39=0),0,B40/B39)*100</f>
        <v>0</v>
      </c>
    </row>
    <row r="48" spans="1:2" ht="47.25">
      <c r="A48" s="55" t="s">
        <v>49</v>
      </c>
      <c r="B48" s="54">
        <f>B40-B43</f>
        <v>0</v>
      </c>
    </row>
    <row r="49" spans="1:2" ht="40.5" customHeight="1">
      <c r="A49" s="55" t="s">
        <v>50</v>
      </c>
      <c r="B49" s="54">
        <f>B40-B44</f>
        <v>0</v>
      </c>
    </row>
    <row r="50" spans="1:2" ht="63">
      <c r="A50" s="55" t="s">
        <v>68</v>
      </c>
      <c r="B50" s="54"/>
    </row>
    <row r="51" spans="1:2" ht="54" customHeight="1">
      <c r="A51" s="55" t="s">
        <v>69</v>
      </c>
      <c r="B51" s="54"/>
    </row>
    <row r="52" spans="1:2" ht="31.5">
      <c r="A52" s="55" t="s">
        <v>51</v>
      </c>
      <c r="B52" s="54"/>
    </row>
    <row r="53" spans="1:2" ht="31.5">
      <c r="A53" s="55" t="s">
        <v>52</v>
      </c>
      <c r="B53" s="54"/>
    </row>
    <row r="54" spans="1:2" ht="39" customHeight="1">
      <c r="A54" s="55" t="s">
        <v>53</v>
      </c>
      <c r="B54" s="54">
        <f>IF(OR(B50="",B50=0),0,B52/B50)*100</f>
        <v>0</v>
      </c>
    </row>
    <row r="55" spans="1:2" ht="54" customHeight="1">
      <c r="A55" s="55" t="s">
        <v>54</v>
      </c>
      <c r="B55" s="54">
        <f>IF(OR(B51="",B51=0),0,B53/B51)*100</f>
        <v>0</v>
      </c>
    </row>
    <row r="56" spans="1:2" ht="63">
      <c r="A56" s="55" t="s">
        <v>55</v>
      </c>
      <c r="B56" s="54">
        <f>B53-B52</f>
        <v>0</v>
      </c>
    </row>
    <row r="57" spans="1:2" ht="15.75">
      <c r="A57" s="63"/>
      <c r="B57" s="64"/>
    </row>
    <row r="58" spans="1:2" ht="15.75">
      <c r="A58" s="92" t="s">
        <v>39</v>
      </c>
      <c r="B58" s="94"/>
    </row>
    <row r="59" spans="1:2" ht="63">
      <c r="A59" s="55" t="s">
        <v>70</v>
      </c>
      <c r="B59" s="54"/>
    </row>
    <row r="60" spans="1:2" ht="15.75">
      <c r="A60" s="55" t="s">
        <v>58</v>
      </c>
      <c r="B60" s="54"/>
    </row>
    <row r="61" spans="1:2" ht="15.75">
      <c r="A61" s="55" t="s">
        <v>19</v>
      </c>
      <c r="B61" s="54"/>
    </row>
    <row r="62" spans="1:2" ht="31.5">
      <c r="A62" s="65" t="s">
        <v>59</v>
      </c>
      <c r="B62" s="54"/>
    </row>
    <row r="63" spans="1:2" ht="31.5">
      <c r="A63" s="55" t="s">
        <v>60</v>
      </c>
      <c r="B63" s="54"/>
    </row>
    <row r="64" spans="1:2" ht="63">
      <c r="A64" s="55" t="s">
        <v>61</v>
      </c>
      <c r="B64" s="54"/>
    </row>
    <row r="65" spans="1:2" ht="31.5">
      <c r="A65" s="55" t="s">
        <v>27</v>
      </c>
      <c r="B65" s="54"/>
    </row>
    <row r="66" spans="1:2" ht="47.25">
      <c r="A66" s="55" t="s">
        <v>56</v>
      </c>
      <c r="B66" s="54">
        <f>IF(OR(B59="",B59=0),0,B63/B59)*100</f>
        <v>0</v>
      </c>
    </row>
    <row r="67" spans="1:2" ht="54" customHeight="1">
      <c r="A67" s="55" t="s">
        <v>57</v>
      </c>
      <c r="B67" s="54">
        <f>IF(OR(B59="",B59=0),0,B60/B59)*100</f>
        <v>0</v>
      </c>
    </row>
    <row r="68" spans="1:2" ht="31.5" customHeight="1">
      <c r="A68" s="55" t="s">
        <v>62</v>
      </c>
      <c r="B68" s="54">
        <f>B60-B63</f>
        <v>0</v>
      </c>
    </row>
    <row r="69" spans="1:2" ht="40.5" customHeight="1">
      <c r="A69" s="55" t="s">
        <v>63</v>
      </c>
      <c r="B69" s="54">
        <f>B60-B64</f>
        <v>0</v>
      </c>
    </row>
    <row r="70" spans="1:2" ht="63">
      <c r="A70" s="55" t="s">
        <v>71</v>
      </c>
      <c r="B70" s="54"/>
    </row>
    <row r="71" spans="1:2" ht="54.75" customHeight="1">
      <c r="A71" s="55" t="s">
        <v>72</v>
      </c>
      <c r="B71" s="54"/>
    </row>
    <row r="72" spans="1:2" ht="31.5">
      <c r="A72" s="55" t="s">
        <v>64</v>
      </c>
      <c r="B72" s="54"/>
    </row>
    <row r="73" spans="1:2" ht="31.5">
      <c r="A73" s="55" t="s">
        <v>65</v>
      </c>
      <c r="B73" s="54"/>
    </row>
    <row r="74" spans="1:2" ht="47.25">
      <c r="A74" s="55" t="s">
        <v>53</v>
      </c>
      <c r="B74" s="54">
        <f>IF(OR(B70="",B70=0),0,B72/B70)*100</f>
        <v>0</v>
      </c>
    </row>
    <row r="75" spans="1:2" ht="63">
      <c r="A75" s="66" t="s">
        <v>54</v>
      </c>
      <c r="B75" s="54">
        <f>IF(OR(B71="",B71=0),0,B73/B71)*100</f>
        <v>0</v>
      </c>
    </row>
    <row r="76" spans="1:2" ht="63">
      <c r="A76" s="66" t="s">
        <v>66</v>
      </c>
      <c r="B76" s="54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2022-04-06T07:25:01Z</cp:lastPrinted>
  <dcterms:created xsi:type="dcterms:W3CDTF">1996-10-08T23:32:33Z</dcterms:created>
  <dcterms:modified xsi:type="dcterms:W3CDTF">2022-04-06T07:31:16Z</dcterms:modified>
  <cp:category/>
  <cp:version/>
  <cp:contentType/>
  <cp:contentStatus/>
</cp:coreProperties>
</file>