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E218" i="1" l="1"/>
  <c r="BW218" i="1"/>
  <c r="BO218" i="1"/>
  <c r="CE214" i="1"/>
  <c r="BW214" i="1"/>
  <c r="BO214" i="1"/>
  <c r="CC163" i="1"/>
  <c r="BT163" i="1"/>
  <c r="BK163" i="1"/>
  <c r="CC158" i="1"/>
  <c r="BT158" i="1"/>
  <c r="BK158" i="1"/>
  <c r="CC148" i="1"/>
  <c r="BT148" i="1"/>
  <c r="BK148" i="1"/>
  <c r="BK142" i="1"/>
  <c r="BK140" i="1"/>
  <c r="CC139" i="1"/>
  <c r="BT139" i="1"/>
  <c r="BK139" i="1"/>
  <c r="CC137" i="1"/>
  <c r="BT137" i="1"/>
  <c r="BK137" i="1"/>
  <c r="CC136" i="1"/>
  <c r="CC133" i="1" s="1"/>
  <c r="CC123" i="1" s="1"/>
  <c r="CE191" i="1" s="1"/>
  <c r="CE176" i="1" s="1"/>
  <c r="BT136" i="1"/>
  <c r="BK136" i="1"/>
  <c r="BK133" i="1" s="1"/>
  <c r="BK123" i="1" s="1"/>
  <c r="BO191" i="1" s="1"/>
  <c r="BO176" i="1" s="1"/>
  <c r="BT133" i="1"/>
  <c r="BT123" i="1" s="1"/>
  <c r="BW191" i="1" s="1"/>
  <c r="BW176" i="1" s="1"/>
  <c r="CC128" i="1"/>
  <c r="BT128" i="1"/>
  <c r="BK128" i="1"/>
  <c r="CC120" i="1"/>
  <c r="BT120" i="1"/>
  <c r="BK120" i="1"/>
  <c r="CC114" i="1"/>
  <c r="BT114" i="1"/>
  <c r="BK114" i="1"/>
  <c r="CC112" i="1"/>
  <c r="CC107" i="1" s="1"/>
  <c r="BT112" i="1"/>
  <c r="BK112" i="1"/>
  <c r="BK107" i="1" s="1"/>
  <c r="BT107" i="1"/>
  <c r="CC93" i="1"/>
  <c r="CC92" i="1" s="1"/>
  <c r="BT93" i="1"/>
  <c r="BK93" i="1"/>
  <c r="BK92" i="1" s="1"/>
  <c r="BT92" i="1"/>
  <c r="BK80" i="1"/>
  <c r="BK78" i="1" s="1"/>
  <c r="CC78" i="1"/>
  <c r="BT78" i="1"/>
  <c r="BT66" i="1" s="1"/>
  <c r="BT65" i="1" s="1"/>
  <c r="CC71" i="1"/>
  <c r="BT71" i="1"/>
  <c r="BK71" i="1"/>
  <c r="BK66" i="1" s="1"/>
  <c r="BK68" i="1"/>
  <c r="CC66" i="1"/>
  <c r="CC65" i="1" s="1"/>
  <c r="CC60" i="1"/>
  <c r="BT60" i="1"/>
  <c r="BK60" i="1"/>
  <c r="CC56" i="1"/>
  <c r="BT56" i="1"/>
  <c r="BK56" i="1"/>
  <c r="BT52" i="1"/>
  <c r="BK52" i="1"/>
  <c r="BK51" i="1" s="1"/>
  <c r="BK31" i="1" s="1"/>
  <c r="CC51" i="1"/>
  <c r="BT51" i="1"/>
  <c r="CC48" i="1"/>
  <c r="BT48" i="1"/>
  <c r="BK48" i="1"/>
  <c r="CC45" i="1"/>
  <c r="BT45" i="1"/>
  <c r="BK45" i="1"/>
  <c r="CC36" i="1"/>
  <c r="BT36" i="1"/>
  <c r="BT35" i="1" s="1"/>
  <c r="CC35" i="1"/>
  <c r="CC31" i="1" s="1"/>
  <c r="BK35" i="1"/>
  <c r="CC32" i="1"/>
  <c r="BT32" i="1"/>
  <c r="BT31" i="1" s="1"/>
  <c r="BT64" i="1" s="1"/>
  <c r="BK32" i="1"/>
  <c r="BK64" i="1" l="1"/>
  <c r="AD65" i="1"/>
  <c r="W65" i="1" s="1"/>
  <c r="CC64" i="1"/>
  <c r="BK65" i="1"/>
</calcChain>
</file>

<file path=xl/sharedStrings.xml><?xml version="1.0" encoding="utf-8"?>
<sst xmlns="http://schemas.openxmlformats.org/spreadsheetml/2006/main" count="550" uniqueCount="360">
  <si>
    <t>СОГЛАСОВАНО</t>
  </si>
  <si>
    <t>Утверждаю</t>
  </si>
  <si>
    <t xml:space="preserve">Заместитель Главы администрации  - руководитель </t>
  </si>
  <si>
    <t>Директор муниципального бюджетного учреждения</t>
  </si>
  <si>
    <t>управления образования, культуры и спорта</t>
  </si>
  <si>
    <t>Л.А. Милосердина</t>
  </si>
  <si>
    <t>Золотарева О.А.</t>
  </si>
  <si>
    <t>(подпись)</t>
  </si>
  <si>
    <t>(расшифровка подписи)</t>
  </si>
  <si>
    <t>«</t>
  </si>
  <si>
    <t>09</t>
  </si>
  <si>
    <t>»</t>
  </si>
  <si>
    <t>01</t>
  </si>
  <si>
    <t>20</t>
  </si>
  <si>
    <t xml:space="preserve"> г.</t>
  </si>
  <si>
    <t>План финансово-хозяйственной деятельности на 2020г.</t>
  </si>
  <si>
    <t>(на 2020г. и плановый период 2021 и 2022 годов)</t>
  </si>
  <si>
    <t>КОДЫ</t>
  </si>
  <si>
    <t>от «</t>
  </si>
  <si>
    <r>
      <t xml:space="preserve"> г.</t>
    </r>
    <r>
      <rPr>
        <vertAlign val="superscript"/>
        <sz val="10"/>
        <rFont val="Times New Roman"/>
        <family val="1"/>
        <charset val="204"/>
      </rPr>
      <t>2</t>
    </r>
  </si>
  <si>
    <t>Дата</t>
  </si>
  <si>
    <t>Орган, осуществляющий</t>
  </si>
  <si>
    <t>по Сводному реестру</t>
  </si>
  <si>
    <t>функции и полномочия учредителя</t>
  </si>
  <si>
    <t>Администрация муниципального образования «Майкопский район»</t>
  </si>
  <si>
    <t>глава по БК</t>
  </si>
  <si>
    <t>901</t>
  </si>
  <si>
    <t>Учреждение</t>
  </si>
  <si>
    <t>Муниципальное бюджетное учреждение «Межпоселенческий Центр народной культуры Майкопского района»</t>
  </si>
  <si>
    <t>ИНН</t>
  </si>
  <si>
    <t xml:space="preserve">0104011769 </t>
  </si>
  <si>
    <t>Адрес фактического местонахождения муниципального бюджетного учреждения (подразделения)</t>
  </si>
  <si>
    <t>385730, Республика Адыгея, Майкопский район, п. Тульский, ул. Комсомольская 22</t>
  </si>
  <si>
    <t>КПП</t>
  </si>
  <si>
    <t>010401001</t>
  </si>
  <si>
    <t>по ОКЕИ</t>
  </si>
  <si>
    <t>383</t>
  </si>
  <si>
    <t>Единица измерения: руб.</t>
  </si>
  <si>
    <t>Раздел 1. Поступления и выплаты</t>
  </si>
  <si>
    <t>Наименование показателя</t>
  </si>
  <si>
    <t>Код</t>
  </si>
  <si>
    <t>Код по</t>
  </si>
  <si>
    <t>Аналити-</t>
  </si>
  <si>
    <t>Сумма</t>
  </si>
  <si>
    <t>строки</t>
  </si>
  <si>
    <t>бюджетной</t>
  </si>
  <si>
    <t>ческий</t>
  </si>
  <si>
    <t>на 20__ г.</t>
  </si>
  <si>
    <t>за пре-</t>
  </si>
  <si>
    <t>класси-</t>
  </si>
  <si>
    <r>
      <t>код</t>
    </r>
    <r>
      <rPr>
        <vertAlign val="superscript"/>
        <sz val="9"/>
        <rFont val="Times New Roman"/>
        <family val="1"/>
        <charset val="204"/>
      </rPr>
      <t>4</t>
    </r>
  </si>
  <si>
    <t>текущий</t>
  </si>
  <si>
    <t>первый</t>
  </si>
  <si>
    <t>второй</t>
  </si>
  <si>
    <t>делами</t>
  </si>
  <si>
    <t>фикации</t>
  </si>
  <si>
    <t>финан-</t>
  </si>
  <si>
    <t>год</t>
  </si>
  <si>
    <t>планового</t>
  </si>
  <si>
    <t>Российской</t>
  </si>
  <si>
    <t>совый</t>
  </si>
  <si>
    <t>периода</t>
  </si>
  <si>
    <r>
      <t>Федерации</t>
    </r>
    <r>
      <rPr>
        <vertAlign val="superscript"/>
        <sz val="9"/>
        <rFont val="Times New Roman"/>
        <family val="1"/>
        <charset val="204"/>
      </rPr>
      <t>3</t>
    </r>
  </si>
  <si>
    <r>
      <t>Остаток средств на начало текущего финансового года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</si>
  <si>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</si>
  <si>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</si>
  <si>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>Остаток средств на конец текущего финансового года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</si>
  <si>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</si>
  <si>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Доходы, всего:</t>
  </si>
  <si>
    <t>1000</t>
  </si>
  <si>
    <t>в том числе:</t>
  </si>
  <si>
    <t>1100</t>
  </si>
  <si>
    <t>120</t>
  </si>
  <si>
    <t>доходы от собственности, всего</t>
  </si>
  <si>
    <t>1110</t>
  </si>
  <si>
    <t>доходы от оказания услуг, работ, компенсации затрат учреждений, всего</t>
  </si>
  <si>
    <t>1200</t>
  </si>
  <si>
    <t>130</t>
  </si>
  <si>
    <t>1210</t>
  </si>
  <si>
    <t>субсидии на финансовое обеспечение выполнения государственного</t>
  </si>
  <si>
    <t>(муниципального) задания за счет средств бюджета публично-правового</t>
  </si>
  <si>
    <t>образования, создавшего учреждение</t>
  </si>
  <si>
    <t>субсидии на финансовое обеспечение выполнения государственного задания</t>
  </si>
  <si>
    <t>1220</t>
  </si>
  <si>
    <t>за счет средств бюджета Федерального фонда обязательного медицинского</t>
  </si>
  <si>
    <t>страхования</t>
  </si>
  <si>
    <t xml:space="preserve">Доходы от продажи услуг, оказываемых учреждениями, находящимися </t>
  </si>
  <si>
    <t>1230</t>
  </si>
  <si>
    <t xml:space="preserve"> в ведении органов местного самоуправления муниципальных районов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</si>
  <si>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</si>
  <si>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</si>
  <si>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</si>
  <si>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</si>
  <si>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</si>
  <si>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</si>
  <si>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</si>
  <si>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</si>
  <si>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</si>
  <si>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</si>
  <si>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</si>
  <si>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</si>
  <si>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субсидии на осуществление капитальных вложений</t>
  </si>
  <si>
    <t>1520</t>
  </si>
  <si>
    <t>С/С</t>
  </si>
  <si>
    <t>1530</t>
  </si>
  <si>
    <t>доходы от операций с активами, всего</t>
  </si>
  <si>
    <t>1900</t>
  </si>
  <si>
    <r>
      <t>прочие поступления, всего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</si>
  <si>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</si>
  <si>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</t>
  </si>
  <si>
    <t>1981</t>
  </si>
  <si>
    <t>510</t>
  </si>
  <si>
    <t>увеличение остатков денежных средств за счет возврата дебиторской</t>
  </si>
  <si>
    <t>задолженности прошлых лет</t>
  </si>
  <si>
    <t>Расходы, всего:</t>
  </si>
  <si>
    <t>2000</t>
  </si>
  <si>
    <t>2100</t>
  </si>
  <si>
    <t>на выплаты персоналу, всего</t>
  </si>
  <si>
    <t>2110</t>
  </si>
  <si>
    <t>111</t>
  </si>
  <si>
    <t>оплата труда</t>
  </si>
  <si>
    <t>прочие выплаты персоналу, в том числе компенсационного характера</t>
  </si>
  <si>
    <t>2120</t>
  </si>
  <si>
    <t>112</t>
  </si>
  <si>
    <t xml:space="preserve">пособие до 3-х лет. </t>
  </si>
  <si>
    <t xml:space="preserve">компенсация коммунальных услуг специалистам села </t>
  </si>
  <si>
    <t>компенсация расходов</t>
  </si>
  <si>
    <t>иные выплаты, за исключением фонда оплаты труда учреждения,</t>
  </si>
  <si>
    <t>2130</t>
  </si>
  <si>
    <t>113</t>
  </si>
  <si>
    <t>для выполнения отдельных полномочий</t>
  </si>
  <si>
    <t>взносы по обязательному социальному страхованию на выплаты по оплате</t>
  </si>
  <si>
    <t>2140</t>
  </si>
  <si>
    <t>119</t>
  </si>
  <si>
    <t>труда работников и иные выплаты работникам учреждений, всего</t>
  </si>
  <si>
    <t>2141</t>
  </si>
  <si>
    <t>на выплаты по оплате труда</t>
  </si>
  <si>
    <t>на иные выплаты работникам</t>
  </si>
  <si>
    <t>2142</t>
  </si>
  <si>
    <t>денежное довольствие военнослужащих и сотрудников, имеющих</t>
  </si>
  <si>
    <t>2150</t>
  </si>
  <si>
    <t>131</t>
  </si>
  <si>
    <t>специальные звания</t>
  </si>
  <si>
    <t>иные выплаты военнослужащим и сотрудникам, имеющим</t>
  </si>
  <si>
    <t>2160</t>
  </si>
  <si>
    <t>134</t>
  </si>
  <si>
    <t>страховые взносы на обязательное социальное страхование в части выплат</t>
  </si>
  <si>
    <t>2170</t>
  </si>
  <si>
    <t>139</t>
  </si>
  <si>
    <t>персоналу, подлежащих обложению страховыми взносами</t>
  </si>
  <si>
    <t>2171</t>
  </si>
  <si>
    <t>на оплату труда стажеров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</si>
  <si>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</si>
  <si>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</si>
  <si>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</si>
  <si>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</si>
  <si>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</si>
  <si>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2210</t>
  </si>
  <si>
    <t>320</t>
  </si>
  <si>
    <t>социальные выплаты гражданам, кроме публичных нормативных</t>
  </si>
  <si>
    <t>социальных выплат</t>
  </si>
  <si>
    <t>2211</t>
  </si>
  <si>
    <t>321</t>
  </si>
  <si>
    <t>пособия, компенсации и иные социальные выплаты гражданам,</t>
  </si>
  <si>
    <t>кроме публичных нормативных обязательств</t>
  </si>
  <si>
    <t>выплата стипендий, осуществление иных расходов на социальную поддержку</t>
  </si>
  <si>
    <t>2220</t>
  </si>
  <si>
    <t>340</t>
  </si>
  <si>
    <t>обучающихся за счет средств стипендиального фонда</t>
  </si>
  <si>
    <t>на премирование физических лиц за достижения в области культуры,</t>
  </si>
  <si>
    <t>2230</t>
  </si>
  <si>
    <t>350</t>
  </si>
  <si>
    <t>искусства, образования, науки и техники, а также на предоставление грантов</t>
  </si>
  <si>
    <t>с целью поддержки проектов в области науки, культуры и искусства</t>
  </si>
  <si>
    <t>социальное обеспечение детей-сирот и детей, оставшихся без попечения</t>
  </si>
  <si>
    <t>2240</t>
  </si>
  <si>
    <t>360</t>
  </si>
  <si>
    <t>родителей</t>
  </si>
  <si>
    <t>уплата налогов, сборов и иных платежей, всего</t>
  </si>
  <si>
    <t>2300</t>
  </si>
  <si>
    <t>850</t>
  </si>
  <si>
    <t>2310</t>
  </si>
  <si>
    <t>851</t>
  </si>
  <si>
    <t>налог на имущество организаций и земельный налог</t>
  </si>
  <si>
    <t>иные налоги (включаемые в состав расходов) в бюджеты бюджетной системы</t>
  </si>
  <si>
    <t>2320</t>
  </si>
  <si>
    <t>852</t>
  </si>
  <si>
    <t>РФ, а также государственная пошлина, транспортный налог</t>
  </si>
  <si>
    <t xml:space="preserve">уплата штрафов (в том числе административных), пеней, иных платежей, </t>
  </si>
  <si>
    <t>2330</t>
  </si>
  <si>
    <t>853</t>
  </si>
  <si>
    <t xml:space="preserve"> загрезнение ОС, размещение отходов</t>
  </si>
  <si>
    <t>безвозмездные перечисления организациям и физическим лицам, всего</t>
  </si>
  <si>
    <t>2400</t>
  </si>
  <si>
    <t>2410</t>
  </si>
  <si>
    <t>810</t>
  </si>
  <si>
    <t>гранты, предоставляемые другим организациям и физическим лицам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</si>
  <si>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</si>
  <si>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</si>
  <si>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</si>
  <si>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</t>
  </si>
  <si>
    <t>2430</t>
  </si>
  <si>
    <t>863</t>
  </si>
  <si>
    <t>иностранных государств и международными организациями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</si>
  <si>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</si>
  <si>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</si>
  <si>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</t>
  </si>
  <si>
    <t>2520</t>
  </si>
  <si>
    <t>831</t>
  </si>
  <si>
    <t>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</si>
  <si>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</si>
  <si>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</si>
  <si>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2610</t>
  </si>
  <si>
    <t>241</t>
  </si>
  <si>
    <t>закупку научно-исследовательских и опытно-конструкторских работ</t>
  </si>
  <si>
    <t>закупку товаров, работ, услуг в сфере информационно-коммуникационных</t>
  </si>
  <si>
    <t>2620</t>
  </si>
  <si>
    <t>242</t>
  </si>
  <si>
    <t>технологий</t>
  </si>
  <si>
    <t>закупку товаров, работ, услуг в целях капитального ремонта государственного</t>
  </si>
  <si>
    <t>2630</t>
  </si>
  <si>
    <t>243</t>
  </si>
  <si>
    <t>(муниципального) имущества</t>
  </si>
  <si>
    <t>225_ работы, услуги по содержанию имущества</t>
  </si>
  <si>
    <t>226_ прочие работы, услуги</t>
  </si>
  <si>
    <t>прочую закупку товаров, работ и услуг, всего</t>
  </si>
  <si>
    <t>2640</t>
  </si>
  <si>
    <t>244</t>
  </si>
  <si>
    <t>221_ услуги связи</t>
  </si>
  <si>
    <t>222_ транспортные услуги</t>
  </si>
  <si>
    <t>223_ коммунальные услуги</t>
  </si>
  <si>
    <t>224_ арендная плата за пользование имуществом</t>
  </si>
  <si>
    <t>290_ прочие расходы</t>
  </si>
  <si>
    <t>310_ увеличение стоимости основных средств</t>
  </si>
  <si>
    <t>342_Увеличение (уменьшение) стоимости продуктов питания</t>
  </si>
  <si>
    <t>343_Увеличение (уменьшение) стоимости горюче-смазочных материалов</t>
  </si>
  <si>
    <t>344_Увеличение (уменьшение) стоимости строительных материалов</t>
  </si>
  <si>
    <t>345_Увеличение (уменьшение) стоимости мягкого инвентаря</t>
  </si>
  <si>
    <t>346_Увеличение (уменьшение) стоимости прочих оборотных запасов (материалов)</t>
  </si>
  <si>
    <t>349_Увеличение (уменьшение) стоимости прочих материальных запасов однократного применения</t>
  </si>
  <si>
    <t>капитальные вложения в объекты государственной (муниципальной)</t>
  </si>
  <si>
    <t>2650</t>
  </si>
  <si>
    <t>400</t>
  </si>
  <si>
    <t>собственности, всего</t>
  </si>
  <si>
    <t>2651</t>
  </si>
  <si>
    <t>406</t>
  </si>
  <si>
    <t>приобретение объектов недвижимого имущества государственными</t>
  </si>
  <si>
    <t>(муниципальными) учреждениями</t>
  </si>
  <si>
    <t>строительство (реконструкция) объектов недвижимого имущества</t>
  </si>
  <si>
    <t>2652</t>
  </si>
  <si>
    <t>407</t>
  </si>
  <si>
    <t>государственными (муниципальными) учреждениями</t>
  </si>
  <si>
    <r>
      <t>Выплаты, уменьшающие доход, всего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</si>
  <si>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</si>
  <si>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t>100</t>
  </si>
  <si>
    <t>3010</t>
  </si>
  <si>
    <r>
      <t>налог на прибыль</t>
    </r>
    <r>
      <rPr>
        <vertAlign val="superscript"/>
        <sz val="10"/>
        <rFont val="Times New Roman"/>
        <family val="1"/>
        <charset val="204"/>
      </rPr>
      <t>8</t>
    </r>
  </si>
  <si>
    <r>
      <t>налог на добавленную стоимость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</si>
  <si>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</si>
  <si>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>прочие налоги, уменьшающие доход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</si>
  <si>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</si>
  <si>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>Прочие выплаты, всего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</si>
  <si>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</si>
  <si>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4010</t>
  </si>
  <si>
    <t>610</t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</si>
  <si>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</si>
  <si>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vertAlign val="superscript"/>
        <sz val="10"/>
        <rFont val="Times New Roman"/>
        <family val="1"/>
        <charset val="204"/>
      </rPr>
      <t>10</t>
    </r>
  </si>
  <si>
    <t>№</t>
  </si>
  <si>
    <t>Коды</t>
  </si>
  <si>
    <t>Год</t>
  </si>
  <si>
    <t>п/п</t>
  </si>
  <si>
    <t>строк</t>
  </si>
  <si>
    <t>начала</t>
  </si>
  <si>
    <t>закупки</t>
  </si>
  <si>
    <t>(текущий</t>
  </si>
  <si>
    <t>(первый год</t>
  </si>
  <si>
    <t>(второй год</t>
  </si>
  <si>
    <t>финансовый</t>
  </si>
  <si>
    <t>год)</t>
  </si>
  <si>
    <t>периода)</t>
  </si>
  <si>
    <t>1</t>
  </si>
  <si>
    <r>
      <t>Выплаты на закупку товаров, работ, услуг, всего</t>
    </r>
    <r>
      <rPr>
        <b/>
        <vertAlign val="superscript"/>
        <sz val="10"/>
        <rFont val="Times New Roman"/>
        <family val="1"/>
        <charset val="204"/>
      </rPr>
      <t>11</t>
    </r>
  </si>
  <si>
    <t>26000</t>
  </si>
  <si>
    <t>1.1.</t>
  </si>
  <si>
    <t>26100</t>
  </si>
  <si>
    <t>по контрактам (договорам), заключенным до начала текущего финансового года без</t>
  </si>
  <si>
    <t>применения норм Федерального закона от 5 апреля 2013 г. № 44-ФЗ «О контрактной</t>
  </si>
  <si>
    <t>системе в сфере закупок товаров, работ, услуг для обеспечения государственных</t>
  </si>
  <si>
    <t>и муниципальных нужд» (Собрание законодательства Российской Федерации, 2013,</t>
  </si>
  <si>
    <t>№ 14, ст. 1652; 2018, № 32, ст. 5104) (далее — Федеральный закон № 44-ФЗ) и Феде-</t>
  </si>
  <si>
    <t>рального закона от 18 июля 2011 г. № 223-ФЗ «О закупках товаров, работ, услуг отдель-</t>
  </si>
  <si>
    <t>ными видами юридических лиц» (Собрание законодательства Российской Федерации,</t>
  </si>
  <si>
    <r>
      <t>2011, № 30, ст. 4571; 2018, № 32, ст. 5135) (далее —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</si>
  <si>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1.2.</t>
  </si>
  <si>
    <t>по контрактам (договорам), планируемым к заключению в соответствующем</t>
  </si>
  <si>
    <t>26200</t>
  </si>
  <si>
    <t>финансовом году без применения норм Федерального закона № 44-ФЗ</t>
  </si>
  <si>
    <r>
      <t>и Федерального закона № 223-ФЗ</t>
    </r>
    <r>
      <rPr>
        <vertAlign val="superscript"/>
        <sz val="10"/>
        <rFont val="Times New Roman"/>
        <family val="1"/>
        <charset val="204"/>
      </rPr>
      <t>12</t>
    </r>
  </si>
  <si>
    <t>1.3.</t>
  </si>
  <si>
    <t>по контрактам (договорам), заключенным до начала текущего финансового года с уче-</t>
  </si>
  <si>
    <t>26300</t>
  </si>
  <si>
    <r>
      <t>том требований Федерального закона № 44-ФЗ и Федерального закона № 223-ФЗ</t>
    </r>
    <r>
      <rPr>
        <vertAlign val="superscript"/>
        <sz val="10"/>
        <rFont val="Times New Roman"/>
        <family val="1"/>
        <charset val="204"/>
      </rPr>
      <t>13</t>
    </r>
  </si>
  <si>
    <t>1.4.</t>
  </si>
  <si>
    <t>26400</t>
  </si>
  <si>
    <t>финансовом году с учетом требований Федерального закона № 44-ФЗ и Федерального</t>
  </si>
  <si>
    <r>
      <t>закона № 223-ФЗ</t>
    </r>
    <r>
      <rPr>
        <vertAlign val="superscript"/>
        <sz val="10"/>
        <rFont val="Times New Roman"/>
        <family val="1"/>
        <charset val="204"/>
      </rPr>
      <t>13</t>
    </r>
  </si>
  <si>
    <t>1.4.1.</t>
  </si>
  <si>
    <t>26410</t>
  </si>
  <si>
    <t>за счет субсидий, предоставляемых на финансовое обеспечение выполнения</t>
  </si>
  <si>
    <t>государственного (муниципального) задания</t>
  </si>
  <si>
    <t>1.4.1.1.</t>
  </si>
  <si>
    <t>26411</t>
  </si>
  <si>
    <t>в соответствии с Федеральным законом № 44-ФЗ</t>
  </si>
  <si>
    <t>1.4.1.2.</t>
  </si>
  <si>
    <r>
      <t>в соответствии с Федеральным законом № 223-ФЗ</t>
    </r>
    <r>
      <rPr>
        <vertAlign val="superscript"/>
        <sz val="10"/>
        <rFont val="Times New Roman"/>
        <family val="1"/>
        <charset val="204"/>
      </rPr>
      <t>14</t>
    </r>
  </si>
  <si>
    <t>26412</t>
  </si>
  <si>
    <t>1.4.2.</t>
  </si>
  <si>
    <t>за счет субсидий, предоставляемых в соответствии с абзацем вторым</t>
  </si>
  <si>
    <t>26420</t>
  </si>
  <si>
    <t>пункта 1 статьи 78.1 Бюджетного кодекса Российской Федерации</t>
  </si>
  <si>
    <t>1.4.2.1.</t>
  </si>
  <si>
    <t>26421</t>
  </si>
  <si>
    <t>1.4.2.2.</t>
  </si>
  <si>
    <t>26422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</si>
  <si>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</si>
  <si>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rFont val="Times New Roman"/>
        <family val="1"/>
        <charset val="204"/>
      </rPr>
      <t>15</t>
    </r>
  </si>
  <si>
    <t>26430</t>
  </si>
  <si>
    <t>1.4.4.</t>
  </si>
  <si>
    <t>за счет средств обязательного медицинского страхования</t>
  </si>
  <si>
    <t>26440</t>
  </si>
  <si>
    <t>1.4.4.1.</t>
  </si>
  <si>
    <t>26441</t>
  </si>
  <si>
    <t>1.4.4.2.</t>
  </si>
  <si>
    <t>26442</t>
  </si>
  <si>
    <t>1.4.5.</t>
  </si>
  <si>
    <t>за счет прочих источников финансового обеспечения</t>
  </si>
  <si>
    <t>26450</t>
  </si>
  <si>
    <t>1.4.5.1.</t>
  </si>
  <si>
    <t>26451</t>
  </si>
  <si>
    <t>1.4.5.2.</t>
  </si>
  <si>
    <t>в соответствии с Федеральным законом № 223-ФЗ</t>
  </si>
  <si>
    <t>26452</t>
  </si>
  <si>
    <t>2.</t>
  </si>
  <si>
    <t>Итого по контрактам, планируемым к заключению в соответствующем финансовом году</t>
  </si>
  <si>
    <t>26500</t>
  </si>
  <si>
    <r>
      <t>в соответствии с Федеральным законом № 44-ФЗ, по соответствующему году закупки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</si>
  <si>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</si>
  <si>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26510</t>
  </si>
  <si>
    <t>3.</t>
  </si>
  <si>
    <t>Итого по договорам, планируемым к заключению в соответствующем финансовом году</t>
  </si>
  <si>
    <t>26600</t>
  </si>
  <si>
    <t>в соответствии с Федеральным законом № 223-ФЗ, по соответствующему году закупки</t>
  </si>
  <si>
    <t>26610</t>
  </si>
  <si>
    <t>Заместитель руководителя ЦБ по ЭВ</t>
  </si>
  <si>
    <t>Прокаев ДА</t>
  </si>
  <si>
    <t>Исполнитель</t>
  </si>
  <si>
    <t>5-12-49 2-14-81</t>
  </si>
  <si>
    <t>(должность)</t>
  </si>
  <si>
    <t>(фамилия, инициалы)</t>
  </si>
  <si>
    <t>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</si>
</sst>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" fontId="1" fillId="0" borderId="33" xfId="0" applyNumberFormat="1" applyFont="1" applyBorder="1" applyAlignment="1">
      <alignment horizontal="center" vertical="center"/>
    </xf>
    <xf numFmtId="4" fontId="1" fillId="0" borderId="33" xfId="0" applyNumberFormat="1" applyFont="1" applyBorder="1" applyAlignment="1">
      <alignment horizontal="right" vertical="center"/>
    </xf>
    <xf numFmtId="4" fontId="1" fillId="0" borderId="34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29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5" fillId="3" borderId="37" xfId="0" applyFont="1" applyFill="1" applyBorder="1" applyAlignment="1">
      <alignment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horizontal="center" vertical="center"/>
    </xf>
    <xf numFmtId="4" fontId="5" fillId="3" borderId="12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4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49" fontId="1" fillId="0" borderId="28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" fontId="1" fillId="0" borderId="3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9" xfId="0" applyNumberFormat="1" applyFont="1" applyBorder="1" applyAlignment="1">
      <alignment horizontal="center" vertical="center"/>
    </xf>
    <xf numFmtId="4" fontId="5" fillId="0" borderId="36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9" xfId="0" applyNumberFormat="1" applyFont="1" applyBorder="1" applyAlignment="1">
      <alignment horizontal="right" vertical="center"/>
    </xf>
    <xf numFmtId="4" fontId="1" fillId="0" borderId="36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41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4" fontId="5" fillId="0" borderId="42" xfId="0" applyNumberFormat="1" applyFont="1" applyBorder="1" applyAlignment="1">
      <alignment horizontal="right" vertical="center"/>
    </xf>
    <xf numFmtId="4" fontId="5" fillId="0" borderId="37" xfId="0" applyNumberFormat="1" applyFont="1" applyBorder="1" applyAlignment="1">
      <alignment horizontal="right" vertical="center"/>
    </xf>
    <xf numFmtId="4" fontId="5" fillId="0" borderId="43" xfId="0" applyNumberFormat="1" applyFont="1" applyBorder="1" applyAlignment="1">
      <alignment horizontal="right" vertical="center"/>
    </xf>
    <xf numFmtId="4" fontId="5" fillId="0" borderId="4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25" xfId="0" applyNumberFormat="1" applyFont="1" applyBorder="1" applyAlignment="1">
      <alignment horizontal="right" vertical="center"/>
    </xf>
    <xf numFmtId="4" fontId="1" fillId="0" borderId="27" xfId="0" applyNumberFormat="1" applyFont="1" applyBorder="1" applyAlignment="1">
      <alignment horizontal="right" vertical="center"/>
    </xf>
    <xf numFmtId="4" fontId="1" fillId="0" borderId="29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center" vertical="center"/>
    </xf>
    <xf numFmtId="4" fontId="1" fillId="0" borderId="40" xfId="0" applyNumberFormat="1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1" fillId="0" borderId="41" xfId="0" applyNumberFormat="1" applyFont="1" applyBorder="1" applyAlignment="1">
      <alignment horizontal="center" vertical="center"/>
    </xf>
    <xf numFmtId="0" fontId="1" fillId="4" borderId="37" xfId="0" applyFont="1" applyFill="1" applyBorder="1" applyAlignment="1">
      <alignment horizontal="left" vertical="center"/>
    </xf>
    <xf numFmtId="49" fontId="1" fillId="4" borderId="11" xfId="0" applyNumberFormat="1" applyFont="1" applyFill="1" applyBorder="1" applyAlignment="1">
      <alignment horizontal="center" vertical="center"/>
    </xf>
    <xf numFmtId="49" fontId="1" fillId="4" borderId="12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center" vertical="center"/>
    </xf>
    <xf numFmtId="4" fontId="1" fillId="4" borderId="12" xfId="0" applyNumberFormat="1" applyFont="1" applyFill="1" applyBorder="1" applyAlignment="1">
      <alignment horizontal="right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vertical="center"/>
    </xf>
    <xf numFmtId="4" fontId="5" fillId="5" borderId="37" xfId="0" applyNumberFormat="1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4" fontId="5" fillId="2" borderId="37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42" xfId="0" applyNumberFormat="1" applyFont="1" applyBorder="1" applyAlignment="1">
      <alignment horizontal="right" vertical="center"/>
    </xf>
    <xf numFmtId="4" fontId="1" fillId="0" borderId="37" xfId="0" applyNumberFormat="1" applyFont="1" applyBorder="1" applyAlignment="1">
      <alignment horizontal="right" vertical="center"/>
    </xf>
    <xf numFmtId="4" fontId="1" fillId="0" borderId="4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4" fontId="8" fillId="0" borderId="36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4" fontId="8" fillId="0" borderId="29" xfId="0" applyNumberFormat="1" applyFont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36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29" xfId="0" applyNumberFormat="1" applyFont="1" applyBorder="1" applyAlignment="1">
      <alignment vertical="center"/>
    </xf>
    <xf numFmtId="4" fontId="1" fillId="0" borderId="44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right" vertical="center"/>
    </xf>
    <xf numFmtId="4" fontId="1" fillId="0" borderId="45" xfId="0" applyNumberFormat="1" applyFont="1" applyBorder="1" applyAlignment="1">
      <alignment horizontal="center" vertical="center"/>
    </xf>
    <xf numFmtId="4" fontId="1" fillId="0" borderId="31" xfId="0" applyNumberFormat="1" applyFont="1" applyBorder="1" applyAlignment="1">
      <alignment horizontal="center" vertical="center"/>
    </xf>
    <xf numFmtId="4" fontId="1" fillId="0" borderId="46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49" fontId="5" fillId="3" borderId="48" xfId="0" applyNumberFormat="1" applyFont="1" applyFill="1" applyBorder="1" applyAlignment="1">
      <alignment horizontal="center" vertical="center"/>
    </xf>
    <xf numFmtId="49" fontId="5" fillId="3" borderId="35" xfId="0" applyNumberFormat="1" applyFont="1" applyFill="1" applyBorder="1" applyAlignment="1">
      <alignment horizontal="center" vertical="center"/>
    </xf>
    <xf numFmtId="49" fontId="1" fillId="3" borderId="35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right" vertical="center"/>
    </xf>
    <xf numFmtId="4" fontId="5" fillId="3" borderId="22" xfId="0" applyNumberFormat="1" applyFont="1" applyFill="1" applyBorder="1" applyAlignment="1">
      <alignment horizontal="right" vertical="center"/>
    </xf>
    <xf numFmtId="4" fontId="5" fillId="3" borderId="49" xfId="0" applyNumberFormat="1" applyFont="1" applyFill="1" applyBorder="1" applyAlignment="1">
      <alignment horizontal="right" vertical="center"/>
    </xf>
    <xf numFmtId="4" fontId="5" fillId="3" borderId="35" xfId="0" applyNumberFormat="1" applyFont="1" applyFill="1" applyBorder="1" applyAlignment="1">
      <alignment horizontal="right" vertical="center"/>
    </xf>
    <xf numFmtId="4" fontId="11" fillId="3" borderId="35" xfId="0" applyNumberFormat="1" applyFont="1" applyFill="1" applyBorder="1" applyAlignment="1">
      <alignment horizontal="right" vertical="center"/>
    </xf>
    <xf numFmtId="0" fontId="1" fillId="3" borderId="35" xfId="0" applyNumberFormat="1" applyFont="1" applyFill="1" applyBorder="1" applyAlignment="1">
      <alignment horizontal="right" vertical="center"/>
    </xf>
    <xf numFmtId="0" fontId="1" fillId="3" borderId="50" xfId="0" applyNumberFormat="1" applyFont="1" applyFill="1" applyBorder="1" applyAlignment="1">
      <alignment horizontal="right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40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6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3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29" xfId="0" applyNumberFormat="1" applyFont="1" applyBorder="1" applyAlignment="1">
      <alignment horizontal="right" vertical="center"/>
    </xf>
    <xf numFmtId="0" fontId="1" fillId="0" borderId="41" xfId="0" applyNumberFormat="1" applyFont="1" applyBorder="1" applyAlignment="1">
      <alignment horizontal="right" vertical="center"/>
    </xf>
    <xf numFmtId="0" fontId="1" fillId="0" borderId="40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41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51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5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29"/>
  <sheetViews>
    <sheetView tabSelected="1" workbookViewId="0">
      <selection activeCell="EG34" sqref="EG34"/>
    </sheetView>
  </sheetViews>
  <sheetFormatPr defaultColWidth="1.42578125" defaultRowHeight="12.75" x14ac:dyDescent="0.2"/>
  <cols>
    <col min="1" max="67" width="1.42578125" style="2"/>
    <col min="68" max="68" width="1.42578125" style="2" customWidth="1"/>
    <col min="69" max="323" width="1.42578125" style="2"/>
    <col min="324" max="324" width="1.42578125" style="2" customWidth="1"/>
    <col min="325" max="579" width="1.42578125" style="2"/>
    <col min="580" max="580" width="1.42578125" style="2" customWidth="1"/>
    <col min="581" max="835" width="1.42578125" style="2"/>
    <col min="836" max="836" width="1.42578125" style="2" customWidth="1"/>
    <col min="837" max="1091" width="1.42578125" style="2"/>
    <col min="1092" max="1092" width="1.42578125" style="2" customWidth="1"/>
    <col min="1093" max="1347" width="1.42578125" style="2"/>
    <col min="1348" max="1348" width="1.42578125" style="2" customWidth="1"/>
    <col min="1349" max="1603" width="1.42578125" style="2"/>
    <col min="1604" max="1604" width="1.42578125" style="2" customWidth="1"/>
    <col min="1605" max="1859" width="1.42578125" style="2"/>
    <col min="1860" max="1860" width="1.42578125" style="2" customWidth="1"/>
    <col min="1861" max="2115" width="1.42578125" style="2"/>
    <col min="2116" max="2116" width="1.42578125" style="2" customWidth="1"/>
    <col min="2117" max="2371" width="1.42578125" style="2"/>
    <col min="2372" max="2372" width="1.42578125" style="2" customWidth="1"/>
    <col min="2373" max="2627" width="1.42578125" style="2"/>
    <col min="2628" max="2628" width="1.42578125" style="2" customWidth="1"/>
    <col min="2629" max="2883" width="1.42578125" style="2"/>
    <col min="2884" max="2884" width="1.42578125" style="2" customWidth="1"/>
    <col min="2885" max="3139" width="1.42578125" style="2"/>
    <col min="3140" max="3140" width="1.42578125" style="2" customWidth="1"/>
    <col min="3141" max="3395" width="1.42578125" style="2"/>
    <col min="3396" max="3396" width="1.42578125" style="2" customWidth="1"/>
    <col min="3397" max="3651" width="1.42578125" style="2"/>
    <col min="3652" max="3652" width="1.42578125" style="2" customWidth="1"/>
    <col min="3653" max="3907" width="1.42578125" style="2"/>
    <col min="3908" max="3908" width="1.42578125" style="2" customWidth="1"/>
    <col min="3909" max="4163" width="1.42578125" style="2"/>
    <col min="4164" max="4164" width="1.42578125" style="2" customWidth="1"/>
    <col min="4165" max="4419" width="1.42578125" style="2"/>
    <col min="4420" max="4420" width="1.42578125" style="2" customWidth="1"/>
    <col min="4421" max="4675" width="1.42578125" style="2"/>
    <col min="4676" max="4676" width="1.42578125" style="2" customWidth="1"/>
    <col min="4677" max="4931" width="1.42578125" style="2"/>
    <col min="4932" max="4932" width="1.42578125" style="2" customWidth="1"/>
    <col min="4933" max="5187" width="1.42578125" style="2"/>
    <col min="5188" max="5188" width="1.42578125" style="2" customWidth="1"/>
    <col min="5189" max="5443" width="1.42578125" style="2"/>
    <col min="5444" max="5444" width="1.42578125" style="2" customWidth="1"/>
    <col min="5445" max="5699" width="1.42578125" style="2"/>
    <col min="5700" max="5700" width="1.42578125" style="2" customWidth="1"/>
    <col min="5701" max="5955" width="1.42578125" style="2"/>
    <col min="5956" max="5956" width="1.42578125" style="2" customWidth="1"/>
    <col min="5957" max="6211" width="1.42578125" style="2"/>
    <col min="6212" max="6212" width="1.42578125" style="2" customWidth="1"/>
    <col min="6213" max="6467" width="1.42578125" style="2"/>
    <col min="6468" max="6468" width="1.42578125" style="2" customWidth="1"/>
    <col min="6469" max="6723" width="1.42578125" style="2"/>
    <col min="6724" max="6724" width="1.42578125" style="2" customWidth="1"/>
    <col min="6725" max="6979" width="1.42578125" style="2"/>
    <col min="6980" max="6980" width="1.42578125" style="2" customWidth="1"/>
    <col min="6981" max="7235" width="1.42578125" style="2"/>
    <col min="7236" max="7236" width="1.42578125" style="2" customWidth="1"/>
    <col min="7237" max="7491" width="1.42578125" style="2"/>
    <col min="7492" max="7492" width="1.42578125" style="2" customWidth="1"/>
    <col min="7493" max="7747" width="1.42578125" style="2"/>
    <col min="7748" max="7748" width="1.42578125" style="2" customWidth="1"/>
    <col min="7749" max="8003" width="1.42578125" style="2"/>
    <col min="8004" max="8004" width="1.42578125" style="2" customWidth="1"/>
    <col min="8005" max="8259" width="1.42578125" style="2"/>
    <col min="8260" max="8260" width="1.42578125" style="2" customWidth="1"/>
    <col min="8261" max="8515" width="1.42578125" style="2"/>
    <col min="8516" max="8516" width="1.42578125" style="2" customWidth="1"/>
    <col min="8517" max="8771" width="1.42578125" style="2"/>
    <col min="8772" max="8772" width="1.42578125" style="2" customWidth="1"/>
    <col min="8773" max="9027" width="1.42578125" style="2"/>
    <col min="9028" max="9028" width="1.42578125" style="2" customWidth="1"/>
    <col min="9029" max="9283" width="1.42578125" style="2"/>
    <col min="9284" max="9284" width="1.42578125" style="2" customWidth="1"/>
    <col min="9285" max="9539" width="1.42578125" style="2"/>
    <col min="9540" max="9540" width="1.42578125" style="2" customWidth="1"/>
    <col min="9541" max="9795" width="1.42578125" style="2"/>
    <col min="9796" max="9796" width="1.42578125" style="2" customWidth="1"/>
    <col min="9797" max="10051" width="1.42578125" style="2"/>
    <col min="10052" max="10052" width="1.42578125" style="2" customWidth="1"/>
    <col min="10053" max="10307" width="1.42578125" style="2"/>
    <col min="10308" max="10308" width="1.42578125" style="2" customWidth="1"/>
    <col min="10309" max="10563" width="1.42578125" style="2"/>
    <col min="10564" max="10564" width="1.42578125" style="2" customWidth="1"/>
    <col min="10565" max="10819" width="1.42578125" style="2"/>
    <col min="10820" max="10820" width="1.42578125" style="2" customWidth="1"/>
    <col min="10821" max="11075" width="1.42578125" style="2"/>
    <col min="11076" max="11076" width="1.42578125" style="2" customWidth="1"/>
    <col min="11077" max="11331" width="1.42578125" style="2"/>
    <col min="11332" max="11332" width="1.42578125" style="2" customWidth="1"/>
    <col min="11333" max="11587" width="1.42578125" style="2"/>
    <col min="11588" max="11588" width="1.42578125" style="2" customWidth="1"/>
    <col min="11589" max="11843" width="1.42578125" style="2"/>
    <col min="11844" max="11844" width="1.42578125" style="2" customWidth="1"/>
    <col min="11845" max="12099" width="1.42578125" style="2"/>
    <col min="12100" max="12100" width="1.42578125" style="2" customWidth="1"/>
    <col min="12101" max="12355" width="1.42578125" style="2"/>
    <col min="12356" max="12356" width="1.42578125" style="2" customWidth="1"/>
    <col min="12357" max="12611" width="1.42578125" style="2"/>
    <col min="12612" max="12612" width="1.42578125" style="2" customWidth="1"/>
    <col min="12613" max="12867" width="1.42578125" style="2"/>
    <col min="12868" max="12868" width="1.42578125" style="2" customWidth="1"/>
    <col min="12869" max="13123" width="1.42578125" style="2"/>
    <col min="13124" max="13124" width="1.42578125" style="2" customWidth="1"/>
    <col min="13125" max="13379" width="1.42578125" style="2"/>
    <col min="13380" max="13380" width="1.42578125" style="2" customWidth="1"/>
    <col min="13381" max="13635" width="1.42578125" style="2"/>
    <col min="13636" max="13636" width="1.42578125" style="2" customWidth="1"/>
    <col min="13637" max="13891" width="1.42578125" style="2"/>
    <col min="13892" max="13892" width="1.42578125" style="2" customWidth="1"/>
    <col min="13893" max="14147" width="1.42578125" style="2"/>
    <col min="14148" max="14148" width="1.42578125" style="2" customWidth="1"/>
    <col min="14149" max="14403" width="1.42578125" style="2"/>
    <col min="14404" max="14404" width="1.42578125" style="2" customWidth="1"/>
    <col min="14405" max="14659" width="1.42578125" style="2"/>
    <col min="14660" max="14660" width="1.42578125" style="2" customWidth="1"/>
    <col min="14661" max="14915" width="1.42578125" style="2"/>
    <col min="14916" max="14916" width="1.42578125" style="2" customWidth="1"/>
    <col min="14917" max="15171" width="1.42578125" style="2"/>
    <col min="15172" max="15172" width="1.42578125" style="2" customWidth="1"/>
    <col min="15173" max="15427" width="1.42578125" style="2"/>
    <col min="15428" max="15428" width="1.42578125" style="2" customWidth="1"/>
    <col min="15429" max="15683" width="1.42578125" style="2"/>
    <col min="15684" max="15684" width="1.42578125" style="2" customWidth="1"/>
    <col min="15685" max="15939" width="1.42578125" style="2"/>
    <col min="15940" max="15940" width="1.42578125" style="2" customWidth="1"/>
    <col min="15941" max="16195" width="1.42578125" style="2"/>
    <col min="16196" max="16196" width="1.42578125" style="2" customWidth="1"/>
    <col min="16197" max="16384" width="1.42578125" style="2"/>
  </cols>
  <sheetData>
    <row r="1" spans="1:9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BP1" s="1" t="s">
        <v>1</v>
      </c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</row>
    <row r="2" spans="1:98" x14ac:dyDescent="0.2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BP2" s="3" t="s">
        <v>3</v>
      </c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98" x14ac:dyDescent="0.2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</row>
    <row r="4" spans="1:98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4" t="s">
        <v>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5"/>
      <c r="CB4" s="4" t="s">
        <v>6</v>
      </c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spans="1:98" s="7" customFormat="1" ht="10.5" x14ac:dyDescent="0.25">
      <c r="A5" s="6" t="s">
        <v>7</v>
      </c>
      <c r="B5" s="6"/>
      <c r="C5" s="6"/>
      <c r="D5" s="6"/>
      <c r="E5" s="6"/>
      <c r="F5" s="6"/>
      <c r="G5" s="6"/>
      <c r="H5" s="6"/>
      <c r="I5" s="6"/>
      <c r="J5" s="6"/>
      <c r="K5" s="6"/>
      <c r="M5" s="6" t="s">
        <v>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BP5" s="6" t="s">
        <v>7</v>
      </c>
      <c r="BQ5" s="6"/>
      <c r="BR5" s="6"/>
      <c r="BS5" s="6"/>
      <c r="BT5" s="6"/>
      <c r="BU5" s="6"/>
      <c r="BV5" s="6"/>
      <c r="BW5" s="6"/>
      <c r="BX5" s="6"/>
      <c r="BY5" s="6"/>
      <c r="BZ5" s="6"/>
      <c r="CB5" s="6" t="s">
        <v>8</v>
      </c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pans="1:98" x14ac:dyDescent="0.2">
      <c r="BP6" s="8" t="s">
        <v>9</v>
      </c>
      <c r="BQ6" s="9" t="s">
        <v>10</v>
      </c>
      <c r="BR6" s="9"/>
      <c r="BS6" s="9"/>
      <c r="BT6" s="2" t="s">
        <v>11</v>
      </c>
      <c r="BV6" s="9" t="s">
        <v>12</v>
      </c>
      <c r="BW6" s="9"/>
      <c r="BX6" s="9"/>
      <c r="BY6" s="9"/>
      <c r="BZ6" s="9"/>
      <c r="CA6" s="9"/>
      <c r="CB6" s="9"/>
      <c r="CC6" s="9"/>
      <c r="CD6" s="9"/>
      <c r="CE6" s="9"/>
      <c r="CF6" s="9"/>
      <c r="CG6" s="10">
        <v>20</v>
      </c>
      <c r="CH6" s="10"/>
      <c r="CI6" s="11" t="s">
        <v>13</v>
      </c>
      <c r="CJ6" s="11"/>
      <c r="CK6" s="11"/>
      <c r="CL6" s="2" t="s">
        <v>14</v>
      </c>
    </row>
    <row r="8" spans="1:98" s="13" customFormat="1" ht="15.75" x14ac:dyDescent="0.25">
      <c r="A8" s="12"/>
      <c r="B8" s="12"/>
      <c r="C8" s="12"/>
      <c r="D8" s="12"/>
      <c r="X8" s="14" t="s">
        <v>15</v>
      </c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</row>
    <row r="9" spans="1:98" s="13" customFormat="1" ht="15.7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6" t="s">
        <v>16</v>
      </c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7" t="s">
        <v>17</v>
      </c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9"/>
    </row>
    <row r="10" spans="1:98" ht="13.5" thickBot="1" x14ac:dyDescent="0.25">
      <c r="CG10" s="20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2"/>
    </row>
    <row r="11" spans="1:98" ht="15.75" x14ac:dyDescent="0.2">
      <c r="AL11" s="8" t="s">
        <v>18</v>
      </c>
      <c r="AM11" s="9" t="s">
        <v>10</v>
      </c>
      <c r="AN11" s="9"/>
      <c r="AO11" s="9"/>
      <c r="AP11" s="2" t="s">
        <v>11</v>
      </c>
      <c r="AR11" s="9" t="s">
        <v>12</v>
      </c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10">
        <v>20</v>
      </c>
      <c r="BD11" s="10"/>
      <c r="BE11" s="11" t="s">
        <v>13</v>
      </c>
      <c r="BF11" s="11"/>
      <c r="BG11" s="11"/>
      <c r="BH11" s="2" t="s">
        <v>19</v>
      </c>
      <c r="CE11" s="8" t="s">
        <v>20</v>
      </c>
      <c r="CG11" s="23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5"/>
    </row>
    <row r="12" spans="1:98" x14ac:dyDescent="0.2">
      <c r="A12" s="2" t="s">
        <v>21</v>
      </c>
      <c r="CE12" s="8" t="s">
        <v>22</v>
      </c>
      <c r="CG12" s="26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8"/>
    </row>
    <row r="13" spans="1:98" x14ac:dyDescent="0.2">
      <c r="A13" s="2" t="s">
        <v>23</v>
      </c>
      <c r="X13" s="4" t="s">
        <v>24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CE13" s="8" t="s">
        <v>25</v>
      </c>
      <c r="CG13" s="26" t="s">
        <v>26</v>
      </c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8"/>
    </row>
    <row r="14" spans="1:98" x14ac:dyDescent="0.2"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CE14" s="8" t="s">
        <v>22</v>
      </c>
      <c r="CG14" s="26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8"/>
    </row>
    <row r="15" spans="1:98" ht="24.75" customHeight="1" x14ac:dyDescent="0.2">
      <c r="A15" s="2" t="s">
        <v>27</v>
      </c>
      <c r="I15" s="4" t="s">
        <v>28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CE15" s="8" t="s">
        <v>29</v>
      </c>
      <c r="CG15" s="26" t="s">
        <v>30</v>
      </c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8"/>
    </row>
    <row r="16" spans="1:98" x14ac:dyDescent="0.2">
      <c r="A16" s="29" t="s">
        <v>31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0" t="s">
        <v>32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CE16" s="8" t="s">
        <v>33</v>
      </c>
      <c r="CG16" s="26" t="s">
        <v>34</v>
      </c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8"/>
    </row>
    <row r="17" spans="1:98" ht="13.5" thickBo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CE17" s="8" t="s">
        <v>35</v>
      </c>
      <c r="CG17" s="32" t="s">
        <v>36</v>
      </c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4"/>
    </row>
    <row r="18" spans="1:98" x14ac:dyDescent="0.2">
      <c r="A18" s="2" t="s">
        <v>37</v>
      </c>
      <c r="CE18" s="8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</row>
    <row r="20" spans="1:98" x14ac:dyDescent="0.2">
      <c r="A20" s="36" t="s">
        <v>38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</row>
    <row r="21" spans="1:98" ht="13.5" thickBot="1" x14ac:dyDescent="0.25"/>
    <row r="22" spans="1:98" s="44" customFormat="1" ht="12" x14ac:dyDescent="0.25">
      <c r="A22" s="37" t="s">
        <v>39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9"/>
      <c r="AU22" s="40" t="s">
        <v>40</v>
      </c>
      <c r="AV22" s="38"/>
      <c r="AW22" s="38"/>
      <c r="AX22" s="39"/>
      <c r="AY22" s="40" t="s">
        <v>41</v>
      </c>
      <c r="AZ22" s="38"/>
      <c r="BA22" s="38"/>
      <c r="BB22" s="38"/>
      <c r="BC22" s="38"/>
      <c r="BD22" s="39"/>
      <c r="BE22" s="40" t="s">
        <v>42</v>
      </c>
      <c r="BF22" s="38"/>
      <c r="BG22" s="38"/>
      <c r="BH22" s="38"/>
      <c r="BI22" s="38"/>
      <c r="BJ22" s="39"/>
      <c r="BK22" s="41" t="s">
        <v>43</v>
      </c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3"/>
    </row>
    <row r="23" spans="1:98" s="44" customFormat="1" ht="12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7"/>
      <c r="AU23" s="48" t="s">
        <v>44</v>
      </c>
      <c r="AV23" s="46"/>
      <c r="AW23" s="46"/>
      <c r="AX23" s="47"/>
      <c r="AY23" s="48" t="s">
        <v>45</v>
      </c>
      <c r="AZ23" s="46"/>
      <c r="BA23" s="46"/>
      <c r="BB23" s="46"/>
      <c r="BC23" s="46"/>
      <c r="BD23" s="47"/>
      <c r="BE23" s="48" t="s">
        <v>46</v>
      </c>
      <c r="BF23" s="46"/>
      <c r="BG23" s="46"/>
      <c r="BH23" s="46"/>
      <c r="BI23" s="46"/>
      <c r="BJ23" s="47"/>
      <c r="BK23" s="48" t="s">
        <v>47</v>
      </c>
      <c r="BL23" s="46"/>
      <c r="BM23" s="46"/>
      <c r="BN23" s="46"/>
      <c r="BO23" s="46"/>
      <c r="BP23" s="46"/>
      <c r="BQ23" s="46"/>
      <c r="BR23" s="46"/>
      <c r="BS23" s="47"/>
      <c r="BT23" s="48" t="s">
        <v>47</v>
      </c>
      <c r="BU23" s="46"/>
      <c r="BV23" s="46"/>
      <c r="BW23" s="46"/>
      <c r="BX23" s="46"/>
      <c r="BY23" s="46"/>
      <c r="BZ23" s="46"/>
      <c r="CA23" s="46"/>
      <c r="CB23" s="47"/>
      <c r="CC23" s="48" t="s">
        <v>47</v>
      </c>
      <c r="CD23" s="46"/>
      <c r="CE23" s="46"/>
      <c r="CF23" s="46"/>
      <c r="CG23" s="46"/>
      <c r="CH23" s="46"/>
      <c r="CI23" s="46"/>
      <c r="CJ23" s="46"/>
      <c r="CK23" s="47"/>
      <c r="CL23" s="48" t="s">
        <v>48</v>
      </c>
      <c r="CM23" s="46"/>
      <c r="CN23" s="46"/>
      <c r="CO23" s="46"/>
      <c r="CP23" s="46"/>
      <c r="CQ23" s="46"/>
      <c r="CR23" s="46"/>
      <c r="CS23" s="46"/>
      <c r="CT23" s="49"/>
    </row>
    <row r="24" spans="1:98" s="44" customFormat="1" ht="13.5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7"/>
      <c r="AU24" s="48"/>
      <c r="AV24" s="46"/>
      <c r="AW24" s="46"/>
      <c r="AX24" s="47"/>
      <c r="AY24" s="48" t="s">
        <v>49</v>
      </c>
      <c r="AZ24" s="46"/>
      <c r="BA24" s="46"/>
      <c r="BB24" s="46"/>
      <c r="BC24" s="46"/>
      <c r="BD24" s="47"/>
      <c r="BE24" s="48" t="s">
        <v>50</v>
      </c>
      <c r="BF24" s="46"/>
      <c r="BG24" s="46"/>
      <c r="BH24" s="46"/>
      <c r="BI24" s="46"/>
      <c r="BJ24" s="47"/>
      <c r="BK24" s="48" t="s">
        <v>51</v>
      </c>
      <c r="BL24" s="46"/>
      <c r="BM24" s="46"/>
      <c r="BN24" s="46"/>
      <c r="BO24" s="46"/>
      <c r="BP24" s="46"/>
      <c r="BQ24" s="46"/>
      <c r="BR24" s="46"/>
      <c r="BS24" s="47"/>
      <c r="BT24" s="48" t="s">
        <v>52</v>
      </c>
      <c r="BU24" s="46"/>
      <c r="BV24" s="46"/>
      <c r="BW24" s="46"/>
      <c r="BX24" s="46"/>
      <c r="BY24" s="46"/>
      <c r="BZ24" s="46"/>
      <c r="CA24" s="46"/>
      <c r="CB24" s="47"/>
      <c r="CC24" s="48" t="s">
        <v>53</v>
      </c>
      <c r="CD24" s="46"/>
      <c r="CE24" s="46"/>
      <c r="CF24" s="46"/>
      <c r="CG24" s="46"/>
      <c r="CH24" s="46"/>
      <c r="CI24" s="46"/>
      <c r="CJ24" s="46"/>
      <c r="CK24" s="47"/>
      <c r="CL24" s="48" t="s">
        <v>54</v>
      </c>
      <c r="CM24" s="46"/>
      <c r="CN24" s="46"/>
      <c r="CO24" s="46"/>
      <c r="CP24" s="46"/>
      <c r="CQ24" s="46"/>
      <c r="CR24" s="46"/>
      <c r="CS24" s="46"/>
      <c r="CT24" s="49"/>
    </row>
    <row r="25" spans="1:98" s="44" customFormat="1" ht="12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7"/>
      <c r="AU25" s="48"/>
      <c r="AV25" s="46"/>
      <c r="AW25" s="46"/>
      <c r="AX25" s="47"/>
      <c r="AY25" s="48" t="s">
        <v>55</v>
      </c>
      <c r="AZ25" s="46"/>
      <c r="BA25" s="46"/>
      <c r="BB25" s="46"/>
      <c r="BC25" s="46"/>
      <c r="BD25" s="47"/>
      <c r="BE25" s="48"/>
      <c r="BF25" s="46"/>
      <c r="BG25" s="46"/>
      <c r="BH25" s="46"/>
      <c r="BI25" s="46"/>
      <c r="BJ25" s="47"/>
      <c r="BK25" s="48" t="s">
        <v>56</v>
      </c>
      <c r="BL25" s="46"/>
      <c r="BM25" s="46"/>
      <c r="BN25" s="46"/>
      <c r="BO25" s="46"/>
      <c r="BP25" s="46"/>
      <c r="BQ25" s="46"/>
      <c r="BR25" s="46"/>
      <c r="BS25" s="47"/>
      <c r="BT25" s="48" t="s">
        <v>57</v>
      </c>
      <c r="BU25" s="46"/>
      <c r="BV25" s="46"/>
      <c r="BW25" s="46"/>
      <c r="BX25" s="46"/>
      <c r="BY25" s="46"/>
      <c r="BZ25" s="46"/>
      <c r="CA25" s="46"/>
      <c r="CB25" s="47"/>
      <c r="CC25" s="48" t="s">
        <v>57</v>
      </c>
      <c r="CD25" s="46"/>
      <c r="CE25" s="46"/>
      <c r="CF25" s="46"/>
      <c r="CG25" s="46"/>
      <c r="CH25" s="46"/>
      <c r="CI25" s="46"/>
      <c r="CJ25" s="46"/>
      <c r="CK25" s="47"/>
      <c r="CL25" s="48" t="s">
        <v>58</v>
      </c>
      <c r="CM25" s="46"/>
      <c r="CN25" s="46"/>
      <c r="CO25" s="46"/>
      <c r="CP25" s="46"/>
      <c r="CQ25" s="46"/>
      <c r="CR25" s="46"/>
      <c r="CS25" s="46"/>
      <c r="CT25" s="49"/>
    </row>
    <row r="26" spans="1:98" s="44" customFormat="1" ht="12" x14ac:dyDescent="0.2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7"/>
      <c r="AU26" s="48"/>
      <c r="AV26" s="46"/>
      <c r="AW26" s="46"/>
      <c r="AX26" s="47"/>
      <c r="AY26" s="48" t="s">
        <v>59</v>
      </c>
      <c r="AZ26" s="46"/>
      <c r="BA26" s="46"/>
      <c r="BB26" s="46"/>
      <c r="BC26" s="46"/>
      <c r="BD26" s="47"/>
      <c r="BE26" s="48"/>
      <c r="BF26" s="46"/>
      <c r="BG26" s="46"/>
      <c r="BH26" s="46"/>
      <c r="BI26" s="46"/>
      <c r="BJ26" s="47"/>
      <c r="BK26" s="48" t="s">
        <v>60</v>
      </c>
      <c r="BL26" s="46"/>
      <c r="BM26" s="46"/>
      <c r="BN26" s="46"/>
      <c r="BO26" s="46"/>
      <c r="BP26" s="46"/>
      <c r="BQ26" s="46"/>
      <c r="BR26" s="46"/>
      <c r="BS26" s="47"/>
      <c r="BT26" s="48" t="s">
        <v>58</v>
      </c>
      <c r="BU26" s="46"/>
      <c r="BV26" s="46"/>
      <c r="BW26" s="46"/>
      <c r="BX26" s="46"/>
      <c r="BY26" s="46"/>
      <c r="BZ26" s="46"/>
      <c r="CA26" s="46"/>
      <c r="CB26" s="47"/>
      <c r="CC26" s="48" t="s">
        <v>58</v>
      </c>
      <c r="CD26" s="46"/>
      <c r="CE26" s="46"/>
      <c r="CF26" s="46"/>
      <c r="CG26" s="46"/>
      <c r="CH26" s="46"/>
      <c r="CI26" s="46"/>
      <c r="CJ26" s="46"/>
      <c r="CK26" s="47"/>
      <c r="CL26" s="48" t="s">
        <v>61</v>
      </c>
      <c r="CM26" s="46"/>
      <c r="CN26" s="46"/>
      <c r="CO26" s="46"/>
      <c r="CP26" s="46"/>
      <c r="CQ26" s="46"/>
      <c r="CR26" s="46"/>
      <c r="CS26" s="46"/>
      <c r="CT26" s="49"/>
    </row>
    <row r="27" spans="1:98" s="44" customFormat="1" ht="13.5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2"/>
      <c r="AU27" s="48"/>
      <c r="AV27" s="46"/>
      <c r="AW27" s="46"/>
      <c r="AX27" s="47"/>
      <c r="AY27" s="48" t="s">
        <v>62</v>
      </c>
      <c r="AZ27" s="46"/>
      <c r="BA27" s="46"/>
      <c r="BB27" s="46"/>
      <c r="BC27" s="46"/>
      <c r="BD27" s="47"/>
      <c r="BE27" s="48"/>
      <c r="BF27" s="46"/>
      <c r="BG27" s="46"/>
      <c r="BH27" s="46"/>
      <c r="BI27" s="46"/>
      <c r="BJ27" s="47"/>
      <c r="BK27" s="48" t="s">
        <v>57</v>
      </c>
      <c r="BL27" s="46"/>
      <c r="BM27" s="46"/>
      <c r="BN27" s="46"/>
      <c r="BO27" s="46"/>
      <c r="BP27" s="46"/>
      <c r="BQ27" s="46"/>
      <c r="BR27" s="46"/>
      <c r="BS27" s="47"/>
      <c r="BT27" s="48" t="s">
        <v>61</v>
      </c>
      <c r="BU27" s="46"/>
      <c r="BV27" s="46"/>
      <c r="BW27" s="46"/>
      <c r="BX27" s="46"/>
      <c r="BY27" s="46"/>
      <c r="BZ27" s="46"/>
      <c r="CA27" s="46"/>
      <c r="CB27" s="47"/>
      <c r="CC27" s="48" t="s">
        <v>61</v>
      </c>
      <c r="CD27" s="46"/>
      <c r="CE27" s="46"/>
      <c r="CF27" s="46"/>
      <c r="CG27" s="46"/>
      <c r="CH27" s="46"/>
      <c r="CI27" s="46"/>
      <c r="CJ27" s="46"/>
      <c r="CK27" s="47"/>
      <c r="CL27" s="48"/>
      <c r="CM27" s="46"/>
      <c r="CN27" s="46"/>
      <c r="CO27" s="46"/>
      <c r="CP27" s="46"/>
      <c r="CQ27" s="46"/>
      <c r="CR27" s="46"/>
      <c r="CS27" s="46"/>
      <c r="CT27" s="49"/>
    </row>
    <row r="28" spans="1:98" s="44" customFormat="1" thickBot="1" x14ac:dyDescent="0.3">
      <c r="A28" s="53">
        <v>1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5">
        <v>2</v>
      </c>
      <c r="AV28" s="55"/>
      <c r="AW28" s="55"/>
      <c r="AX28" s="55"/>
      <c r="AY28" s="55">
        <v>3</v>
      </c>
      <c r="AZ28" s="55"/>
      <c r="BA28" s="55"/>
      <c r="BB28" s="55"/>
      <c r="BC28" s="55"/>
      <c r="BD28" s="55"/>
      <c r="BE28" s="55">
        <v>4</v>
      </c>
      <c r="BF28" s="55"/>
      <c r="BG28" s="55"/>
      <c r="BH28" s="55"/>
      <c r="BI28" s="55"/>
      <c r="BJ28" s="55"/>
      <c r="BK28" s="55">
        <v>5</v>
      </c>
      <c r="BL28" s="55"/>
      <c r="BM28" s="55"/>
      <c r="BN28" s="55"/>
      <c r="BO28" s="55"/>
      <c r="BP28" s="55"/>
      <c r="BQ28" s="55"/>
      <c r="BR28" s="55"/>
      <c r="BS28" s="55"/>
      <c r="BT28" s="55">
        <v>6</v>
      </c>
      <c r="BU28" s="55"/>
      <c r="BV28" s="55"/>
      <c r="BW28" s="55"/>
      <c r="BX28" s="55"/>
      <c r="BY28" s="55"/>
      <c r="BZ28" s="55"/>
      <c r="CA28" s="55"/>
      <c r="CB28" s="55"/>
      <c r="CC28" s="55">
        <v>7</v>
      </c>
      <c r="CD28" s="55"/>
      <c r="CE28" s="55"/>
      <c r="CF28" s="55"/>
      <c r="CG28" s="55"/>
      <c r="CH28" s="55"/>
      <c r="CI28" s="55"/>
      <c r="CJ28" s="55"/>
      <c r="CK28" s="55"/>
      <c r="CL28" s="55">
        <v>8</v>
      </c>
      <c r="CM28" s="55"/>
      <c r="CN28" s="55"/>
      <c r="CO28" s="55"/>
      <c r="CP28" s="55"/>
      <c r="CQ28" s="55"/>
      <c r="CR28" s="55"/>
      <c r="CS28" s="55"/>
      <c r="CT28" s="56"/>
    </row>
    <row r="29" spans="1:98" s="64" customFormat="1" ht="16.5" thickBot="1" x14ac:dyDescent="0.3">
      <c r="A29" s="57" t="s">
        <v>63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9" t="s">
        <v>64</v>
      </c>
      <c r="AV29" s="60"/>
      <c r="AW29" s="60"/>
      <c r="AX29" s="60"/>
      <c r="AY29" s="60" t="s">
        <v>65</v>
      </c>
      <c r="AZ29" s="60"/>
      <c r="BA29" s="60"/>
      <c r="BB29" s="60"/>
      <c r="BC29" s="60"/>
      <c r="BD29" s="60"/>
      <c r="BE29" s="61" t="s">
        <v>65</v>
      </c>
      <c r="BF29" s="61"/>
      <c r="BG29" s="61"/>
      <c r="BH29" s="61"/>
      <c r="BI29" s="61"/>
      <c r="BJ29" s="61"/>
      <c r="BK29" s="62">
        <v>638128.92000000004</v>
      </c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3"/>
    </row>
    <row r="30" spans="1:98" s="64" customFormat="1" ht="15.75" x14ac:dyDescent="0.25">
      <c r="A30" s="65" t="s">
        <v>66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7"/>
      <c r="AU30" s="68" t="s">
        <v>67</v>
      </c>
      <c r="AV30" s="69"/>
      <c r="AW30" s="69"/>
      <c r="AX30" s="69"/>
      <c r="AY30" s="69" t="s">
        <v>65</v>
      </c>
      <c r="AZ30" s="69"/>
      <c r="BA30" s="69"/>
      <c r="BB30" s="69"/>
      <c r="BC30" s="69"/>
      <c r="BD30" s="69"/>
      <c r="BE30" s="70" t="s">
        <v>65</v>
      </c>
      <c r="BF30" s="70"/>
      <c r="BG30" s="70"/>
      <c r="BH30" s="70"/>
      <c r="BI30" s="70"/>
      <c r="BJ30" s="70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2"/>
    </row>
    <row r="31" spans="1:98" s="64" customFormat="1" x14ac:dyDescent="0.25">
      <c r="A31" s="73" t="s">
        <v>68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4" t="s">
        <v>69</v>
      </c>
      <c r="AV31" s="75"/>
      <c r="AW31" s="75"/>
      <c r="AX31" s="75"/>
      <c r="AY31" s="75"/>
      <c r="AZ31" s="75"/>
      <c r="BA31" s="75"/>
      <c r="BB31" s="75"/>
      <c r="BC31" s="75"/>
      <c r="BD31" s="75"/>
      <c r="BE31" s="76"/>
      <c r="BF31" s="76"/>
      <c r="BG31" s="76"/>
      <c r="BH31" s="76"/>
      <c r="BI31" s="76"/>
      <c r="BJ31" s="76"/>
      <c r="BK31" s="77">
        <f>BK32+BK35+BK45+BK48+BK51+BK56+BK60</f>
        <v>37212750</v>
      </c>
      <c r="BL31" s="77"/>
      <c r="BM31" s="77"/>
      <c r="BN31" s="77"/>
      <c r="BO31" s="77"/>
      <c r="BP31" s="77"/>
      <c r="BQ31" s="77"/>
      <c r="BR31" s="77"/>
      <c r="BS31" s="77"/>
      <c r="BT31" s="77">
        <f>BT32+BT35+BT45+BT48+BT51+BT56+BT60</f>
        <v>33599850</v>
      </c>
      <c r="BU31" s="77"/>
      <c r="BV31" s="77"/>
      <c r="BW31" s="77"/>
      <c r="BX31" s="77"/>
      <c r="BY31" s="77"/>
      <c r="BZ31" s="77"/>
      <c r="CA31" s="77"/>
      <c r="CB31" s="77"/>
      <c r="CC31" s="77">
        <f>CC32+CC35+CC45+CC48+CC51+CC56+CC60</f>
        <v>34288230</v>
      </c>
      <c r="CD31" s="77"/>
      <c r="CE31" s="77"/>
      <c r="CF31" s="77"/>
      <c r="CG31" s="77"/>
      <c r="CH31" s="77"/>
      <c r="CI31" s="77"/>
      <c r="CJ31" s="77"/>
      <c r="CK31" s="77"/>
      <c r="CL31" s="78"/>
      <c r="CM31" s="78"/>
      <c r="CN31" s="78"/>
      <c r="CO31" s="78"/>
      <c r="CP31" s="78"/>
      <c r="CQ31" s="78"/>
      <c r="CR31" s="78"/>
      <c r="CS31" s="78"/>
      <c r="CT31" s="79"/>
    </row>
    <row r="32" spans="1:98" s="64" customFormat="1" x14ac:dyDescent="0.25">
      <c r="A32" s="80" t="s">
        <v>70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2"/>
      <c r="AU32" s="83" t="s">
        <v>71</v>
      </c>
      <c r="AV32" s="84"/>
      <c r="AW32" s="84"/>
      <c r="AX32" s="85"/>
      <c r="AY32" s="86" t="s">
        <v>72</v>
      </c>
      <c r="AZ32" s="84"/>
      <c r="BA32" s="84"/>
      <c r="BB32" s="84"/>
      <c r="BC32" s="84"/>
      <c r="BD32" s="85"/>
      <c r="BE32" s="87"/>
      <c r="BF32" s="88"/>
      <c r="BG32" s="88"/>
      <c r="BH32" s="88"/>
      <c r="BI32" s="88"/>
      <c r="BJ32" s="89"/>
      <c r="BK32" s="90">
        <f>BK34</f>
        <v>0</v>
      </c>
      <c r="BL32" s="91"/>
      <c r="BM32" s="91"/>
      <c r="BN32" s="91"/>
      <c r="BO32" s="91"/>
      <c r="BP32" s="91"/>
      <c r="BQ32" s="91"/>
      <c r="BR32" s="91"/>
      <c r="BS32" s="92"/>
      <c r="BT32" s="90">
        <f>BT34</f>
        <v>0</v>
      </c>
      <c r="BU32" s="91"/>
      <c r="BV32" s="91"/>
      <c r="BW32" s="91"/>
      <c r="BX32" s="91"/>
      <c r="BY32" s="91"/>
      <c r="BZ32" s="91"/>
      <c r="CA32" s="91"/>
      <c r="CB32" s="92"/>
      <c r="CC32" s="90">
        <f>CC34</f>
        <v>0</v>
      </c>
      <c r="CD32" s="91"/>
      <c r="CE32" s="91"/>
      <c r="CF32" s="91"/>
      <c r="CG32" s="91"/>
      <c r="CH32" s="91"/>
      <c r="CI32" s="91"/>
      <c r="CJ32" s="91"/>
      <c r="CK32" s="92"/>
      <c r="CL32" s="93"/>
      <c r="CM32" s="94"/>
      <c r="CN32" s="94"/>
      <c r="CO32" s="94"/>
      <c r="CP32" s="94"/>
      <c r="CQ32" s="94"/>
      <c r="CR32" s="94"/>
      <c r="CS32" s="94"/>
      <c r="CT32" s="95"/>
    </row>
    <row r="33" spans="1:98" s="64" customFormat="1" x14ac:dyDescent="0.25">
      <c r="A33" s="96" t="s">
        <v>73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7"/>
      <c r="AV33" s="98"/>
      <c r="AW33" s="98"/>
      <c r="AX33" s="99"/>
      <c r="AY33" s="100"/>
      <c r="AZ33" s="98"/>
      <c r="BA33" s="98"/>
      <c r="BB33" s="98"/>
      <c r="BC33" s="98"/>
      <c r="BD33" s="99"/>
      <c r="BE33" s="101"/>
      <c r="BF33" s="102"/>
      <c r="BG33" s="102"/>
      <c r="BH33" s="102"/>
      <c r="BI33" s="102"/>
      <c r="BJ33" s="103"/>
      <c r="BK33" s="104"/>
      <c r="BL33" s="105"/>
      <c r="BM33" s="105"/>
      <c r="BN33" s="105"/>
      <c r="BO33" s="105"/>
      <c r="BP33" s="105"/>
      <c r="BQ33" s="105"/>
      <c r="BR33" s="105"/>
      <c r="BS33" s="106"/>
      <c r="BT33" s="104"/>
      <c r="BU33" s="105"/>
      <c r="BV33" s="105"/>
      <c r="BW33" s="105"/>
      <c r="BX33" s="105"/>
      <c r="BY33" s="105"/>
      <c r="BZ33" s="105"/>
      <c r="CA33" s="105"/>
      <c r="CB33" s="106"/>
      <c r="CC33" s="104"/>
      <c r="CD33" s="105"/>
      <c r="CE33" s="105"/>
      <c r="CF33" s="105"/>
      <c r="CG33" s="105"/>
      <c r="CH33" s="105"/>
      <c r="CI33" s="105"/>
      <c r="CJ33" s="105"/>
      <c r="CK33" s="106"/>
      <c r="CL33" s="107"/>
      <c r="CM33" s="108"/>
      <c r="CN33" s="108"/>
      <c r="CO33" s="108"/>
      <c r="CP33" s="108"/>
      <c r="CQ33" s="108"/>
      <c r="CR33" s="108"/>
      <c r="CS33" s="108"/>
      <c r="CT33" s="109"/>
    </row>
    <row r="34" spans="1:98" s="64" customFormat="1" x14ac:dyDescent="0.25">
      <c r="A34" s="96" t="s">
        <v>70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83" t="s">
        <v>74</v>
      </c>
      <c r="AV34" s="84"/>
      <c r="AW34" s="84"/>
      <c r="AX34" s="85"/>
      <c r="AY34" s="86"/>
      <c r="AZ34" s="84"/>
      <c r="BA34" s="84"/>
      <c r="BB34" s="84"/>
      <c r="BC34" s="84"/>
      <c r="BD34" s="85"/>
      <c r="BE34" s="87"/>
      <c r="BF34" s="88"/>
      <c r="BG34" s="88"/>
      <c r="BH34" s="88"/>
      <c r="BI34" s="88"/>
      <c r="BJ34" s="89"/>
      <c r="BK34" s="93"/>
      <c r="BL34" s="94"/>
      <c r="BM34" s="94"/>
      <c r="BN34" s="94"/>
      <c r="BO34" s="94"/>
      <c r="BP34" s="94"/>
      <c r="BQ34" s="94"/>
      <c r="BR34" s="94"/>
      <c r="BS34" s="110"/>
      <c r="BT34" s="93"/>
      <c r="BU34" s="94"/>
      <c r="BV34" s="94"/>
      <c r="BW34" s="94"/>
      <c r="BX34" s="94"/>
      <c r="BY34" s="94"/>
      <c r="BZ34" s="94"/>
      <c r="CA34" s="94"/>
      <c r="CB34" s="110"/>
      <c r="CC34" s="93"/>
      <c r="CD34" s="94"/>
      <c r="CE34" s="94"/>
      <c r="CF34" s="94"/>
      <c r="CG34" s="94"/>
      <c r="CH34" s="94"/>
      <c r="CI34" s="94"/>
      <c r="CJ34" s="94"/>
      <c r="CK34" s="110"/>
      <c r="CL34" s="93"/>
      <c r="CM34" s="94"/>
      <c r="CN34" s="94"/>
      <c r="CO34" s="94"/>
      <c r="CP34" s="94"/>
      <c r="CQ34" s="94"/>
      <c r="CR34" s="94"/>
      <c r="CS34" s="94"/>
      <c r="CT34" s="95"/>
    </row>
    <row r="35" spans="1:98" s="64" customFormat="1" x14ac:dyDescent="0.25">
      <c r="A35" s="111" t="s">
        <v>75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83" t="s">
        <v>76</v>
      </c>
      <c r="AV35" s="84"/>
      <c r="AW35" s="84"/>
      <c r="AX35" s="85"/>
      <c r="AY35" s="86" t="s">
        <v>77</v>
      </c>
      <c r="AZ35" s="84"/>
      <c r="BA35" s="84"/>
      <c r="BB35" s="84"/>
      <c r="BC35" s="84"/>
      <c r="BD35" s="85"/>
      <c r="BE35" s="87"/>
      <c r="BF35" s="88"/>
      <c r="BG35" s="88"/>
      <c r="BH35" s="88"/>
      <c r="BI35" s="88"/>
      <c r="BJ35" s="89"/>
      <c r="BK35" s="112">
        <f>BK36+BK40+BK43</f>
        <v>35217250</v>
      </c>
      <c r="BL35" s="113"/>
      <c r="BM35" s="113"/>
      <c r="BN35" s="113"/>
      <c r="BO35" s="113"/>
      <c r="BP35" s="113"/>
      <c r="BQ35" s="113"/>
      <c r="BR35" s="113"/>
      <c r="BS35" s="114"/>
      <c r="BT35" s="112">
        <f>BT36+BT40+BT43</f>
        <v>31862950</v>
      </c>
      <c r="BU35" s="113"/>
      <c r="BV35" s="113"/>
      <c r="BW35" s="113"/>
      <c r="BX35" s="113"/>
      <c r="BY35" s="113"/>
      <c r="BZ35" s="113"/>
      <c r="CA35" s="113"/>
      <c r="CB35" s="114"/>
      <c r="CC35" s="112">
        <f>CC36+CC40+CC43</f>
        <v>32551330</v>
      </c>
      <c r="CD35" s="113"/>
      <c r="CE35" s="113"/>
      <c r="CF35" s="113"/>
      <c r="CG35" s="113"/>
      <c r="CH35" s="113"/>
      <c r="CI35" s="113"/>
      <c r="CJ35" s="113"/>
      <c r="CK35" s="114"/>
      <c r="CL35" s="112"/>
      <c r="CM35" s="113"/>
      <c r="CN35" s="113"/>
      <c r="CO35" s="113"/>
      <c r="CP35" s="113"/>
      <c r="CQ35" s="113"/>
      <c r="CR35" s="113"/>
      <c r="CS35" s="113"/>
      <c r="CT35" s="115"/>
    </row>
    <row r="36" spans="1:98" s="64" customFormat="1" x14ac:dyDescent="0.25">
      <c r="A36" s="111" t="s">
        <v>70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83" t="s">
        <v>78</v>
      </c>
      <c r="AV36" s="84"/>
      <c r="AW36" s="84"/>
      <c r="AX36" s="85"/>
      <c r="AY36" s="86" t="s">
        <v>77</v>
      </c>
      <c r="AZ36" s="84"/>
      <c r="BA36" s="84"/>
      <c r="BB36" s="84"/>
      <c r="BC36" s="84"/>
      <c r="BD36" s="85"/>
      <c r="BE36" s="87"/>
      <c r="BF36" s="88"/>
      <c r="BG36" s="88"/>
      <c r="BH36" s="88"/>
      <c r="BI36" s="88"/>
      <c r="BJ36" s="89"/>
      <c r="BK36" s="93">
        <v>32396350</v>
      </c>
      <c r="BL36" s="94"/>
      <c r="BM36" s="94"/>
      <c r="BN36" s="94"/>
      <c r="BO36" s="94"/>
      <c r="BP36" s="94"/>
      <c r="BQ36" s="94"/>
      <c r="BR36" s="94"/>
      <c r="BS36" s="110"/>
      <c r="BT36" s="93">
        <f>306640+26816620+1791790+127000</f>
        <v>29042050</v>
      </c>
      <c r="BU36" s="94"/>
      <c r="BV36" s="94"/>
      <c r="BW36" s="94"/>
      <c r="BX36" s="94"/>
      <c r="BY36" s="94"/>
      <c r="BZ36" s="94"/>
      <c r="CA36" s="94"/>
      <c r="CB36" s="110"/>
      <c r="CC36" s="93">
        <f>318290+27425260+1859880+127000</f>
        <v>29730430</v>
      </c>
      <c r="CD36" s="94"/>
      <c r="CE36" s="94"/>
      <c r="CF36" s="94"/>
      <c r="CG36" s="94"/>
      <c r="CH36" s="94"/>
      <c r="CI36" s="94"/>
      <c r="CJ36" s="94"/>
      <c r="CK36" s="110"/>
      <c r="CL36" s="93"/>
      <c r="CM36" s="94"/>
      <c r="CN36" s="94"/>
      <c r="CO36" s="94"/>
      <c r="CP36" s="94"/>
      <c r="CQ36" s="94"/>
      <c r="CR36" s="94"/>
      <c r="CS36" s="94"/>
      <c r="CT36" s="95"/>
    </row>
    <row r="37" spans="1:98" s="64" customFormat="1" x14ac:dyDescent="0.25">
      <c r="A37" s="116" t="s">
        <v>79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7"/>
      <c r="AV37" s="118"/>
      <c r="AW37" s="118"/>
      <c r="AX37" s="119"/>
      <c r="AY37" s="120"/>
      <c r="AZ37" s="118"/>
      <c r="BA37" s="118"/>
      <c r="BB37" s="118"/>
      <c r="BC37" s="118"/>
      <c r="BD37" s="119"/>
      <c r="BE37" s="121"/>
      <c r="BF37" s="122"/>
      <c r="BG37" s="122"/>
      <c r="BH37" s="122"/>
      <c r="BI37" s="122"/>
      <c r="BJ37" s="123"/>
      <c r="BK37" s="124"/>
      <c r="BL37" s="125"/>
      <c r="BM37" s="125"/>
      <c r="BN37" s="125"/>
      <c r="BO37" s="125"/>
      <c r="BP37" s="125"/>
      <c r="BQ37" s="125"/>
      <c r="BR37" s="125"/>
      <c r="BS37" s="126"/>
      <c r="BT37" s="124"/>
      <c r="BU37" s="125"/>
      <c r="BV37" s="125"/>
      <c r="BW37" s="125"/>
      <c r="BX37" s="125"/>
      <c r="BY37" s="125"/>
      <c r="BZ37" s="125"/>
      <c r="CA37" s="125"/>
      <c r="CB37" s="126"/>
      <c r="CC37" s="124"/>
      <c r="CD37" s="125"/>
      <c r="CE37" s="125"/>
      <c r="CF37" s="125"/>
      <c r="CG37" s="125"/>
      <c r="CH37" s="125"/>
      <c r="CI37" s="125"/>
      <c r="CJ37" s="125"/>
      <c r="CK37" s="126"/>
      <c r="CL37" s="124"/>
      <c r="CM37" s="125"/>
      <c r="CN37" s="125"/>
      <c r="CO37" s="125"/>
      <c r="CP37" s="125"/>
      <c r="CQ37" s="125"/>
      <c r="CR37" s="125"/>
      <c r="CS37" s="125"/>
      <c r="CT37" s="127"/>
    </row>
    <row r="38" spans="1:98" s="64" customFormat="1" x14ac:dyDescent="0.25">
      <c r="A38" s="116" t="s">
        <v>80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7"/>
      <c r="AV38" s="118"/>
      <c r="AW38" s="118"/>
      <c r="AX38" s="119"/>
      <c r="AY38" s="120"/>
      <c r="AZ38" s="118"/>
      <c r="BA38" s="118"/>
      <c r="BB38" s="118"/>
      <c r="BC38" s="118"/>
      <c r="BD38" s="119"/>
      <c r="BE38" s="121"/>
      <c r="BF38" s="122"/>
      <c r="BG38" s="122"/>
      <c r="BH38" s="122"/>
      <c r="BI38" s="122"/>
      <c r="BJ38" s="123"/>
      <c r="BK38" s="124"/>
      <c r="BL38" s="125"/>
      <c r="BM38" s="125"/>
      <c r="BN38" s="125"/>
      <c r="BO38" s="125"/>
      <c r="BP38" s="125"/>
      <c r="BQ38" s="125"/>
      <c r="BR38" s="125"/>
      <c r="BS38" s="126"/>
      <c r="BT38" s="124"/>
      <c r="BU38" s="125"/>
      <c r="BV38" s="125"/>
      <c r="BW38" s="125"/>
      <c r="BX38" s="125"/>
      <c r="BY38" s="125"/>
      <c r="BZ38" s="125"/>
      <c r="CA38" s="125"/>
      <c r="CB38" s="126"/>
      <c r="CC38" s="124"/>
      <c r="CD38" s="125"/>
      <c r="CE38" s="125"/>
      <c r="CF38" s="125"/>
      <c r="CG38" s="125"/>
      <c r="CH38" s="125"/>
      <c r="CI38" s="125"/>
      <c r="CJ38" s="125"/>
      <c r="CK38" s="126"/>
      <c r="CL38" s="124"/>
      <c r="CM38" s="125"/>
      <c r="CN38" s="125"/>
      <c r="CO38" s="125"/>
      <c r="CP38" s="125"/>
      <c r="CQ38" s="125"/>
      <c r="CR38" s="125"/>
      <c r="CS38" s="125"/>
      <c r="CT38" s="127"/>
    </row>
    <row r="39" spans="1:98" s="64" customFormat="1" x14ac:dyDescent="0.25">
      <c r="A39" s="96" t="s">
        <v>81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7"/>
      <c r="AV39" s="98"/>
      <c r="AW39" s="98"/>
      <c r="AX39" s="99"/>
      <c r="AY39" s="100"/>
      <c r="AZ39" s="98"/>
      <c r="BA39" s="98"/>
      <c r="BB39" s="98"/>
      <c r="BC39" s="98"/>
      <c r="BD39" s="99"/>
      <c r="BE39" s="101"/>
      <c r="BF39" s="102"/>
      <c r="BG39" s="102"/>
      <c r="BH39" s="102"/>
      <c r="BI39" s="102"/>
      <c r="BJ39" s="103"/>
      <c r="BK39" s="107"/>
      <c r="BL39" s="108"/>
      <c r="BM39" s="108"/>
      <c r="BN39" s="108"/>
      <c r="BO39" s="108"/>
      <c r="BP39" s="108"/>
      <c r="BQ39" s="108"/>
      <c r="BR39" s="108"/>
      <c r="BS39" s="128"/>
      <c r="BT39" s="107"/>
      <c r="BU39" s="108"/>
      <c r="BV39" s="108"/>
      <c r="BW39" s="108"/>
      <c r="BX39" s="108"/>
      <c r="BY39" s="108"/>
      <c r="BZ39" s="108"/>
      <c r="CA39" s="108"/>
      <c r="CB39" s="128"/>
      <c r="CC39" s="107"/>
      <c r="CD39" s="108"/>
      <c r="CE39" s="108"/>
      <c r="CF39" s="108"/>
      <c r="CG39" s="108"/>
      <c r="CH39" s="108"/>
      <c r="CI39" s="108"/>
      <c r="CJ39" s="108"/>
      <c r="CK39" s="128"/>
      <c r="CL39" s="107"/>
      <c r="CM39" s="108"/>
      <c r="CN39" s="108"/>
      <c r="CO39" s="108"/>
      <c r="CP39" s="108"/>
      <c r="CQ39" s="108"/>
      <c r="CR39" s="108"/>
      <c r="CS39" s="108"/>
      <c r="CT39" s="109"/>
    </row>
    <row r="40" spans="1:98" s="64" customFormat="1" x14ac:dyDescent="0.25">
      <c r="A40" s="80" t="s">
        <v>82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2"/>
      <c r="AU40" s="83" t="s">
        <v>83</v>
      </c>
      <c r="AV40" s="84"/>
      <c r="AW40" s="84"/>
      <c r="AX40" s="85"/>
      <c r="AY40" s="86" t="s">
        <v>77</v>
      </c>
      <c r="AZ40" s="84"/>
      <c r="BA40" s="84"/>
      <c r="BB40" s="84"/>
      <c r="BC40" s="84"/>
      <c r="BD40" s="85"/>
      <c r="BE40" s="87"/>
      <c r="BF40" s="88"/>
      <c r="BG40" s="88"/>
      <c r="BH40" s="88"/>
      <c r="BI40" s="88"/>
      <c r="BJ40" s="89"/>
      <c r="BK40" s="93"/>
      <c r="BL40" s="94"/>
      <c r="BM40" s="94"/>
      <c r="BN40" s="94"/>
      <c r="BO40" s="94"/>
      <c r="BP40" s="94"/>
      <c r="BQ40" s="94"/>
      <c r="BR40" s="94"/>
      <c r="BS40" s="110"/>
      <c r="BT40" s="93"/>
      <c r="BU40" s="94"/>
      <c r="BV40" s="94"/>
      <c r="BW40" s="94"/>
      <c r="BX40" s="94"/>
      <c r="BY40" s="94"/>
      <c r="BZ40" s="94"/>
      <c r="CA40" s="94"/>
      <c r="CB40" s="110"/>
      <c r="CC40" s="93"/>
      <c r="CD40" s="94"/>
      <c r="CE40" s="94"/>
      <c r="CF40" s="94"/>
      <c r="CG40" s="94"/>
      <c r="CH40" s="94"/>
      <c r="CI40" s="94"/>
      <c r="CJ40" s="94"/>
      <c r="CK40" s="110"/>
      <c r="CL40" s="93"/>
      <c r="CM40" s="94"/>
      <c r="CN40" s="94"/>
      <c r="CO40" s="94"/>
      <c r="CP40" s="94"/>
      <c r="CQ40" s="94"/>
      <c r="CR40" s="94"/>
      <c r="CS40" s="94"/>
      <c r="CT40" s="95"/>
    </row>
    <row r="41" spans="1:98" s="64" customFormat="1" x14ac:dyDescent="0.25">
      <c r="A41" s="116" t="s">
        <v>84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7"/>
      <c r="AV41" s="118"/>
      <c r="AW41" s="118"/>
      <c r="AX41" s="119"/>
      <c r="AY41" s="120"/>
      <c r="AZ41" s="118"/>
      <c r="BA41" s="118"/>
      <c r="BB41" s="118"/>
      <c r="BC41" s="118"/>
      <c r="BD41" s="119"/>
      <c r="BE41" s="121"/>
      <c r="BF41" s="122"/>
      <c r="BG41" s="122"/>
      <c r="BH41" s="122"/>
      <c r="BI41" s="122"/>
      <c r="BJ41" s="123"/>
      <c r="BK41" s="124"/>
      <c r="BL41" s="125"/>
      <c r="BM41" s="125"/>
      <c r="BN41" s="125"/>
      <c r="BO41" s="125"/>
      <c r="BP41" s="125"/>
      <c r="BQ41" s="125"/>
      <c r="BR41" s="125"/>
      <c r="BS41" s="126"/>
      <c r="BT41" s="124"/>
      <c r="BU41" s="125"/>
      <c r="BV41" s="125"/>
      <c r="BW41" s="125"/>
      <c r="BX41" s="125"/>
      <c r="BY41" s="125"/>
      <c r="BZ41" s="125"/>
      <c r="CA41" s="125"/>
      <c r="CB41" s="126"/>
      <c r="CC41" s="124"/>
      <c r="CD41" s="125"/>
      <c r="CE41" s="125"/>
      <c r="CF41" s="125"/>
      <c r="CG41" s="125"/>
      <c r="CH41" s="125"/>
      <c r="CI41" s="125"/>
      <c r="CJ41" s="125"/>
      <c r="CK41" s="126"/>
      <c r="CL41" s="124"/>
      <c r="CM41" s="125"/>
      <c r="CN41" s="125"/>
      <c r="CO41" s="125"/>
      <c r="CP41" s="125"/>
      <c r="CQ41" s="125"/>
      <c r="CR41" s="125"/>
      <c r="CS41" s="125"/>
      <c r="CT41" s="127"/>
    </row>
    <row r="42" spans="1:98" s="64" customFormat="1" x14ac:dyDescent="0.25">
      <c r="A42" s="96" t="s">
        <v>85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7"/>
      <c r="AV42" s="98"/>
      <c r="AW42" s="98"/>
      <c r="AX42" s="99"/>
      <c r="AY42" s="100"/>
      <c r="AZ42" s="98"/>
      <c r="BA42" s="98"/>
      <c r="BB42" s="98"/>
      <c r="BC42" s="98"/>
      <c r="BD42" s="99"/>
      <c r="BE42" s="101"/>
      <c r="BF42" s="102"/>
      <c r="BG42" s="102"/>
      <c r="BH42" s="102"/>
      <c r="BI42" s="102"/>
      <c r="BJ42" s="103"/>
      <c r="BK42" s="107"/>
      <c r="BL42" s="108"/>
      <c r="BM42" s="108"/>
      <c r="BN42" s="108"/>
      <c r="BO42" s="108"/>
      <c r="BP42" s="108"/>
      <c r="BQ42" s="108"/>
      <c r="BR42" s="108"/>
      <c r="BS42" s="128"/>
      <c r="BT42" s="107"/>
      <c r="BU42" s="108"/>
      <c r="BV42" s="108"/>
      <c r="BW42" s="108"/>
      <c r="BX42" s="108"/>
      <c r="BY42" s="108"/>
      <c r="BZ42" s="108"/>
      <c r="CA42" s="108"/>
      <c r="CB42" s="128"/>
      <c r="CC42" s="107"/>
      <c r="CD42" s="108"/>
      <c r="CE42" s="108"/>
      <c r="CF42" s="108"/>
      <c r="CG42" s="108"/>
      <c r="CH42" s="108"/>
      <c r="CI42" s="108"/>
      <c r="CJ42" s="108"/>
      <c r="CK42" s="128"/>
      <c r="CL42" s="107"/>
      <c r="CM42" s="108"/>
      <c r="CN42" s="108"/>
      <c r="CO42" s="108"/>
      <c r="CP42" s="108"/>
      <c r="CQ42" s="108"/>
      <c r="CR42" s="108"/>
      <c r="CS42" s="108"/>
      <c r="CT42" s="109"/>
    </row>
    <row r="43" spans="1:98" s="64" customFormat="1" x14ac:dyDescent="0.25">
      <c r="A43" s="129" t="s">
        <v>86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83" t="s">
        <v>87</v>
      </c>
      <c r="AV43" s="84"/>
      <c r="AW43" s="84"/>
      <c r="AX43" s="85"/>
      <c r="AY43" s="86" t="s">
        <v>77</v>
      </c>
      <c r="AZ43" s="84"/>
      <c r="BA43" s="84"/>
      <c r="BB43" s="84"/>
      <c r="BC43" s="84"/>
      <c r="BD43" s="85"/>
      <c r="BE43" s="87"/>
      <c r="BF43" s="88"/>
      <c r="BG43" s="88"/>
      <c r="BH43" s="88"/>
      <c r="BI43" s="88"/>
      <c r="BJ43" s="89"/>
      <c r="BK43" s="93">
        <v>2820900</v>
      </c>
      <c r="BL43" s="94"/>
      <c r="BM43" s="94"/>
      <c r="BN43" s="94"/>
      <c r="BO43" s="94"/>
      <c r="BP43" s="94"/>
      <c r="BQ43" s="94"/>
      <c r="BR43" s="94"/>
      <c r="BS43" s="110"/>
      <c r="BT43" s="93">
        <v>2820900</v>
      </c>
      <c r="BU43" s="94"/>
      <c r="BV43" s="94"/>
      <c r="BW43" s="94"/>
      <c r="BX43" s="94"/>
      <c r="BY43" s="94"/>
      <c r="BZ43" s="94"/>
      <c r="CA43" s="94"/>
      <c r="CB43" s="110"/>
      <c r="CC43" s="93">
        <v>2820900</v>
      </c>
      <c r="CD43" s="94"/>
      <c r="CE43" s="94"/>
      <c r="CF43" s="94"/>
      <c r="CG43" s="94"/>
      <c r="CH43" s="94"/>
      <c r="CI43" s="94"/>
      <c r="CJ43" s="94"/>
      <c r="CK43" s="110"/>
      <c r="CL43" s="93"/>
      <c r="CM43" s="94"/>
      <c r="CN43" s="94"/>
      <c r="CO43" s="94"/>
      <c r="CP43" s="94"/>
      <c r="CQ43" s="94"/>
      <c r="CR43" s="94"/>
      <c r="CS43" s="94"/>
      <c r="CT43" s="95"/>
    </row>
    <row r="44" spans="1:98" s="64" customFormat="1" x14ac:dyDescent="0.25">
      <c r="A44" s="130" t="s">
        <v>88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97"/>
      <c r="AV44" s="98"/>
      <c r="AW44" s="98"/>
      <c r="AX44" s="99"/>
      <c r="AY44" s="100"/>
      <c r="AZ44" s="98"/>
      <c r="BA44" s="98"/>
      <c r="BB44" s="98"/>
      <c r="BC44" s="98"/>
      <c r="BD44" s="99"/>
      <c r="BE44" s="101"/>
      <c r="BF44" s="102"/>
      <c r="BG44" s="102"/>
      <c r="BH44" s="102"/>
      <c r="BI44" s="102"/>
      <c r="BJ44" s="103"/>
      <c r="BK44" s="107"/>
      <c r="BL44" s="108"/>
      <c r="BM44" s="108"/>
      <c r="BN44" s="108"/>
      <c r="BO44" s="108"/>
      <c r="BP44" s="108"/>
      <c r="BQ44" s="108"/>
      <c r="BR44" s="108"/>
      <c r="BS44" s="128"/>
      <c r="BT44" s="107"/>
      <c r="BU44" s="108"/>
      <c r="BV44" s="108"/>
      <c r="BW44" s="108"/>
      <c r="BX44" s="108"/>
      <c r="BY44" s="108"/>
      <c r="BZ44" s="108"/>
      <c r="CA44" s="108"/>
      <c r="CB44" s="128"/>
      <c r="CC44" s="107"/>
      <c r="CD44" s="108"/>
      <c r="CE44" s="108"/>
      <c r="CF44" s="108"/>
      <c r="CG44" s="108"/>
      <c r="CH44" s="108"/>
      <c r="CI44" s="108"/>
      <c r="CJ44" s="108"/>
      <c r="CK44" s="128"/>
      <c r="CL44" s="107"/>
      <c r="CM44" s="108"/>
      <c r="CN44" s="108"/>
      <c r="CO44" s="108"/>
      <c r="CP44" s="108"/>
      <c r="CQ44" s="108"/>
      <c r="CR44" s="108"/>
      <c r="CS44" s="108"/>
      <c r="CT44" s="109"/>
    </row>
    <row r="45" spans="1:98" s="64" customFormat="1" x14ac:dyDescent="0.25">
      <c r="A45" s="131" t="s">
        <v>89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2" t="s">
        <v>90</v>
      </c>
      <c r="AV45" s="133"/>
      <c r="AW45" s="133"/>
      <c r="AX45" s="133"/>
      <c r="AY45" s="133" t="s">
        <v>91</v>
      </c>
      <c r="AZ45" s="133"/>
      <c r="BA45" s="133"/>
      <c r="BB45" s="133"/>
      <c r="BC45" s="133"/>
      <c r="BD45" s="133"/>
      <c r="BE45" s="134"/>
      <c r="BF45" s="134"/>
      <c r="BG45" s="134"/>
      <c r="BH45" s="134"/>
      <c r="BI45" s="134"/>
      <c r="BJ45" s="134"/>
      <c r="BK45" s="135">
        <f>BK46</f>
        <v>0</v>
      </c>
      <c r="BL45" s="135"/>
      <c r="BM45" s="135"/>
      <c r="BN45" s="135"/>
      <c r="BO45" s="135"/>
      <c r="BP45" s="135"/>
      <c r="BQ45" s="135"/>
      <c r="BR45" s="135"/>
      <c r="BS45" s="135"/>
      <c r="BT45" s="135">
        <f>BT46</f>
        <v>0</v>
      </c>
      <c r="BU45" s="135"/>
      <c r="BV45" s="135"/>
      <c r="BW45" s="135"/>
      <c r="BX45" s="135"/>
      <c r="BY45" s="135"/>
      <c r="BZ45" s="135"/>
      <c r="CA45" s="135"/>
      <c r="CB45" s="135"/>
      <c r="CC45" s="135">
        <f>CC46</f>
        <v>0</v>
      </c>
      <c r="CD45" s="135"/>
      <c r="CE45" s="135"/>
      <c r="CF45" s="135"/>
      <c r="CG45" s="135"/>
      <c r="CH45" s="135"/>
      <c r="CI45" s="135"/>
      <c r="CJ45" s="135"/>
      <c r="CK45" s="135"/>
      <c r="CL45" s="136"/>
      <c r="CM45" s="136"/>
      <c r="CN45" s="136"/>
      <c r="CO45" s="136"/>
      <c r="CP45" s="136"/>
      <c r="CQ45" s="136"/>
      <c r="CR45" s="136"/>
      <c r="CS45" s="136"/>
      <c r="CT45" s="137"/>
    </row>
    <row r="46" spans="1:98" s="64" customFormat="1" x14ac:dyDescent="0.25">
      <c r="A46" s="111" t="s">
        <v>70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83" t="s">
        <v>92</v>
      </c>
      <c r="AV46" s="84"/>
      <c r="AW46" s="84"/>
      <c r="AX46" s="85"/>
      <c r="AY46" s="86" t="s">
        <v>91</v>
      </c>
      <c r="AZ46" s="84"/>
      <c r="BA46" s="84"/>
      <c r="BB46" s="84"/>
      <c r="BC46" s="84"/>
      <c r="BD46" s="85"/>
      <c r="BE46" s="87"/>
      <c r="BF46" s="88"/>
      <c r="BG46" s="88"/>
      <c r="BH46" s="88"/>
      <c r="BI46" s="88"/>
      <c r="BJ46" s="89"/>
      <c r="BK46" s="93"/>
      <c r="BL46" s="94"/>
      <c r="BM46" s="94"/>
      <c r="BN46" s="94"/>
      <c r="BO46" s="94"/>
      <c r="BP46" s="94"/>
      <c r="BQ46" s="94"/>
      <c r="BR46" s="94"/>
      <c r="BS46" s="110"/>
      <c r="BT46" s="93"/>
      <c r="BU46" s="94"/>
      <c r="BV46" s="94"/>
      <c r="BW46" s="94"/>
      <c r="BX46" s="94"/>
      <c r="BY46" s="94"/>
      <c r="BZ46" s="94"/>
      <c r="CA46" s="94"/>
      <c r="CB46" s="110"/>
      <c r="CC46" s="93"/>
      <c r="CD46" s="94"/>
      <c r="CE46" s="94"/>
      <c r="CF46" s="94"/>
      <c r="CG46" s="94"/>
      <c r="CH46" s="94"/>
      <c r="CI46" s="94"/>
      <c r="CJ46" s="94"/>
      <c r="CK46" s="110"/>
      <c r="CL46" s="93"/>
      <c r="CM46" s="94"/>
      <c r="CN46" s="94"/>
      <c r="CO46" s="94"/>
      <c r="CP46" s="94"/>
      <c r="CQ46" s="94"/>
      <c r="CR46" s="94"/>
      <c r="CS46" s="94"/>
      <c r="CT46" s="95"/>
    </row>
    <row r="47" spans="1:98" s="64" customForma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7"/>
      <c r="AV47" s="98"/>
      <c r="AW47" s="98"/>
      <c r="AX47" s="99"/>
      <c r="AY47" s="100"/>
      <c r="AZ47" s="98"/>
      <c r="BA47" s="98"/>
      <c r="BB47" s="98"/>
      <c r="BC47" s="98"/>
      <c r="BD47" s="99"/>
      <c r="BE47" s="101"/>
      <c r="BF47" s="102"/>
      <c r="BG47" s="102"/>
      <c r="BH47" s="102"/>
      <c r="BI47" s="102"/>
      <c r="BJ47" s="103"/>
      <c r="BK47" s="107"/>
      <c r="BL47" s="108"/>
      <c r="BM47" s="108"/>
      <c r="BN47" s="108"/>
      <c r="BO47" s="108"/>
      <c r="BP47" s="108"/>
      <c r="BQ47" s="108"/>
      <c r="BR47" s="108"/>
      <c r="BS47" s="128"/>
      <c r="BT47" s="107"/>
      <c r="BU47" s="108"/>
      <c r="BV47" s="108"/>
      <c r="BW47" s="108"/>
      <c r="BX47" s="108"/>
      <c r="BY47" s="108"/>
      <c r="BZ47" s="108"/>
      <c r="CA47" s="108"/>
      <c r="CB47" s="128"/>
      <c r="CC47" s="107"/>
      <c r="CD47" s="108"/>
      <c r="CE47" s="108"/>
      <c r="CF47" s="108"/>
      <c r="CG47" s="108"/>
      <c r="CH47" s="108"/>
      <c r="CI47" s="108"/>
      <c r="CJ47" s="108"/>
      <c r="CK47" s="128"/>
      <c r="CL47" s="107"/>
      <c r="CM47" s="108"/>
      <c r="CN47" s="108"/>
      <c r="CO47" s="108"/>
      <c r="CP47" s="108"/>
      <c r="CQ47" s="108"/>
      <c r="CR47" s="108"/>
      <c r="CS47" s="108"/>
      <c r="CT47" s="109"/>
    </row>
    <row r="48" spans="1:98" s="64" customFormat="1" x14ac:dyDescent="0.25">
      <c r="A48" s="131" t="s">
        <v>93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2" t="s">
        <v>94</v>
      </c>
      <c r="AV48" s="133"/>
      <c r="AW48" s="133"/>
      <c r="AX48" s="133"/>
      <c r="AY48" s="133" t="s">
        <v>95</v>
      </c>
      <c r="AZ48" s="133"/>
      <c r="BA48" s="133"/>
      <c r="BB48" s="133"/>
      <c r="BC48" s="133"/>
      <c r="BD48" s="133"/>
      <c r="BE48" s="134"/>
      <c r="BF48" s="134"/>
      <c r="BG48" s="134"/>
      <c r="BH48" s="134"/>
      <c r="BI48" s="134"/>
      <c r="BJ48" s="134"/>
      <c r="BK48" s="135">
        <f>BK49</f>
        <v>0</v>
      </c>
      <c r="BL48" s="135"/>
      <c r="BM48" s="135"/>
      <c r="BN48" s="135"/>
      <c r="BO48" s="135"/>
      <c r="BP48" s="135"/>
      <c r="BQ48" s="135"/>
      <c r="BR48" s="135"/>
      <c r="BS48" s="135"/>
      <c r="BT48" s="135">
        <f>BT49</f>
        <v>0</v>
      </c>
      <c r="BU48" s="135"/>
      <c r="BV48" s="135"/>
      <c r="BW48" s="135"/>
      <c r="BX48" s="135"/>
      <c r="BY48" s="135"/>
      <c r="BZ48" s="135"/>
      <c r="CA48" s="135"/>
      <c r="CB48" s="135"/>
      <c r="CC48" s="135">
        <f>CC49</f>
        <v>0</v>
      </c>
      <c r="CD48" s="135"/>
      <c r="CE48" s="135"/>
      <c r="CF48" s="135"/>
      <c r="CG48" s="135"/>
      <c r="CH48" s="135"/>
      <c r="CI48" s="135"/>
      <c r="CJ48" s="135"/>
      <c r="CK48" s="135"/>
      <c r="CL48" s="136"/>
      <c r="CM48" s="136"/>
      <c r="CN48" s="136"/>
      <c r="CO48" s="136"/>
      <c r="CP48" s="136"/>
      <c r="CQ48" s="136"/>
      <c r="CR48" s="136"/>
      <c r="CS48" s="136"/>
      <c r="CT48" s="137"/>
    </row>
    <row r="49" spans="1:98" s="64" customFormat="1" x14ac:dyDescent="0.25">
      <c r="A49" s="111" t="s">
        <v>70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83"/>
      <c r="AV49" s="84"/>
      <c r="AW49" s="84"/>
      <c r="AX49" s="85"/>
      <c r="AY49" s="86"/>
      <c r="AZ49" s="84"/>
      <c r="BA49" s="84"/>
      <c r="BB49" s="84"/>
      <c r="BC49" s="84"/>
      <c r="BD49" s="85"/>
      <c r="BE49" s="87"/>
      <c r="BF49" s="88"/>
      <c r="BG49" s="88"/>
      <c r="BH49" s="88"/>
      <c r="BI49" s="88"/>
      <c r="BJ49" s="89"/>
      <c r="BK49" s="93"/>
      <c r="BL49" s="94"/>
      <c r="BM49" s="94"/>
      <c r="BN49" s="94"/>
      <c r="BO49" s="94"/>
      <c r="BP49" s="94"/>
      <c r="BQ49" s="94"/>
      <c r="BR49" s="94"/>
      <c r="BS49" s="110"/>
      <c r="BT49" s="93"/>
      <c r="BU49" s="94"/>
      <c r="BV49" s="94"/>
      <c r="BW49" s="94"/>
      <c r="BX49" s="94"/>
      <c r="BY49" s="94"/>
      <c r="BZ49" s="94"/>
      <c r="CA49" s="94"/>
      <c r="CB49" s="110"/>
      <c r="CC49" s="93"/>
      <c r="CD49" s="94"/>
      <c r="CE49" s="94"/>
      <c r="CF49" s="94"/>
      <c r="CG49" s="94"/>
      <c r="CH49" s="94"/>
      <c r="CI49" s="94"/>
      <c r="CJ49" s="94"/>
      <c r="CK49" s="110"/>
      <c r="CL49" s="93"/>
      <c r="CM49" s="94"/>
      <c r="CN49" s="94"/>
      <c r="CO49" s="94"/>
      <c r="CP49" s="94"/>
      <c r="CQ49" s="94"/>
      <c r="CR49" s="94"/>
      <c r="CS49" s="94"/>
      <c r="CT49" s="95"/>
    </row>
    <row r="50" spans="1:98" s="64" customFormat="1" x14ac:dyDescent="0.25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7"/>
      <c r="AV50" s="98"/>
      <c r="AW50" s="98"/>
      <c r="AX50" s="99"/>
      <c r="AY50" s="100"/>
      <c r="AZ50" s="98"/>
      <c r="BA50" s="98"/>
      <c r="BB50" s="98"/>
      <c r="BC50" s="98"/>
      <c r="BD50" s="99"/>
      <c r="BE50" s="101"/>
      <c r="BF50" s="102"/>
      <c r="BG50" s="102"/>
      <c r="BH50" s="102"/>
      <c r="BI50" s="102"/>
      <c r="BJ50" s="103"/>
      <c r="BK50" s="107"/>
      <c r="BL50" s="108"/>
      <c r="BM50" s="108"/>
      <c r="BN50" s="108"/>
      <c r="BO50" s="108"/>
      <c r="BP50" s="108"/>
      <c r="BQ50" s="108"/>
      <c r="BR50" s="108"/>
      <c r="BS50" s="128"/>
      <c r="BT50" s="107"/>
      <c r="BU50" s="108"/>
      <c r="BV50" s="108"/>
      <c r="BW50" s="108"/>
      <c r="BX50" s="108"/>
      <c r="BY50" s="108"/>
      <c r="BZ50" s="108"/>
      <c r="CA50" s="108"/>
      <c r="CB50" s="128"/>
      <c r="CC50" s="107"/>
      <c r="CD50" s="108"/>
      <c r="CE50" s="108"/>
      <c r="CF50" s="108"/>
      <c r="CG50" s="108"/>
      <c r="CH50" s="108"/>
      <c r="CI50" s="108"/>
      <c r="CJ50" s="108"/>
      <c r="CK50" s="128"/>
      <c r="CL50" s="107"/>
      <c r="CM50" s="108"/>
      <c r="CN50" s="108"/>
      <c r="CO50" s="108"/>
      <c r="CP50" s="108"/>
      <c r="CQ50" s="108"/>
      <c r="CR50" s="108"/>
      <c r="CS50" s="108"/>
      <c r="CT50" s="109"/>
    </row>
    <row r="51" spans="1:98" s="64" customFormat="1" x14ac:dyDescent="0.25">
      <c r="A51" s="131" t="s">
        <v>96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2" t="s">
        <v>97</v>
      </c>
      <c r="AV51" s="133"/>
      <c r="AW51" s="133"/>
      <c r="AX51" s="133"/>
      <c r="AY51" s="133" t="s">
        <v>98</v>
      </c>
      <c r="AZ51" s="133"/>
      <c r="BA51" s="133"/>
      <c r="BB51" s="133"/>
      <c r="BC51" s="133"/>
      <c r="BD51" s="133"/>
      <c r="BE51" s="138"/>
      <c r="BF51" s="138"/>
      <c r="BG51" s="138"/>
      <c r="BH51" s="138"/>
      <c r="BI51" s="138"/>
      <c r="BJ51" s="138"/>
      <c r="BK51" s="135">
        <f>BK52+BK54+BK55</f>
        <v>1995500</v>
      </c>
      <c r="BL51" s="135"/>
      <c r="BM51" s="135"/>
      <c r="BN51" s="135"/>
      <c r="BO51" s="135"/>
      <c r="BP51" s="135"/>
      <c r="BQ51" s="135"/>
      <c r="BR51" s="135"/>
      <c r="BS51" s="135"/>
      <c r="BT51" s="112">
        <f>BT52+BT54+BT55</f>
        <v>1736900</v>
      </c>
      <c r="BU51" s="113"/>
      <c r="BV51" s="113"/>
      <c r="BW51" s="113"/>
      <c r="BX51" s="113"/>
      <c r="BY51" s="113"/>
      <c r="BZ51" s="113"/>
      <c r="CA51" s="113"/>
      <c r="CB51" s="114"/>
      <c r="CC51" s="112">
        <f>CC52+CC54+CC55</f>
        <v>1736900</v>
      </c>
      <c r="CD51" s="113"/>
      <c r="CE51" s="113"/>
      <c r="CF51" s="113"/>
      <c r="CG51" s="113"/>
      <c r="CH51" s="113"/>
      <c r="CI51" s="113"/>
      <c r="CJ51" s="113"/>
      <c r="CK51" s="114"/>
      <c r="CL51" s="112"/>
      <c r="CM51" s="113"/>
      <c r="CN51" s="113"/>
      <c r="CO51" s="113"/>
      <c r="CP51" s="113"/>
      <c r="CQ51" s="113"/>
      <c r="CR51" s="113"/>
      <c r="CS51" s="113"/>
      <c r="CT51" s="115"/>
    </row>
    <row r="52" spans="1:98" s="64" customFormat="1" x14ac:dyDescent="0.25">
      <c r="A52" s="111" t="s">
        <v>70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83" t="s">
        <v>99</v>
      </c>
      <c r="AV52" s="84"/>
      <c r="AW52" s="84"/>
      <c r="AX52" s="85"/>
      <c r="AY52" s="86" t="s">
        <v>98</v>
      </c>
      <c r="AZ52" s="84"/>
      <c r="BA52" s="84"/>
      <c r="BB52" s="84"/>
      <c r="BC52" s="84"/>
      <c r="BD52" s="85"/>
      <c r="BE52" s="87"/>
      <c r="BF52" s="88"/>
      <c r="BG52" s="88"/>
      <c r="BH52" s="88"/>
      <c r="BI52" s="88"/>
      <c r="BJ52" s="89"/>
      <c r="BK52" s="93">
        <f>1532500+258600</f>
        <v>1791100</v>
      </c>
      <c r="BL52" s="94"/>
      <c r="BM52" s="94"/>
      <c r="BN52" s="94"/>
      <c r="BO52" s="94"/>
      <c r="BP52" s="94"/>
      <c r="BQ52" s="94"/>
      <c r="BR52" s="94"/>
      <c r="BS52" s="110"/>
      <c r="BT52" s="93">
        <f>100000+50000+210000+40900+500000+100500+131100+400000</f>
        <v>1532500</v>
      </c>
      <c r="BU52" s="94"/>
      <c r="BV52" s="94"/>
      <c r="BW52" s="94"/>
      <c r="BX52" s="94"/>
      <c r="BY52" s="94"/>
      <c r="BZ52" s="94"/>
      <c r="CA52" s="94"/>
      <c r="CB52" s="110"/>
      <c r="CC52" s="93">
        <v>1532500</v>
      </c>
      <c r="CD52" s="94"/>
      <c r="CE52" s="94"/>
      <c r="CF52" s="94"/>
      <c r="CG52" s="94"/>
      <c r="CH52" s="94"/>
      <c r="CI52" s="94"/>
      <c r="CJ52" s="94"/>
      <c r="CK52" s="110"/>
      <c r="CL52" s="93"/>
      <c r="CM52" s="94"/>
      <c r="CN52" s="94"/>
      <c r="CO52" s="94"/>
      <c r="CP52" s="94"/>
      <c r="CQ52" s="94"/>
      <c r="CR52" s="94"/>
      <c r="CS52" s="94"/>
      <c r="CT52" s="95"/>
    </row>
    <row r="53" spans="1:98" s="64" customFormat="1" x14ac:dyDescent="0.25">
      <c r="A53" s="96" t="s">
        <v>100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7"/>
      <c r="AV53" s="98"/>
      <c r="AW53" s="98"/>
      <c r="AX53" s="99"/>
      <c r="AY53" s="100"/>
      <c r="AZ53" s="98"/>
      <c r="BA53" s="98"/>
      <c r="BB53" s="98"/>
      <c r="BC53" s="98"/>
      <c r="BD53" s="99"/>
      <c r="BE53" s="101"/>
      <c r="BF53" s="102"/>
      <c r="BG53" s="102"/>
      <c r="BH53" s="102"/>
      <c r="BI53" s="102"/>
      <c r="BJ53" s="103"/>
      <c r="BK53" s="107"/>
      <c r="BL53" s="108"/>
      <c r="BM53" s="108"/>
      <c r="BN53" s="108"/>
      <c r="BO53" s="108"/>
      <c r="BP53" s="108"/>
      <c r="BQ53" s="108"/>
      <c r="BR53" s="108"/>
      <c r="BS53" s="128"/>
      <c r="BT53" s="107"/>
      <c r="BU53" s="108"/>
      <c r="BV53" s="108"/>
      <c r="BW53" s="108"/>
      <c r="BX53" s="108"/>
      <c r="BY53" s="108"/>
      <c r="BZ53" s="108"/>
      <c r="CA53" s="108"/>
      <c r="CB53" s="128"/>
      <c r="CC53" s="107"/>
      <c r="CD53" s="108"/>
      <c r="CE53" s="108"/>
      <c r="CF53" s="108"/>
      <c r="CG53" s="108"/>
      <c r="CH53" s="108"/>
      <c r="CI53" s="108"/>
      <c r="CJ53" s="108"/>
      <c r="CK53" s="128"/>
      <c r="CL53" s="107"/>
      <c r="CM53" s="108"/>
      <c r="CN53" s="108"/>
      <c r="CO53" s="108"/>
      <c r="CP53" s="108"/>
      <c r="CQ53" s="108"/>
      <c r="CR53" s="108"/>
      <c r="CS53" s="108"/>
      <c r="CT53" s="109"/>
    </row>
    <row r="54" spans="1:98" s="64" customFormat="1" x14ac:dyDescent="0.25">
      <c r="A54" s="131" t="s">
        <v>101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2" t="s">
        <v>102</v>
      </c>
      <c r="AV54" s="133"/>
      <c r="AW54" s="133"/>
      <c r="AX54" s="133"/>
      <c r="AY54" s="133" t="s">
        <v>98</v>
      </c>
      <c r="AZ54" s="133"/>
      <c r="BA54" s="133"/>
      <c r="BB54" s="133"/>
      <c r="BC54" s="133"/>
      <c r="BD54" s="133"/>
      <c r="BE54" s="134"/>
      <c r="BF54" s="134"/>
      <c r="BG54" s="134"/>
      <c r="BH54" s="134"/>
      <c r="BI54" s="134"/>
      <c r="BJ54" s="134"/>
      <c r="BK54" s="135"/>
      <c r="BL54" s="135"/>
      <c r="BM54" s="135"/>
      <c r="BN54" s="135"/>
      <c r="BO54" s="135"/>
      <c r="BP54" s="135"/>
      <c r="BQ54" s="135"/>
      <c r="BR54" s="135"/>
      <c r="BS54" s="135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7"/>
    </row>
    <row r="55" spans="1:98" s="64" customFormat="1" x14ac:dyDescent="0.25">
      <c r="A55" s="131" t="s">
        <v>103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2" t="s">
        <v>104</v>
      </c>
      <c r="AV55" s="133"/>
      <c r="AW55" s="133"/>
      <c r="AX55" s="133"/>
      <c r="AY55" s="133" t="s">
        <v>98</v>
      </c>
      <c r="AZ55" s="133"/>
      <c r="BA55" s="133"/>
      <c r="BB55" s="133"/>
      <c r="BC55" s="133"/>
      <c r="BD55" s="133"/>
      <c r="BE55" s="134"/>
      <c r="BF55" s="134"/>
      <c r="BG55" s="134"/>
      <c r="BH55" s="134"/>
      <c r="BI55" s="134"/>
      <c r="BJ55" s="134"/>
      <c r="BK55" s="136">
        <v>204400</v>
      </c>
      <c r="BL55" s="136"/>
      <c r="BM55" s="136"/>
      <c r="BN55" s="136"/>
      <c r="BO55" s="136"/>
      <c r="BP55" s="136"/>
      <c r="BQ55" s="136"/>
      <c r="BR55" s="136"/>
      <c r="BS55" s="136"/>
      <c r="BT55" s="136">
        <v>204400</v>
      </c>
      <c r="BU55" s="136"/>
      <c r="BV55" s="136"/>
      <c r="BW55" s="136"/>
      <c r="BX55" s="136"/>
      <c r="BY55" s="136"/>
      <c r="BZ55" s="136"/>
      <c r="CA55" s="136"/>
      <c r="CB55" s="136"/>
      <c r="CC55" s="136">
        <v>204400</v>
      </c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7"/>
    </row>
    <row r="56" spans="1:98" s="64" customFormat="1" x14ac:dyDescent="0.25">
      <c r="A56" s="131" t="s">
        <v>105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2" t="s">
        <v>106</v>
      </c>
      <c r="AV56" s="133"/>
      <c r="AW56" s="133"/>
      <c r="AX56" s="133"/>
      <c r="AY56" s="133"/>
      <c r="AZ56" s="133"/>
      <c r="BA56" s="133"/>
      <c r="BB56" s="133"/>
      <c r="BC56" s="133"/>
      <c r="BD56" s="133"/>
      <c r="BE56" s="134"/>
      <c r="BF56" s="134"/>
      <c r="BG56" s="134"/>
      <c r="BH56" s="134"/>
      <c r="BI56" s="134"/>
      <c r="BJ56" s="134"/>
      <c r="BK56" s="135">
        <f>BK57+BK59</f>
        <v>0</v>
      </c>
      <c r="BL56" s="135"/>
      <c r="BM56" s="135"/>
      <c r="BN56" s="135"/>
      <c r="BO56" s="135"/>
      <c r="BP56" s="135"/>
      <c r="BQ56" s="135"/>
      <c r="BR56" s="135"/>
      <c r="BS56" s="135"/>
      <c r="BT56" s="135">
        <f>BT57+BT59</f>
        <v>0</v>
      </c>
      <c r="BU56" s="135"/>
      <c r="BV56" s="135"/>
      <c r="BW56" s="135"/>
      <c r="BX56" s="135"/>
      <c r="BY56" s="135"/>
      <c r="BZ56" s="135"/>
      <c r="CA56" s="135"/>
      <c r="CB56" s="135"/>
      <c r="CC56" s="135">
        <f>CC57+CC59</f>
        <v>0</v>
      </c>
      <c r="CD56" s="135"/>
      <c r="CE56" s="135"/>
      <c r="CF56" s="135"/>
      <c r="CG56" s="135"/>
      <c r="CH56" s="135"/>
      <c r="CI56" s="135"/>
      <c r="CJ56" s="135"/>
      <c r="CK56" s="135"/>
      <c r="CL56" s="136"/>
      <c r="CM56" s="136"/>
      <c r="CN56" s="136"/>
      <c r="CO56" s="136"/>
      <c r="CP56" s="136"/>
      <c r="CQ56" s="136"/>
      <c r="CR56" s="136"/>
      <c r="CS56" s="136"/>
      <c r="CT56" s="137"/>
    </row>
    <row r="57" spans="1:98" s="64" customFormat="1" x14ac:dyDescent="0.25">
      <c r="A57" s="111" t="s">
        <v>70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83"/>
      <c r="AV57" s="84"/>
      <c r="AW57" s="84"/>
      <c r="AX57" s="85"/>
      <c r="AY57" s="86"/>
      <c r="AZ57" s="84"/>
      <c r="BA57" s="84"/>
      <c r="BB57" s="84"/>
      <c r="BC57" s="84"/>
      <c r="BD57" s="85"/>
      <c r="BE57" s="87"/>
      <c r="BF57" s="88"/>
      <c r="BG57" s="88"/>
      <c r="BH57" s="88"/>
      <c r="BI57" s="88"/>
      <c r="BJ57" s="89"/>
      <c r="BK57" s="93"/>
      <c r="BL57" s="94"/>
      <c r="BM57" s="94"/>
      <c r="BN57" s="94"/>
      <c r="BO57" s="94"/>
      <c r="BP57" s="94"/>
      <c r="BQ57" s="94"/>
      <c r="BR57" s="94"/>
      <c r="BS57" s="110"/>
      <c r="BT57" s="93"/>
      <c r="BU57" s="94"/>
      <c r="BV57" s="94"/>
      <c r="BW57" s="94"/>
      <c r="BX57" s="94"/>
      <c r="BY57" s="94"/>
      <c r="BZ57" s="94"/>
      <c r="CA57" s="94"/>
      <c r="CB57" s="110"/>
      <c r="CC57" s="93"/>
      <c r="CD57" s="94"/>
      <c r="CE57" s="94"/>
      <c r="CF57" s="94"/>
      <c r="CG57" s="94"/>
      <c r="CH57" s="94"/>
      <c r="CI57" s="94"/>
      <c r="CJ57" s="94"/>
      <c r="CK57" s="110"/>
      <c r="CL57" s="93"/>
      <c r="CM57" s="94"/>
      <c r="CN57" s="94"/>
      <c r="CO57" s="94"/>
      <c r="CP57" s="94"/>
      <c r="CQ57" s="94"/>
      <c r="CR57" s="94"/>
      <c r="CS57" s="94"/>
      <c r="CT57" s="95"/>
    </row>
    <row r="58" spans="1:98" s="64" customFormat="1" x14ac:dyDescent="0.25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7"/>
      <c r="AV58" s="98"/>
      <c r="AW58" s="98"/>
      <c r="AX58" s="99"/>
      <c r="AY58" s="100"/>
      <c r="AZ58" s="98"/>
      <c r="BA58" s="98"/>
      <c r="BB58" s="98"/>
      <c r="BC58" s="98"/>
      <c r="BD58" s="99"/>
      <c r="BE58" s="101"/>
      <c r="BF58" s="102"/>
      <c r="BG58" s="102"/>
      <c r="BH58" s="102"/>
      <c r="BI58" s="102"/>
      <c r="BJ58" s="103"/>
      <c r="BK58" s="107"/>
      <c r="BL58" s="108"/>
      <c r="BM58" s="108"/>
      <c r="BN58" s="108"/>
      <c r="BO58" s="108"/>
      <c r="BP58" s="108"/>
      <c r="BQ58" s="108"/>
      <c r="BR58" s="108"/>
      <c r="BS58" s="128"/>
      <c r="BT58" s="107"/>
      <c r="BU58" s="108"/>
      <c r="BV58" s="108"/>
      <c r="BW58" s="108"/>
      <c r="BX58" s="108"/>
      <c r="BY58" s="108"/>
      <c r="BZ58" s="108"/>
      <c r="CA58" s="108"/>
      <c r="CB58" s="128"/>
      <c r="CC58" s="107"/>
      <c r="CD58" s="108"/>
      <c r="CE58" s="108"/>
      <c r="CF58" s="108"/>
      <c r="CG58" s="108"/>
      <c r="CH58" s="108"/>
      <c r="CI58" s="108"/>
      <c r="CJ58" s="108"/>
      <c r="CK58" s="128"/>
      <c r="CL58" s="107"/>
      <c r="CM58" s="108"/>
      <c r="CN58" s="108"/>
      <c r="CO58" s="108"/>
      <c r="CP58" s="108"/>
      <c r="CQ58" s="108"/>
      <c r="CR58" s="108"/>
      <c r="CS58" s="108"/>
      <c r="CT58" s="109"/>
    </row>
    <row r="59" spans="1:98" s="64" customFormat="1" x14ac:dyDescent="0.25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2"/>
      <c r="AV59" s="133"/>
      <c r="AW59" s="133"/>
      <c r="AX59" s="133"/>
      <c r="AY59" s="133"/>
      <c r="AZ59" s="133"/>
      <c r="BA59" s="133"/>
      <c r="BB59" s="133"/>
      <c r="BC59" s="133"/>
      <c r="BD59" s="133"/>
      <c r="BE59" s="134"/>
      <c r="BF59" s="134"/>
      <c r="BG59" s="134"/>
      <c r="BH59" s="134"/>
      <c r="BI59" s="134"/>
      <c r="BJ59" s="134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7"/>
    </row>
    <row r="60" spans="1:98" s="64" customFormat="1" ht="15.75" x14ac:dyDescent="0.25">
      <c r="A60" s="131" t="s">
        <v>107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2" t="s">
        <v>108</v>
      </c>
      <c r="AV60" s="133"/>
      <c r="AW60" s="133"/>
      <c r="AX60" s="133"/>
      <c r="AY60" s="133" t="s">
        <v>65</v>
      </c>
      <c r="AZ60" s="133"/>
      <c r="BA60" s="133"/>
      <c r="BB60" s="133"/>
      <c r="BC60" s="133"/>
      <c r="BD60" s="133"/>
      <c r="BE60" s="134"/>
      <c r="BF60" s="134"/>
      <c r="BG60" s="134"/>
      <c r="BH60" s="134"/>
      <c r="BI60" s="134"/>
      <c r="BJ60" s="134"/>
      <c r="BK60" s="135">
        <f>BK61</f>
        <v>0</v>
      </c>
      <c r="BL60" s="135"/>
      <c r="BM60" s="135"/>
      <c r="BN60" s="135"/>
      <c r="BO60" s="135"/>
      <c r="BP60" s="135"/>
      <c r="BQ60" s="135"/>
      <c r="BR60" s="135"/>
      <c r="BS60" s="135"/>
      <c r="BT60" s="135">
        <f>BT61</f>
        <v>0</v>
      </c>
      <c r="BU60" s="135"/>
      <c r="BV60" s="135"/>
      <c r="BW60" s="135"/>
      <c r="BX60" s="135"/>
      <c r="BY60" s="135"/>
      <c r="BZ60" s="135"/>
      <c r="CA60" s="135"/>
      <c r="CB60" s="135"/>
      <c r="CC60" s="135">
        <f>CC61</f>
        <v>0</v>
      </c>
      <c r="CD60" s="135"/>
      <c r="CE60" s="135"/>
      <c r="CF60" s="135"/>
      <c r="CG60" s="135"/>
      <c r="CH60" s="135"/>
      <c r="CI60" s="135"/>
      <c r="CJ60" s="135"/>
      <c r="CK60" s="135"/>
      <c r="CL60" s="136"/>
      <c r="CM60" s="136"/>
      <c r="CN60" s="136"/>
      <c r="CO60" s="136"/>
      <c r="CP60" s="136"/>
      <c r="CQ60" s="136"/>
      <c r="CR60" s="136"/>
      <c r="CS60" s="136"/>
      <c r="CT60" s="137"/>
    </row>
    <row r="61" spans="1:98" s="64" customFormat="1" x14ac:dyDescent="0.25">
      <c r="A61" s="111" t="s">
        <v>109</v>
      </c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83" t="s">
        <v>110</v>
      </c>
      <c r="AV61" s="84"/>
      <c r="AW61" s="84"/>
      <c r="AX61" s="85"/>
      <c r="AY61" s="86" t="s">
        <v>111</v>
      </c>
      <c r="AZ61" s="84"/>
      <c r="BA61" s="84"/>
      <c r="BB61" s="84"/>
      <c r="BC61" s="84"/>
      <c r="BD61" s="85"/>
      <c r="BE61" s="87"/>
      <c r="BF61" s="88"/>
      <c r="BG61" s="88"/>
      <c r="BH61" s="88"/>
      <c r="BI61" s="88"/>
      <c r="BJ61" s="89"/>
      <c r="BK61" s="93"/>
      <c r="BL61" s="94"/>
      <c r="BM61" s="94"/>
      <c r="BN61" s="94"/>
      <c r="BO61" s="94"/>
      <c r="BP61" s="94"/>
      <c r="BQ61" s="94"/>
      <c r="BR61" s="94"/>
      <c r="BS61" s="110"/>
      <c r="BT61" s="93"/>
      <c r="BU61" s="94"/>
      <c r="BV61" s="94"/>
      <c r="BW61" s="94"/>
      <c r="BX61" s="94"/>
      <c r="BY61" s="94"/>
      <c r="BZ61" s="94"/>
      <c r="CA61" s="94"/>
      <c r="CB61" s="110"/>
      <c r="CC61" s="93"/>
      <c r="CD61" s="94"/>
      <c r="CE61" s="94"/>
      <c r="CF61" s="94"/>
      <c r="CG61" s="94"/>
      <c r="CH61" s="94"/>
      <c r="CI61" s="94"/>
      <c r="CJ61" s="94"/>
      <c r="CK61" s="110"/>
      <c r="CL61" s="87" t="s">
        <v>65</v>
      </c>
      <c r="CM61" s="88"/>
      <c r="CN61" s="88"/>
      <c r="CO61" s="88"/>
      <c r="CP61" s="88"/>
      <c r="CQ61" s="88"/>
      <c r="CR61" s="88"/>
      <c r="CS61" s="88"/>
      <c r="CT61" s="139"/>
    </row>
    <row r="62" spans="1:98" s="64" customFormat="1" x14ac:dyDescent="0.25">
      <c r="A62" s="116" t="s">
        <v>112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7"/>
      <c r="AV62" s="118"/>
      <c r="AW62" s="118"/>
      <c r="AX62" s="119"/>
      <c r="AY62" s="120"/>
      <c r="AZ62" s="118"/>
      <c r="BA62" s="118"/>
      <c r="BB62" s="118"/>
      <c r="BC62" s="118"/>
      <c r="BD62" s="119"/>
      <c r="BE62" s="121"/>
      <c r="BF62" s="122"/>
      <c r="BG62" s="122"/>
      <c r="BH62" s="122"/>
      <c r="BI62" s="122"/>
      <c r="BJ62" s="123"/>
      <c r="BK62" s="124"/>
      <c r="BL62" s="125"/>
      <c r="BM62" s="125"/>
      <c r="BN62" s="125"/>
      <c r="BO62" s="125"/>
      <c r="BP62" s="125"/>
      <c r="BQ62" s="125"/>
      <c r="BR62" s="125"/>
      <c r="BS62" s="126"/>
      <c r="BT62" s="124"/>
      <c r="BU62" s="125"/>
      <c r="BV62" s="125"/>
      <c r="BW62" s="125"/>
      <c r="BX62" s="125"/>
      <c r="BY62" s="125"/>
      <c r="BZ62" s="125"/>
      <c r="CA62" s="125"/>
      <c r="CB62" s="126"/>
      <c r="CC62" s="124"/>
      <c r="CD62" s="125"/>
      <c r="CE62" s="125"/>
      <c r="CF62" s="125"/>
      <c r="CG62" s="125"/>
      <c r="CH62" s="125"/>
      <c r="CI62" s="125"/>
      <c r="CJ62" s="125"/>
      <c r="CK62" s="126"/>
      <c r="CL62" s="121"/>
      <c r="CM62" s="122"/>
      <c r="CN62" s="122"/>
      <c r="CO62" s="122"/>
      <c r="CP62" s="122"/>
      <c r="CQ62" s="122"/>
      <c r="CR62" s="122"/>
      <c r="CS62" s="122"/>
      <c r="CT62" s="140"/>
    </row>
    <row r="63" spans="1:98" s="64" customFormat="1" x14ac:dyDescent="0.25">
      <c r="A63" s="96" t="s">
        <v>113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7"/>
      <c r="AV63" s="98"/>
      <c r="AW63" s="98"/>
      <c r="AX63" s="99"/>
      <c r="AY63" s="100"/>
      <c r="AZ63" s="98"/>
      <c r="BA63" s="98"/>
      <c r="BB63" s="98"/>
      <c r="BC63" s="98"/>
      <c r="BD63" s="99"/>
      <c r="BE63" s="101"/>
      <c r="BF63" s="102"/>
      <c r="BG63" s="102"/>
      <c r="BH63" s="102"/>
      <c r="BI63" s="102"/>
      <c r="BJ63" s="103"/>
      <c r="BK63" s="107"/>
      <c r="BL63" s="108"/>
      <c r="BM63" s="108"/>
      <c r="BN63" s="108"/>
      <c r="BO63" s="108"/>
      <c r="BP63" s="108"/>
      <c r="BQ63" s="108"/>
      <c r="BR63" s="108"/>
      <c r="BS63" s="128"/>
      <c r="BT63" s="107"/>
      <c r="BU63" s="108"/>
      <c r="BV63" s="108"/>
      <c r="BW63" s="108"/>
      <c r="BX63" s="108"/>
      <c r="BY63" s="108"/>
      <c r="BZ63" s="108"/>
      <c r="CA63" s="108"/>
      <c r="CB63" s="128"/>
      <c r="CC63" s="107"/>
      <c r="CD63" s="108"/>
      <c r="CE63" s="108"/>
      <c r="CF63" s="108"/>
      <c r="CG63" s="108"/>
      <c r="CH63" s="108"/>
      <c r="CI63" s="108"/>
      <c r="CJ63" s="108"/>
      <c r="CK63" s="128"/>
      <c r="CL63" s="101"/>
      <c r="CM63" s="102"/>
      <c r="CN63" s="102"/>
      <c r="CO63" s="102"/>
      <c r="CP63" s="102"/>
      <c r="CQ63" s="102"/>
      <c r="CR63" s="102"/>
      <c r="CS63" s="102"/>
      <c r="CT63" s="141"/>
    </row>
    <row r="64" spans="1:98" s="64" customFormat="1" x14ac:dyDescent="0.25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3"/>
      <c r="AV64" s="144"/>
      <c r="AW64" s="144"/>
      <c r="AX64" s="144"/>
      <c r="AY64" s="144"/>
      <c r="AZ64" s="144"/>
      <c r="BA64" s="144"/>
      <c r="BB64" s="144"/>
      <c r="BC64" s="144"/>
      <c r="BD64" s="144"/>
      <c r="BE64" s="145"/>
      <c r="BF64" s="145"/>
      <c r="BG64" s="145"/>
      <c r="BH64" s="145"/>
      <c r="BI64" s="145"/>
      <c r="BJ64" s="145"/>
      <c r="BK64" s="146">
        <f>BK31+BK29-BK65</f>
        <v>0</v>
      </c>
      <c r="BL64" s="146"/>
      <c r="BM64" s="146"/>
      <c r="BN64" s="146"/>
      <c r="BO64" s="146"/>
      <c r="BP64" s="146"/>
      <c r="BQ64" s="146"/>
      <c r="BR64" s="146"/>
      <c r="BS64" s="146"/>
      <c r="BT64" s="146">
        <f>BT31+BT29-BT65</f>
        <v>0</v>
      </c>
      <c r="BU64" s="146"/>
      <c r="BV64" s="146"/>
      <c r="BW64" s="146"/>
      <c r="BX64" s="146"/>
      <c r="BY64" s="146"/>
      <c r="BZ64" s="146"/>
      <c r="CA64" s="146"/>
      <c r="CB64" s="146"/>
      <c r="CC64" s="146">
        <f>CC31+CC29-CC65</f>
        <v>0</v>
      </c>
      <c r="CD64" s="146"/>
      <c r="CE64" s="146"/>
      <c r="CF64" s="146"/>
      <c r="CG64" s="146"/>
      <c r="CH64" s="146"/>
      <c r="CI64" s="146"/>
      <c r="CJ64" s="146"/>
      <c r="CK64" s="146"/>
      <c r="CL64" s="145"/>
      <c r="CM64" s="145"/>
      <c r="CN64" s="145"/>
      <c r="CO64" s="145"/>
      <c r="CP64" s="145"/>
      <c r="CQ64" s="145"/>
      <c r="CR64" s="145"/>
      <c r="CS64" s="145"/>
      <c r="CT64" s="147"/>
    </row>
    <row r="65" spans="1:98" s="64" customFormat="1" x14ac:dyDescent="0.25">
      <c r="A65" s="148" t="s">
        <v>114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9">
        <f>AD65+BK29</f>
        <v>-1.7462298274040222E-9</v>
      </c>
      <c r="X65" s="150"/>
      <c r="Y65" s="150"/>
      <c r="Z65" s="150"/>
      <c r="AA65" s="150"/>
      <c r="AB65" s="150"/>
      <c r="AC65" s="150"/>
      <c r="AD65" s="151">
        <f>BK31-BK65</f>
        <v>-638128.92000000179</v>
      </c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3"/>
      <c r="AU65" s="74" t="s">
        <v>115</v>
      </c>
      <c r="AV65" s="75"/>
      <c r="AW65" s="75"/>
      <c r="AX65" s="75"/>
      <c r="AY65" s="75" t="s">
        <v>65</v>
      </c>
      <c r="AZ65" s="75"/>
      <c r="BA65" s="75"/>
      <c r="BB65" s="75"/>
      <c r="BC65" s="75"/>
      <c r="BD65" s="75"/>
      <c r="BE65" s="76"/>
      <c r="BF65" s="76"/>
      <c r="BG65" s="76"/>
      <c r="BH65" s="76"/>
      <c r="BI65" s="76"/>
      <c r="BJ65" s="76"/>
      <c r="BK65" s="77">
        <f>BK66+BK92+BK107+BK114+BK120+BK123+BK15</f>
        <v>37850878.920000002</v>
      </c>
      <c r="BL65" s="77"/>
      <c r="BM65" s="77"/>
      <c r="BN65" s="77"/>
      <c r="BO65" s="77"/>
      <c r="BP65" s="77"/>
      <c r="BQ65" s="77"/>
      <c r="BR65" s="77"/>
      <c r="BS65" s="77"/>
      <c r="BT65" s="77">
        <f>BT66+BT92+BT107+BT114+BT120+BT123+BT15</f>
        <v>33599850</v>
      </c>
      <c r="BU65" s="77"/>
      <c r="BV65" s="77"/>
      <c r="BW65" s="77"/>
      <c r="BX65" s="77"/>
      <c r="BY65" s="77"/>
      <c r="BZ65" s="77"/>
      <c r="CA65" s="77"/>
      <c r="CB65" s="77"/>
      <c r="CC65" s="77">
        <f>CC66+CC92+CC107+CC114+CC120+CC123+CC15</f>
        <v>34288230</v>
      </c>
      <c r="CD65" s="77"/>
      <c r="CE65" s="77"/>
      <c r="CF65" s="77"/>
      <c r="CG65" s="77"/>
      <c r="CH65" s="77"/>
      <c r="CI65" s="77"/>
      <c r="CJ65" s="77"/>
      <c r="CK65" s="77"/>
      <c r="CL65" s="76"/>
      <c r="CM65" s="76"/>
      <c r="CN65" s="76"/>
      <c r="CO65" s="76"/>
      <c r="CP65" s="76"/>
      <c r="CQ65" s="76"/>
      <c r="CR65" s="76"/>
      <c r="CS65" s="76"/>
      <c r="CT65" s="154"/>
    </row>
    <row r="66" spans="1:98" s="64" customFormat="1" x14ac:dyDescent="0.25">
      <c r="A66" s="80" t="s">
        <v>70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2"/>
      <c r="AU66" s="83" t="s">
        <v>116</v>
      </c>
      <c r="AV66" s="84"/>
      <c r="AW66" s="84"/>
      <c r="AX66" s="85"/>
      <c r="AY66" s="86" t="s">
        <v>65</v>
      </c>
      <c r="AZ66" s="84"/>
      <c r="BA66" s="84"/>
      <c r="BB66" s="84"/>
      <c r="BC66" s="84"/>
      <c r="BD66" s="85"/>
      <c r="BE66" s="87"/>
      <c r="BF66" s="88"/>
      <c r="BG66" s="88"/>
      <c r="BH66" s="88"/>
      <c r="BI66" s="88"/>
      <c r="BJ66" s="89"/>
      <c r="BK66" s="90">
        <f>BK68+BK71+BK76+BK78+BK83+BK85+BK87+BK89+BK91</f>
        <v>31337015.949999999</v>
      </c>
      <c r="BL66" s="91"/>
      <c r="BM66" s="91"/>
      <c r="BN66" s="91"/>
      <c r="BO66" s="91"/>
      <c r="BP66" s="91"/>
      <c r="BQ66" s="91"/>
      <c r="BR66" s="91"/>
      <c r="BS66" s="92"/>
      <c r="BT66" s="90">
        <f>BT68+BT71+BT76+BT78+BT83+BT85+BT87+BT89+BT91</f>
        <v>27419020</v>
      </c>
      <c r="BU66" s="91"/>
      <c r="BV66" s="91"/>
      <c r="BW66" s="91"/>
      <c r="BX66" s="91"/>
      <c r="BY66" s="91"/>
      <c r="BZ66" s="91"/>
      <c r="CA66" s="91"/>
      <c r="CB66" s="92"/>
      <c r="CC66" s="90">
        <f>CC68+CC71+CC76+CC78+CC83+CC85+CC87+CC89+CC91</f>
        <v>28027660</v>
      </c>
      <c r="CD66" s="91"/>
      <c r="CE66" s="91"/>
      <c r="CF66" s="91"/>
      <c r="CG66" s="91"/>
      <c r="CH66" s="91"/>
      <c r="CI66" s="91"/>
      <c r="CJ66" s="91"/>
      <c r="CK66" s="92"/>
      <c r="CL66" s="87" t="s">
        <v>65</v>
      </c>
      <c r="CM66" s="88"/>
      <c r="CN66" s="88"/>
      <c r="CO66" s="88"/>
      <c r="CP66" s="88"/>
      <c r="CQ66" s="88"/>
      <c r="CR66" s="88"/>
      <c r="CS66" s="88"/>
      <c r="CT66" s="139"/>
    </row>
    <row r="67" spans="1:98" s="64" customFormat="1" x14ac:dyDescent="0.25">
      <c r="A67" s="96" t="s">
        <v>117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7"/>
      <c r="AV67" s="98"/>
      <c r="AW67" s="98"/>
      <c r="AX67" s="99"/>
      <c r="AY67" s="100"/>
      <c r="AZ67" s="98"/>
      <c r="BA67" s="98"/>
      <c r="BB67" s="98"/>
      <c r="BC67" s="98"/>
      <c r="BD67" s="99"/>
      <c r="BE67" s="101"/>
      <c r="BF67" s="102"/>
      <c r="BG67" s="102"/>
      <c r="BH67" s="102"/>
      <c r="BI67" s="102"/>
      <c r="BJ67" s="103"/>
      <c r="BK67" s="104"/>
      <c r="BL67" s="105"/>
      <c r="BM67" s="105"/>
      <c r="BN67" s="105"/>
      <c r="BO67" s="105"/>
      <c r="BP67" s="105"/>
      <c r="BQ67" s="105"/>
      <c r="BR67" s="105"/>
      <c r="BS67" s="106"/>
      <c r="BT67" s="104"/>
      <c r="BU67" s="105"/>
      <c r="BV67" s="105"/>
      <c r="BW67" s="105"/>
      <c r="BX67" s="105"/>
      <c r="BY67" s="105"/>
      <c r="BZ67" s="105"/>
      <c r="CA67" s="105"/>
      <c r="CB67" s="106"/>
      <c r="CC67" s="104"/>
      <c r="CD67" s="105"/>
      <c r="CE67" s="105"/>
      <c r="CF67" s="105"/>
      <c r="CG67" s="105"/>
      <c r="CH67" s="105"/>
      <c r="CI67" s="105"/>
      <c r="CJ67" s="105"/>
      <c r="CK67" s="106"/>
      <c r="CL67" s="101"/>
      <c r="CM67" s="102"/>
      <c r="CN67" s="102"/>
      <c r="CO67" s="102"/>
      <c r="CP67" s="102"/>
      <c r="CQ67" s="102"/>
      <c r="CR67" s="102"/>
      <c r="CS67" s="102"/>
      <c r="CT67" s="141"/>
    </row>
    <row r="68" spans="1:98" s="64" customFormat="1" x14ac:dyDescent="0.25">
      <c r="A68" s="116" t="s">
        <v>70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83" t="s">
        <v>118</v>
      </c>
      <c r="AV68" s="84"/>
      <c r="AW68" s="84"/>
      <c r="AX68" s="85"/>
      <c r="AY68" s="86" t="s">
        <v>119</v>
      </c>
      <c r="AZ68" s="84"/>
      <c r="BA68" s="84"/>
      <c r="BB68" s="84"/>
      <c r="BC68" s="84"/>
      <c r="BD68" s="85"/>
      <c r="BE68" s="87"/>
      <c r="BF68" s="88"/>
      <c r="BG68" s="88"/>
      <c r="BH68" s="88"/>
      <c r="BI68" s="88"/>
      <c r="BJ68" s="89"/>
      <c r="BK68" s="93">
        <f>23381758+313312.43</f>
        <v>23695070.43</v>
      </c>
      <c r="BL68" s="94"/>
      <c r="BM68" s="94"/>
      <c r="BN68" s="94"/>
      <c r="BO68" s="94"/>
      <c r="BP68" s="94"/>
      <c r="BQ68" s="94"/>
      <c r="BR68" s="94"/>
      <c r="BS68" s="110"/>
      <c r="BT68" s="93">
        <v>20711690</v>
      </c>
      <c r="BU68" s="94"/>
      <c r="BV68" s="94"/>
      <c r="BW68" s="94"/>
      <c r="BX68" s="94"/>
      <c r="BY68" s="94"/>
      <c r="BZ68" s="94"/>
      <c r="CA68" s="94"/>
      <c r="CB68" s="110"/>
      <c r="CC68" s="93">
        <v>21179160</v>
      </c>
      <c r="CD68" s="94"/>
      <c r="CE68" s="94"/>
      <c r="CF68" s="94"/>
      <c r="CG68" s="94"/>
      <c r="CH68" s="94"/>
      <c r="CI68" s="94"/>
      <c r="CJ68" s="94"/>
      <c r="CK68" s="110"/>
      <c r="CL68" s="87" t="s">
        <v>65</v>
      </c>
      <c r="CM68" s="88"/>
      <c r="CN68" s="88"/>
      <c r="CO68" s="88"/>
      <c r="CP68" s="88"/>
      <c r="CQ68" s="88"/>
      <c r="CR68" s="88"/>
      <c r="CS68" s="88"/>
      <c r="CT68" s="139"/>
    </row>
    <row r="69" spans="1:98" s="64" customFormat="1" x14ac:dyDescent="0.25">
      <c r="A69" s="96" t="s">
        <v>120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7"/>
      <c r="AV69" s="98"/>
      <c r="AW69" s="98"/>
      <c r="AX69" s="99"/>
      <c r="AY69" s="100"/>
      <c r="AZ69" s="98"/>
      <c r="BA69" s="98"/>
      <c r="BB69" s="98"/>
      <c r="BC69" s="98"/>
      <c r="BD69" s="99"/>
      <c r="BE69" s="101"/>
      <c r="BF69" s="102"/>
      <c r="BG69" s="102"/>
      <c r="BH69" s="102"/>
      <c r="BI69" s="102"/>
      <c r="BJ69" s="103"/>
      <c r="BK69" s="107"/>
      <c r="BL69" s="108"/>
      <c r="BM69" s="108"/>
      <c r="BN69" s="108"/>
      <c r="BO69" s="108"/>
      <c r="BP69" s="108"/>
      <c r="BQ69" s="108"/>
      <c r="BR69" s="108"/>
      <c r="BS69" s="128"/>
      <c r="BT69" s="107"/>
      <c r="BU69" s="108"/>
      <c r="BV69" s="108"/>
      <c r="BW69" s="108"/>
      <c r="BX69" s="108"/>
      <c r="BY69" s="108"/>
      <c r="BZ69" s="108"/>
      <c r="CA69" s="108"/>
      <c r="CB69" s="128"/>
      <c r="CC69" s="107"/>
      <c r="CD69" s="108"/>
      <c r="CE69" s="108"/>
      <c r="CF69" s="108"/>
      <c r="CG69" s="108"/>
      <c r="CH69" s="108"/>
      <c r="CI69" s="108"/>
      <c r="CJ69" s="108"/>
      <c r="CK69" s="128"/>
      <c r="CL69" s="101"/>
      <c r="CM69" s="102"/>
      <c r="CN69" s="102"/>
      <c r="CO69" s="102"/>
      <c r="CP69" s="102"/>
      <c r="CQ69" s="102"/>
      <c r="CR69" s="102"/>
      <c r="CS69" s="102"/>
      <c r="CT69" s="141"/>
    </row>
    <row r="70" spans="1:98" s="64" customFormat="1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132"/>
      <c r="AV70" s="133"/>
      <c r="AW70" s="133"/>
      <c r="AX70" s="133"/>
      <c r="AY70" s="133" t="s">
        <v>119</v>
      </c>
      <c r="AZ70" s="133"/>
      <c r="BA70" s="133"/>
      <c r="BB70" s="133"/>
      <c r="BC70" s="133"/>
      <c r="BD70" s="133"/>
      <c r="BE70" s="134"/>
      <c r="BF70" s="134"/>
      <c r="BG70" s="134"/>
      <c r="BH70" s="134"/>
      <c r="BI70" s="134"/>
      <c r="BJ70" s="134"/>
      <c r="BK70" s="136"/>
      <c r="BL70" s="136"/>
      <c r="BM70" s="136"/>
      <c r="BN70" s="136"/>
      <c r="BO70" s="136"/>
      <c r="BP70" s="136"/>
      <c r="BQ70" s="136"/>
      <c r="BR70" s="136"/>
      <c r="BS70" s="136"/>
      <c r="BT70" s="136"/>
      <c r="BU70" s="136"/>
      <c r="BV70" s="136"/>
      <c r="BW70" s="136"/>
      <c r="BX70" s="136"/>
      <c r="BY70" s="136"/>
      <c r="BZ70" s="136"/>
      <c r="CA70" s="136"/>
      <c r="CB70" s="136"/>
      <c r="CC70" s="136"/>
      <c r="CD70" s="136"/>
      <c r="CE70" s="136"/>
      <c r="CF70" s="136"/>
      <c r="CG70" s="136"/>
      <c r="CH70" s="136"/>
      <c r="CI70" s="136"/>
      <c r="CJ70" s="136"/>
      <c r="CK70" s="136"/>
      <c r="CL70" s="134" t="s">
        <v>65</v>
      </c>
      <c r="CM70" s="134"/>
      <c r="CN70" s="134"/>
      <c r="CO70" s="134"/>
      <c r="CP70" s="134"/>
      <c r="CQ70" s="134"/>
      <c r="CR70" s="134"/>
      <c r="CS70" s="134"/>
      <c r="CT70" s="155"/>
    </row>
    <row r="71" spans="1:98" s="64" customFormat="1" x14ac:dyDescent="0.25">
      <c r="A71" s="131" t="s">
        <v>121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2" t="s">
        <v>122</v>
      </c>
      <c r="AV71" s="133"/>
      <c r="AW71" s="133"/>
      <c r="AX71" s="133"/>
      <c r="AY71" s="133" t="s">
        <v>123</v>
      </c>
      <c r="AZ71" s="133"/>
      <c r="BA71" s="133"/>
      <c r="BB71" s="133"/>
      <c r="BC71" s="133"/>
      <c r="BD71" s="133"/>
      <c r="BE71" s="134"/>
      <c r="BF71" s="134"/>
      <c r="BG71" s="134"/>
      <c r="BH71" s="134"/>
      <c r="BI71" s="134"/>
      <c r="BJ71" s="134"/>
      <c r="BK71" s="156">
        <f>BK72+BK74+BK75</f>
        <v>452400</v>
      </c>
      <c r="BL71" s="157"/>
      <c r="BM71" s="157"/>
      <c r="BN71" s="157"/>
      <c r="BO71" s="157"/>
      <c r="BP71" s="157"/>
      <c r="BQ71" s="157"/>
      <c r="BR71" s="157"/>
      <c r="BS71" s="158"/>
      <c r="BT71" s="156">
        <f>BT72+BT74+BT75</f>
        <v>452400</v>
      </c>
      <c r="BU71" s="157"/>
      <c r="BV71" s="157"/>
      <c r="BW71" s="157"/>
      <c r="BX71" s="157"/>
      <c r="BY71" s="157"/>
      <c r="BZ71" s="157"/>
      <c r="CA71" s="157"/>
      <c r="CB71" s="158"/>
      <c r="CC71" s="156">
        <f>CC72+CC74+CC75</f>
        <v>452400</v>
      </c>
      <c r="CD71" s="157"/>
      <c r="CE71" s="157"/>
      <c r="CF71" s="157"/>
      <c r="CG71" s="157"/>
      <c r="CH71" s="157"/>
      <c r="CI71" s="157"/>
      <c r="CJ71" s="157"/>
      <c r="CK71" s="158"/>
      <c r="CL71" s="134" t="s">
        <v>65</v>
      </c>
      <c r="CM71" s="134"/>
      <c r="CN71" s="134"/>
      <c r="CO71" s="134"/>
      <c r="CP71" s="134"/>
      <c r="CQ71" s="134"/>
      <c r="CR71" s="134"/>
      <c r="CS71" s="134"/>
      <c r="CT71" s="155"/>
    </row>
    <row r="72" spans="1:98" s="64" customFormat="1" x14ac:dyDescent="0.25">
      <c r="A72" s="116" t="s">
        <v>70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83"/>
      <c r="AV72" s="84"/>
      <c r="AW72" s="84"/>
      <c r="AX72" s="85"/>
      <c r="AY72" s="86" t="s">
        <v>123</v>
      </c>
      <c r="AZ72" s="84"/>
      <c r="BA72" s="84"/>
      <c r="BB72" s="84"/>
      <c r="BC72" s="84"/>
      <c r="BD72" s="85"/>
      <c r="BE72" s="87"/>
      <c r="BF72" s="88"/>
      <c r="BG72" s="88"/>
      <c r="BH72" s="88"/>
      <c r="BI72" s="88"/>
      <c r="BJ72" s="89"/>
      <c r="BK72" s="159">
        <v>2400</v>
      </c>
      <c r="BL72" s="160"/>
      <c r="BM72" s="160"/>
      <c r="BN72" s="160"/>
      <c r="BO72" s="160"/>
      <c r="BP72" s="160"/>
      <c r="BQ72" s="160"/>
      <c r="BR72" s="160"/>
      <c r="BS72" s="161"/>
      <c r="BT72" s="159">
        <v>2400</v>
      </c>
      <c r="BU72" s="160"/>
      <c r="BV72" s="160"/>
      <c r="BW72" s="160"/>
      <c r="BX72" s="160"/>
      <c r="BY72" s="160"/>
      <c r="BZ72" s="160"/>
      <c r="CA72" s="160"/>
      <c r="CB72" s="161"/>
      <c r="CC72" s="159">
        <v>2400</v>
      </c>
      <c r="CD72" s="160"/>
      <c r="CE72" s="160"/>
      <c r="CF72" s="160"/>
      <c r="CG72" s="160"/>
      <c r="CH72" s="160"/>
      <c r="CI72" s="160"/>
      <c r="CJ72" s="160"/>
      <c r="CK72" s="161"/>
      <c r="CL72" s="87" t="s">
        <v>65</v>
      </c>
      <c r="CM72" s="88"/>
      <c r="CN72" s="88"/>
      <c r="CO72" s="88"/>
      <c r="CP72" s="88"/>
      <c r="CQ72" s="88"/>
      <c r="CR72" s="88"/>
      <c r="CS72" s="88"/>
      <c r="CT72" s="139"/>
    </row>
    <row r="73" spans="1:98" s="64" customFormat="1" x14ac:dyDescent="0.25">
      <c r="A73" s="116" t="s">
        <v>124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97"/>
      <c r="AV73" s="98"/>
      <c r="AW73" s="98"/>
      <c r="AX73" s="99"/>
      <c r="AY73" s="100"/>
      <c r="AZ73" s="98"/>
      <c r="BA73" s="98"/>
      <c r="BB73" s="98"/>
      <c r="BC73" s="98"/>
      <c r="BD73" s="99"/>
      <c r="BE73" s="101"/>
      <c r="BF73" s="102"/>
      <c r="BG73" s="102"/>
      <c r="BH73" s="102"/>
      <c r="BI73" s="102"/>
      <c r="BJ73" s="103"/>
      <c r="BK73" s="162"/>
      <c r="BL73" s="163"/>
      <c r="BM73" s="163"/>
      <c r="BN73" s="163"/>
      <c r="BO73" s="163"/>
      <c r="BP73" s="163"/>
      <c r="BQ73" s="163"/>
      <c r="BR73" s="163"/>
      <c r="BS73" s="164"/>
      <c r="BT73" s="162"/>
      <c r="BU73" s="163"/>
      <c r="BV73" s="163"/>
      <c r="BW73" s="163"/>
      <c r="BX73" s="163"/>
      <c r="BY73" s="163"/>
      <c r="BZ73" s="163"/>
      <c r="CA73" s="163"/>
      <c r="CB73" s="164"/>
      <c r="CC73" s="162"/>
      <c r="CD73" s="163"/>
      <c r="CE73" s="163"/>
      <c r="CF73" s="163"/>
      <c r="CG73" s="163"/>
      <c r="CH73" s="163"/>
      <c r="CI73" s="163"/>
      <c r="CJ73" s="163"/>
      <c r="CK73" s="164"/>
      <c r="CL73" s="101"/>
      <c r="CM73" s="102"/>
      <c r="CN73" s="102"/>
      <c r="CO73" s="102"/>
      <c r="CP73" s="102"/>
      <c r="CQ73" s="102"/>
      <c r="CR73" s="102"/>
      <c r="CS73" s="102"/>
      <c r="CT73" s="141"/>
    </row>
    <row r="74" spans="1:98" s="64" customFormat="1" x14ac:dyDescent="0.25">
      <c r="A74" s="131" t="s">
        <v>125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2"/>
      <c r="AV74" s="133"/>
      <c r="AW74" s="133"/>
      <c r="AX74" s="133"/>
      <c r="AY74" s="133" t="s">
        <v>123</v>
      </c>
      <c r="AZ74" s="133"/>
      <c r="BA74" s="133"/>
      <c r="BB74" s="133"/>
      <c r="BC74" s="133"/>
      <c r="BD74" s="133"/>
      <c r="BE74" s="134"/>
      <c r="BF74" s="134"/>
      <c r="BG74" s="134"/>
      <c r="BH74" s="134"/>
      <c r="BI74" s="134"/>
      <c r="BJ74" s="134"/>
      <c r="BK74" s="165">
        <v>400000</v>
      </c>
      <c r="BL74" s="165"/>
      <c r="BM74" s="165"/>
      <c r="BN74" s="165"/>
      <c r="BO74" s="165"/>
      <c r="BP74" s="165"/>
      <c r="BQ74" s="165"/>
      <c r="BR74" s="165"/>
      <c r="BS74" s="165"/>
      <c r="BT74" s="165">
        <v>400000</v>
      </c>
      <c r="BU74" s="165"/>
      <c r="BV74" s="165"/>
      <c r="BW74" s="165"/>
      <c r="BX74" s="165"/>
      <c r="BY74" s="165"/>
      <c r="BZ74" s="165"/>
      <c r="CA74" s="165"/>
      <c r="CB74" s="165"/>
      <c r="CC74" s="165">
        <v>400000</v>
      </c>
      <c r="CD74" s="165"/>
      <c r="CE74" s="165"/>
      <c r="CF74" s="165"/>
      <c r="CG74" s="165"/>
      <c r="CH74" s="165"/>
      <c r="CI74" s="165"/>
      <c r="CJ74" s="165"/>
      <c r="CK74" s="165"/>
      <c r="CL74" s="134" t="s">
        <v>65</v>
      </c>
      <c r="CM74" s="134"/>
      <c r="CN74" s="134"/>
      <c r="CO74" s="134"/>
      <c r="CP74" s="134"/>
      <c r="CQ74" s="134"/>
      <c r="CR74" s="134"/>
      <c r="CS74" s="134"/>
      <c r="CT74" s="155"/>
    </row>
    <row r="75" spans="1:98" s="64" customFormat="1" x14ac:dyDescent="0.25">
      <c r="A75" s="131" t="s">
        <v>126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2"/>
      <c r="AV75" s="133"/>
      <c r="AW75" s="133"/>
      <c r="AX75" s="133"/>
      <c r="AY75" s="133" t="s">
        <v>123</v>
      </c>
      <c r="AZ75" s="133"/>
      <c r="BA75" s="133"/>
      <c r="BB75" s="133"/>
      <c r="BC75" s="133"/>
      <c r="BD75" s="133"/>
      <c r="BE75" s="134"/>
      <c r="BF75" s="134"/>
      <c r="BG75" s="134"/>
      <c r="BH75" s="134"/>
      <c r="BI75" s="134"/>
      <c r="BJ75" s="134"/>
      <c r="BK75" s="165">
        <v>50000</v>
      </c>
      <c r="BL75" s="165"/>
      <c r="BM75" s="165"/>
      <c r="BN75" s="165"/>
      <c r="BO75" s="165"/>
      <c r="BP75" s="165"/>
      <c r="BQ75" s="165"/>
      <c r="BR75" s="165"/>
      <c r="BS75" s="165"/>
      <c r="BT75" s="165">
        <v>50000</v>
      </c>
      <c r="BU75" s="165"/>
      <c r="BV75" s="165"/>
      <c r="BW75" s="165"/>
      <c r="BX75" s="165"/>
      <c r="BY75" s="165"/>
      <c r="BZ75" s="165"/>
      <c r="CA75" s="165"/>
      <c r="CB75" s="165"/>
      <c r="CC75" s="165">
        <v>50000</v>
      </c>
      <c r="CD75" s="165"/>
      <c r="CE75" s="165"/>
      <c r="CF75" s="165"/>
      <c r="CG75" s="165"/>
      <c r="CH75" s="165"/>
      <c r="CI75" s="165"/>
      <c r="CJ75" s="165"/>
      <c r="CK75" s="165"/>
      <c r="CL75" s="134" t="s">
        <v>65</v>
      </c>
      <c r="CM75" s="134"/>
      <c r="CN75" s="134"/>
      <c r="CO75" s="134"/>
      <c r="CP75" s="134"/>
      <c r="CQ75" s="134"/>
      <c r="CR75" s="134"/>
      <c r="CS75" s="134"/>
      <c r="CT75" s="155"/>
    </row>
    <row r="76" spans="1:98" s="64" customFormat="1" x14ac:dyDescent="0.25">
      <c r="A76" s="111" t="s">
        <v>127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83" t="s">
        <v>128</v>
      </c>
      <c r="AV76" s="84"/>
      <c r="AW76" s="84"/>
      <c r="AX76" s="85"/>
      <c r="AY76" s="86" t="s">
        <v>129</v>
      </c>
      <c r="AZ76" s="84"/>
      <c r="BA76" s="84"/>
      <c r="BB76" s="84"/>
      <c r="BC76" s="84"/>
      <c r="BD76" s="85"/>
      <c r="BE76" s="87"/>
      <c r="BF76" s="88"/>
      <c r="BG76" s="88"/>
      <c r="BH76" s="88"/>
      <c r="BI76" s="88"/>
      <c r="BJ76" s="89"/>
      <c r="BK76" s="93"/>
      <c r="BL76" s="94"/>
      <c r="BM76" s="94"/>
      <c r="BN76" s="94"/>
      <c r="BO76" s="94"/>
      <c r="BP76" s="94"/>
      <c r="BQ76" s="94"/>
      <c r="BR76" s="94"/>
      <c r="BS76" s="110"/>
      <c r="BT76" s="93"/>
      <c r="BU76" s="94"/>
      <c r="BV76" s="94"/>
      <c r="BW76" s="94"/>
      <c r="BX76" s="94"/>
      <c r="BY76" s="94"/>
      <c r="BZ76" s="94"/>
      <c r="CA76" s="94"/>
      <c r="CB76" s="110"/>
      <c r="CC76" s="93"/>
      <c r="CD76" s="94"/>
      <c r="CE76" s="94"/>
      <c r="CF76" s="94"/>
      <c r="CG76" s="94"/>
      <c r="CH76" s="94"/>
      <c r="CI76" s="94"/>
      <c r="CJ76" s="94"/>
      <c r="CK76" s="110"/>
      <c r="CL76" s="87" t="s">
        <v>65</v>
      </c>
      <c r="CM76" s="88"/>
      <c r="CN76" s="88"/>
      <c r="CO76" s="88"/>
      <c r="CP76" s="88"/>
      <c r="CQ76" s="88"/>
      <c r="CR76" s="88"/>
      <c r="CS76" s="88"/>
      <c r="CT76" s="139"/>
    </row>
    <row r="77" spans="1:98" s="64" customFormat="1" x14ac:dyDescent="0.25">
      <c r="A77" s="96" t="s">
        <v>130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7"/>
      <c r="AV77" s="98"/>
      <c r="AW77" s="98"/>
      <c r="AX77" s="99"/>
      <c r="AY77" s="100"/>
      <c r="AZ77" s="98"/>
      <c r="BA77" s="98"/>
      <c r="BB77" s="98"/>
      <c r="BC77" s="98"/>
      <c r="BD77" s="99"/>
      <c r="BE77" s="101"/>
      <c r="BF77" s="102"/>
      <c r="BG77" s="102"/>
      <c r="BH77" s="102"/>
      <c r="BI77" s="102"/>
      <c r="BJ77" s="103"/>
      <c r="BK77" s="107"/>
      <c r="BL77" s="108"/>
      <c r="BM77" s="108"/>
      <c r="BN77" s="108"/>
      <c r="BO77" s="108"/>
      <c r="BP77" s="108"/>
      <c r="BQ77" s="108"/>
      <c r="BR77" s="108"/>
      <c r="BS77" s="128"/>
      <c r="BT77" s="107"/>
      <c r="BU77" s="108"/>
      <c r="BV77" s="108"/>
      <c r="BW77" s="108"/>
      <c r="BX77" s="108"/>
      <c r="BY77" s="108"/>
      <c r="BZ77" s="108"/>
      <c r="CA77" s="108"/>
      <c r="CB77" s="128"/>
      <c r="CC77" s="107"/>
      <c r="CD77" s="108"/>
      <c r="CE77" s="108"/>
      <c r="CF77" s="108"/>
      <c r="CG77" s="108"/>
      <c r="CH77" s="108"/>
      <c r="CI77" s="108"/>
      <c r="CJ77" s="108"/>
      <c r="CK77" s="128"/>
      <c r="CL77" s="101"/>
      <c r="CM77" s="102"/>
      <c r="CN77" s="102"/>
      <c r="CO77" s="102"/>
      <c r="CP77" s="102"/>
      <c r="CQ77" s="102"/>
      <c r="CR77" s="102"/>
      <c r="CS77" s="102"/>
      <c r="CT77" s="141"/>
    </row>
    <row r="78" spans="1:98" s="64" customFormat="1" x14ac:dyDescent="0.25">
      <c r="A78" s="80" t="s">
        <v>131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2"/>
      <c r="AU78" s="83" t="s">
        <v>132</v>
      </c>
      <c r="AV78" s="84"/>
      <c r="AW78" s="84"/>
      <c r="AX78" s="85"/>
      <c r="AY78" s="86" t="s">
        <v>133</v>
      </c>
      <c r="AZ78" s="84"/>
      <c r="BA78" s="84"/>
      <c r="BB78" s="84"/>
      <c r="BC78" s="84"/>
      <c r="BD78" s="85"/>
      <c r="BE78" s="87"/>
      <c r="BF78" s="88"/>
      <c r="BG78" s="88"/>
      <c r="BH78" s="88"/>
      <c r="BI78" s="88"/>
      <c r="BJ78" s="89"/>
      <c r="BK78" s="93">
        <f>BK80+BK82</f>
        <v>7189545.5199999996</v>
      </c>
      <c r="BL78" s="94"/>
      <c r="BM78" s="94"/>
      <c r="BN78" s="94"/>
      <c r="BO78" s="94"/>
      <c r="BP78" s="94"/>
      <c r="BQ78" s="94"/>
      <c r="BR78" s="94"/>
      <c r="BS78" s="110"/>
      <c r="BT78" s="93">
        <f>BT80+BT82</f>
        <v>6254930</v>
      </c>
      <c r="BU78" s="94"/>
      <c r="BV78" s="94"/>
      <c r="BW78" s="94"/>
      <c r="BX78" s="94"/>
      <c r="BY78" s="94"/>
      <c r="BZ78" s="94"/>
      <c r="CA78" s="94"/>
      <c r="CB78" s="110"/>
      <c r="CC78" s="93">
        <f>CC80+CC82</f>
        <v>6396100</v>
      </c>
      <c r="CD78" s="94"/>
      <c r="CE78" s="94"/>
      <c r="CF78" s="94"/>
      <c r="CG78" s="94"/>
      <c r="CH78" s="94"/>
      <c r="CI78" s="94"/>
      <c r="CJ78" s="94"/>
      <c r="CK78" s="110"/>
      <c r="CL78" s="87" t="s">
        <v>65</v>
      </c>
      <c r="CM78" s="88"/>
      <c r="CN78" s="88"/>
      <c r="CO78" s="88"/>
      <c r="CP78" s="88"/>
      <c r="CQ78" s="88"/>
      <c r="CR78" s="88"/>
      <c r="CS78" s="88"/>
      <c r="CT78" s="139"/>
    </row>
    <row r="79" spans="1:98" s="64" customFormat="1" x14ac:dyDescent="0.25">
      <c r="A79" s="96" t="s">
        <v>134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7"/>
      <c r="AV79" s="98"/>
      <c r="AW79" s="98"/>
      <c r="AX79" s="99"/>
      <c r="AY79" s="100"/>
      <c r="AZ79" s="98"/>
      <c r="BA79" s="98"/>
      <c r="BB79" s="98"/>
      <c r="BC79" s="98"/>
      <c r="BD79" s="99"/>
      <c r="BE79" s="101"/>
      <c r="BF79" s="102"/>
      <c r="BG79" s="102"/>
      <c r="BH79" s="102"/>
      <c r="BI79" s="102"/>
      <c r="BJ79" s="103"/>
      <c r="BK79" s="107"/>
      <c r="BL79" s="108"/>
      <c r="BM79" s="108"/>
      <c r="BN79" s="108"/>
      <c r="BO79" s="108"/>
      <c r="BP79" s="108"/>
      <c r="BQ79" s="108"/>
      <c r="BR79" s="108"/>
      <c r="BS79" s="128"/>
      <c r="BT79" s="107"/>
      <c r="BU79" s="108"/>
      <c r="BV79" s="108"/>
      <c r="BW79" s="108"/>
      <c r="BX79" s="108"/>
      <c r="BY79" s="108"/>
      <c r="BZ79" s="108"/>
      <c r="CA79" s="108"/>
      <c r="CB79" s="128"/>
      <c r="CC79" s="107"/>
      <c r="CD79" s="108"/>
      <c r="CE79" s="108"/>
      <c r="CF79" s="108"/>
      <c r="CG79" s="108"/>
      <c r="CH79" s="108"/>
      <c r="CI79" s="108"/>
      <c r="CJ79" s="108"/>
      <c r="CK79" s="128"/>
      <c r="CL79" s="101"/>
      <c r="CM79" s="102"/>
      <c r="CN79" s="102"/>
      <c r="CO79" s="102"/>
      <c r="CP79" s="102"/>
      <c r="CQ79" s="102"/>
      <c r="CR79" s="102"/>
      <c r="CS79" s="102"/>
      <c r="CT79" s="141"/>
    </row>
    <row r="80" spans="1:98" s="64" customFormat="1" x14ac:dyDescent="0.25">
      <c r="A80" s="111" t="s">
        <v>70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83" t="s">
        <v>135</v>
      </c>
      <c r="AV80" s="84"/>
      <c r="AW80" s="84"/>
      <c r="AX80" s="85"/>
      <c r="AY80" s="86" t="s">
        <v>133</v>
      </c>
      <c r="AZ80" s="84"/>
      <c r="BA80" s="84"/>
      <c r="BB80" s="84"/>
      <c r="BC80" s="84"/>
      <c r="BD80" s="85"/>
      <c r="BE80" s="87"/>
      <c r="BF80" s="88"/>
      <c r="BG80" s="88"/>
      <c r="BH80" s="88"/>
      <c r="BI80" s="88"/>
      <c r="BJ80" s="89"/>
      <c r="BK80" s="159">
        <f>7015992+45300+128253.52</f>
        <v>7189545.5199999996</v>
      </c>
      <c r="BL80" s="160"/>
      <c r="BM80" s="160"/>
      <c r="BN80" s="160"/>
      <c r="BO80" s="160"/>
      <c r="BP80" s="160"/>
      <c r="BQ80" s="160"/>
      <c r="BR80" s="160"/>
      <c r="BS80" s="161"/>
      <c r="BT80" s="159">
        <v>6254930</v>
      </c>
      <c r="BU80" s="160"/>
      <c r="BV80" s="160"/>
      <c r="BW80" s="160"/>
      <c r="BX80" s="160"/>
      <c r="BY80" s="160"/>
      <c r="BZ80" s="160"/>
      <c r="CA80" s="160"/>
      <c r="CB80" s="161"/>
      <c r="CC80" s="159">
        <v>6396100</v>
      </c>
      <c r="CD80" s="160"/>
      <c r="CE80" s="160"/>
      <c r="CF80" s="160"/>
      <c r="CG80" s="160"/>
      <c r="CH80" s="160"/>
      <c r="CI80" s="160"/>
      <c r="CJ80" s="160"/>
      <c r="CK80" s="161"/>
      <c r="CL80" s="87" t="s">
        <v>65</v>
      </c>
      <c r="CM80" s="88"/>
      <c r="CN80" s="88"/>
      <c r="CO80" s="88"/>
      <c r="CP80" s="88"/>
      <c r="CQ80" s="88"/>
      <c r="CR80" s="88"/>
      <c r="CS80" s="88"/>
      <c r="CT80" s="139"/>
    </row>
    <row r="81" spans="1:98" s="64" customFormat="1" x14ac:dyDescent="0.25">
      <c r="A81" s="96" t="s">
        <v>136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7"/>
      <c r="AV81" s="98"/>
      <c r="AW81" s="98"/>
      <c r="AX81" s="99"/>
      <c r="AY81" s="100"/>
      <c r="AZ81" s="98"/>
      <c r="BA81" s="98"/>
      <c r="BB81" s="98"/>
      <c r="BC81" s="98"/>
      <c r="BD81" s="99"/>
      <c r="BE81" s="101"/>
      <c r="BF81" s="102"/>
      <c r="BG81" s="102"/>
      <c r="BH81" s="102"/>
      <c r="BI81" s="102"/>
      <c r="BJ81" s="103"/>
      <c r="BK81" s="162"/>
      <c r="BL81" s="163"/>
      <c r="BM81" s="163"/>
      <c r="BN81" s="163"/>
      <c r="BO81" s="163"/>
      <c r="BP81" s="163"/>
      <c r="BQ81" s="163"/>
      <c r="BR81" s="163"/>
      <c r="BS81" s="164"/>
      <c r="BT81" s="162"/>
      <c r="BU81" s="163"/>
      <c r="BV81" s="163"/>
      <c r="BW81" s="163"/>
      <c r="BX81" s="163"/>
      <c r="BY81" s="163"/>
      <c r="BZ81" s="163"/>
      <c r="CA81" s="163"/>
      <c r="CB81" s="164"/>
      <c r="CC81" s="162"/>
      <c r="CD81" s="163"/>
      <c r="CE81" s="163"/>
      <c r="CF81" s="163"/>
      <c r="CG81" s="163"/>
      <c r="CH81" s="163"/>
      <c r="CI81" s="163"/>
      <c r="CJ81" s="163"/>
      <c r="CK81" s="164"/>
      <c r="CL81" s="101"/>
      <c r="CM81" s="102"/>
      <c r="CN81" s="102"/>
      <c r="CO81" s="102"/>
      <c r="CP81" s="102"/>
      <c r="CQ81" s="102"/>
      <c r="CR81" s="102"/>
      <c r="CS81" s="102"/>
      <c r="CT81" s="141"/>
    </row>
    <row r="82" spans="1:98" s="64" customFormat="1" x14ac:dyDescent="0.25">
      <c r="A82" s="131" t="s">
        <v>137</v>
      </c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2" t="s">
        <v>138</v>
      </c>
      <c r="AV82" s="133"/>
      <c r="AW82" s="133"/>
      <c r="AX82" s="133"/>
      <c r="AY82" s="133" t="s">
        <v>133</v>
      </c>
      <c r="AZ82" s="133"/>
      <c r="BA82" s="133"/>
      <c r="BB82" s="133"/>
      <c r="BC82" s="133"/>
      <c r="BD82" s="133"/>
      <c r="BE82" s="134"/>
      <c r="BF82" s="134"/>
      <c r="BG82" s="134"/>
      <c r="BH82" s="134"/>
      <c r="BI82" s="134"/>
      <c r="BJ82" s="134"/>
      <c r="BK82" s="165"/>
      <c r="BL82" s="165"/>
      <c r="BM82" s="165"/>
      <c r="BN82" s="165"/>
      <c r="BO82" s="165"/>
      <c r="BP82" s="165"/>
      <c r="BQ82" s="165"/>
      <c r="BR82" s="165"/>
      <c r="BS82" s="165"/>
      <c r="BT82" s="165"/>
      <c r="BU82" s="165"/>
      <c r="BV82" s="165"/>
      <c r="BW82" s="165"/>
      <c r="BX82" s="165"/>
      <c r="BY82" s="165"/>
      <c r="BZ82" s="165"/>
      <c r="CA82" s="165"/>
      <c r="CB82" s="165"/>
      <c r="CC82" s="165"/>
      <c r="CD82" s="165"/>
      <c r="CE82" s="165"/>
      <c r="CF82" s="165"/>
      <c r="CG82" s="165"/>
      <c r="CH82" s="165"/>
      <c r="CI82" s="165"/>
      <c r="CJ82" s="165"/>
      <c r="CK82" s="165"/>
      <c r="CL82" s="134" t="s">
        <v>65</v>
      </c>
      <c r="CM82" s="134"/>
      <c r="CN82" s="134"/>
      <c r="CO82" s="134"/>
      <c r="CP82" s="134"/>
      <c r="CQ82" s="134"/>
      <c r="CR82" s="134"/>
      <c r="CS82" s="134"/>
      <c r="CT82" s="155"/>
    </row>
    <row r="83" spans="1:98" s="64" customFormat="1" x14ac:dyDescent="0.25">
      <c r="A83" s="111" t="s">
        <v>139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83" t="s">
        <v>140</v>
      </c>
      <c r="AV83" s="84"/>
      <c r="AW83" s="84"/>
      <c r="AX83" s="85"/>
      <c r="AY83" s="86" t="s">
        <v>141</v>
      </c>
      <c r="AZ83" s="84"/>
      <c r="BA83" s="84"/>
      <c r="BB83" s="84"/>
      <c r="BC83" s="84"/>
      <c r="BD83" s="85"/>
      <c r="BE83" s="87"/>
      <c r="BF83" s="88"/>
      <c r="BG83" s="88"/>
      <c r="BH83" s="88"/>
      <c r="BI83" s="88"/>
      <c r="BJ83" s="89"/>
      <c r="BK83" s="93"/>
      <c r="BL83" s="94"/>
      <c r="BM83" s="94"/>
      <c r="BN83" s="94"/>
      <c r="BO83" s="94"/>
      <c r="BP83" s="94"/>
      <c r="BQ83" s="94"/>
      <c r="BR83" s="94"/>
      <c r="BS83" s="110"/>
      <c r="BT83" s="93"/>
      <c r="BU83" s="94"/>
      <c r="BV83" s="94"/>
      <c r="BW83" s="94"/>
      <c r="BX83" s="94"/>
      <c r="BY83" s="94"/>
      <c r="BZ83" s="94"/>
      <c r="CA83" s="94"/>
      <c r="CB83" s="110"/>
      <c r="CC83" s="93"/>
      <c r="CD83" s="94"/>
      <c r="CE83" s="94"/>
      <c r="CF83" s="94"/>
      <c r="CG83" s="94"/>
      <c r="CH83" s="94"/>
      <c r="CI83" s="94"/>
      <c r="CJ83" s="94"/>
      <c r="CK83" s="110"/>
      <c r="CL83" s="87" t="s">
        <v>65</v>
      </c>
      <c r="CM83" s="88"/>
      <c r="CN83" s="88"/>
      <c r="CO83" s="88"/>
      <c r="CP83" s="88"/>
      <c r="CQ83" s="88"/>
      <c r="CR83" s="88"/>
      <c r="CS83" s="88"/>
      <c r="CT83" s="139"/>
    </row>
    <row r="84" spans="1:98" s="64" customFormat="1" x14ac:dyDescent="0.25">
      <c r="A84" s="96" t="s">
        <v>142</v>
      </c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7"/>
      <c r="AV84" s="98"/>
      <c r="AW84" s="98"/>
      <c r="AX84" s="99"/>
      <c r="AY84" s="100"/>
      <c r="AZ84" s="98"/>
      <c r="BA84" s="98"/>
      <c r="BB84" s="98"/>
      <c r="BC84" s="98"/>
      <c r="BD84" s="99"/>
      <c r="BE84" s="101"/>
      <c r="BF84" s="102"/>
      <c r="BG84" s="102"/>
      <c r="BH84" s="102"/>
      <c r="BI84" s="102"/>
      <c r="BJ84" s="103"/>
      <c r="BK84" s="107"/>
      <c r="BL84" s="108"/>
      <c r="BM84" s="108"/>
      <c r="BN84" s="108"/>
      <c r="BO84" s="108"/>
      <c r="BP84" s="108"/>
      <c r="BQ84" s="108"/>
      <c r="BR84" s="108"/>
      <c r="BS84" s="128"/>
      <c r="BT84" s="107"/>
      <c r="BU84" s="108"/>
      <c r="BV84" s="108"/>
      <c r="BW84" s="108"/>
      <c r="BX84" s="108"/>
      <c r="BY84" s="108"/>
      <c r="BZ84" s="108"/>
      <c r="CA84" s="108"/>
      <c r="CB84" s="128"/>
      <c r="CC84" s="107"/>
      <c r="CD84" s="108"/>
      <c r="CE84" s="108"/>
      <c r="CF84" s="108"/>
      <c r="CG84" s="108"/>
      <c r="CH84" s="108"/>
      <c r="CI84" s="108"/>
      <c r="CJ84" s="108"/>
      <c r="CK84" s="128"/>
      <c r="CL84" s="101"/>
      <c r="CM84" s="102"/>
      <c r="CN84" s="102"/>
      <c r="CO84" s="102"/>
      <c r="CP84" s="102"/>
      <c r="CQ84" s="102"/>
      <c r="CR84" s="102"/>
      <c r="CS84" s="102"/>
      <c r="CT84" s="141"/>
    </row>
    <row r="85" spans="1:98" s="64" customFormat="1" x14ac:dyDescent="0.25">
      <c r="A85" s="111" t="s">
        <v>143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83" t="s">
        <v>144</v>
      </c>
      <c r="AV85" s="84"/>
      <c r="AW85" s="84"/>
      <c r="AX85" s="85"/>
      <c r="AY85" s="86" t="s">
        <v>145</v>
      </c>
      <c r="AZ85" s="84"/>
      <c r="BA85" s="84"/>
      <c r="BB85" s="84"/>
      <c r="BC85" s="84"/>
      <c r="BD85" s="85"/>
      <c r="BE85" s="87"/>
      <c r="BF85" s="88"/>
      <c r="BG85" s="88"/>
      <c r="BH85" s="88"/>
      <c r="BI85" s="88"/>
      <c r="BJ85" s="89"/>
      <c r="BK85" s="93"/>
      <c r="BL85" s="94"/>
      <c r="BM85" s="94"/>
      <c r="BN85" s="94"/>
      <c r="BO85" s="94"/>
      <c r="BP85" s="94"/>
      <c r="BQ85" s="94"/>
      <c r="BR85" s="94"/>
      <c r="BS85" s="110"/>
      <c r="BT85" s="93"/>
      <c r="BU85" s="94"/>
      <c r="BV85" s="94"/>
      <c r="BW85" s="94"/>
      <c r="BX85" s="94"/>
      <c r="BY85" s="94"/>
      <c r="BZ85" s="94"/>
      <c r="CA85" s="94"/>
      <c r="CB85" s="110"/>
      <c r="CC85" s="93"/>
      <c r="CD85" s="94"/>
      <c r="CE85" s="94"/>
      <c r="CF85" s="94"/>
      <c r="CG85" s="94"/>
      <c r="CH85" s="94"/>
      <c r="CI85" s="94"/>
      <c r="CJ85" s="94"/>
      <c r="CK85" s="110"/>
      <c r="CL85" s="87" t="s">
        <v>65</v>
      </c>
      <c r="CM85" s="88"/>
      <c r="CN85" s="88"/>
      <c r="CO85" s="88"/>
      <c r="CP85" s="88"/>
      <c r="CQ85" s="88"/>
      <c r="CR85" s="88"/>
      <c r="CS85" s="88"/>
      <c r="CT85" s="139"/>
    </row>
    <row r="86" spans="1:98" s="64" customFormat="1" x14ac:dyDescent="0.25">
      <c r="A86" s="96" t="s">
        <v>142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7"/>
      <c r="AV86" s="98"/>
      <c r="AW86" s="98"/>
      <c r="AX86" s="99"/>
      <c r="AY86" s="100"/>
      <c r="AZ86" s="98"/>
      <c r="BA86" s="98"/>
      <c r="BB86" s="98"/>
      <c r="BC86" s="98"/>
      <c r="BD86" s="99"/>
      <c r="BE86" s="101"/>
      <c r="BF86" s="102"/>
      <c r="BG86" s="102"/>
      <c r="BH86" s="102"/>
      <c r="BI86" s="102"/>
      <c r="BJ86" s="103"/>
      <c r="BK86" s="107"/>
      <c r="BL86" s="108"/>
      <c r="BM86" s="108"/>
      <c r="BN86" s="108"/>
      <c r="BO86" s="108"/>
      <c r="BP86" s="108"/>
      <c r="BQ86" s="108"/>
      <c r="BR86" s="108"/>
      <c r="BS86" s="128"/>
      <c r="BT86" s="107"/>
      <c r="BU86" s="108"/>
      <c r="BV86" s="108"/>
      <c r="BW86" s="108"/>
      <c r="BX86" s="108"/>
      <c r="BY86" s="108"/>
      <c r="BZ86" s="108"/>
      <c r="CA86" s="108"/>
      <c r="CB86" s="128"/>
      <c r="CC86" s="107"/>
      <c r="CD86" s="108"/>
      <c r="CE86" s="108"/>
      <c r="CF86" s="108"/>
      <c r="CG86" s="108"/>
      <c r="CH86" s="108"/>
      <c r="CI86" s="108"/>
      <c r="CJ86" s="108"/>
      <c r="CK86" s="128"/>
      <c r="CL86" s="101"/>
      <c r="CM86" s="102"/>
      <c r="CN86" s="102"/>
      <c r="CO86" s="102"/>
      <c r="CP86" s="102"/>
      <c r="CQ86" s="102"/>
      <c r="CR86" s="102"/>
      <c r="CS86" s="102"/>
      <c r="CT86" s="141"/>
    </row>
    <row r="87" spans="1:98" s="64" customFormat="1" x14ac:dyDescent="0.25">
      <c r="A87" s="80" t="s">
        <v>146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2"/>
      <c r="AU87" s="83" t="s">
        <v>147</v>
      </c>
      <c r="AV87" s="84"/>
      <c r="AW87" s="84"/>
      <c r="AX87" s="85"/>
      <c r="AY87" s="86" t="s">
        <v>148</v>
      </c>
      <c r="AZ87" s="84"/>
      <c r="BA87" s="84"/>
      <c r="BB87" s="84"/>
      <c r="BC87" s="84"/>
      <c r="BD87" s="85"/>
      <c r="BE87" s="87"/>
      <c r="BF87" s="88"/>
      <c r="BG87" s="88"/>
      <c r="BH87" s="88"/>
      <c r="BI87" s="88"/>
      <c r="BJ87" s="89"/>
      <c r="BK87" s="93"/>
      <c r="BL87" s="94"/>
      <c r="BM87" s="94"/>
      <c r="BN87" s="94"/>
      <c r="BO87" s="94"/>
      <c r="BP87" s="94"/>
      <c r="BQ87" s="94"/>
      <c r="BR87" s="94"/>
      <c r="BS87" s="110"/>
      <c r="BT87" s="93"/>
      <c r="BU87" s="94"/>
      <c r="BV87" s="94"/>
      <c r="BW87" s="94"/>
      <c r="BX87" s="94"/>
      <c r="BY87" s="94"/>
      <c r="BZ87" s="94"/>
      <c r="CA87" s="94"/>
      <c r="CB87" s="110"/>
      <c r="CC87" s="93"/>
      <c r="CD87" s="94"/>
      <c r="CE87" s="94"/>
      <c r="CF87" s="94"/>
      <c r="CG87" s="94"/>
      <c r="CH87" s="94"/>
      <c r="CI87" s="94"/>
      <c r="CJ87" s="94"/>
      <c r="CK87" s="110"/>
      <c r="CL87" s="87" t="s">
        <v>65</v>
      </c>
      <c r="CM87" s="88"/>
      <c r="CN87" s="88"/>
      <c r="CO87" s="88"/>
      <c r="CP87" s="88"/>
      <c r="CQ87" s="88"/>
      <c r="CR87" s="88"/>
      <c r="CS87" s="88"/>
      <c r="CT87" s="139"/>
    </row>
    <row r="88" spans="1:98" s="64" customFormat="1" x14ac:dyDescent="0.25">
      <c r="A88" s="96" t="s">
        <v>149</v>
      </c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7"/>
      <c r="AV88" s="98"/>
      <c r="AW88" s="98"/>
      <c r="AX88" s="99"/>
      <c r="AY88" s="100"/>
      <c r="AZ88" s="98"/>
      <c r="BA88" s="98"/>
      <c r="BB88" s="98"/>
      <c r="BC88" s="98"/>
      <c r="BD88" s="99"/>
      <c r="BE88" s="101"/>
      <c r="BF88" s="102"/>
      <c r="BG88" s="102"/>
      <c r="BH88" s="102"/>
      <c r="BI88" s="102"/>
      <c r="BJ88" s="103"/>
      <c r="BK88" s="107"/>
      <c r="BL88" s="108"/>
      <c r="BM88" s="108"/>
      <c r="BN88" s="108"/>
      <c r="BO88" s="108"/>
      <c r="BP88" s="108"/>
      <c r="BQ88" s="108"/>
      <c r="BR88" s="108"/>
      <c r="BS88" s="128"/>
      <c r="BT88" s="107"/>
      <c r="BU88" s="108"/>
      <c r="BV88" s="108"/>
      <c r="BW88" s="108"/>
      <c r="BX88" s="108"/>
      <c r="BY88" s="108"/>
      <c r="BZ88" s="108"/>
      <c r="CA88" s="108"/>
      <c r="CB88" s="128"/>
      <c r="CC88" s="107"/>
      <c r="CD88" s="108"/>
      <c r="CE88" s="108"/>
      <c r="CF88" s="108"/>
      <c r="CG88" s="108"/>
      <c r="CH88" s="108"/>
      <c r="CI88" s="108"/>
      <c r="CJ88" s="108"/>
      <c r="CK88" s="128"/>
      <c r="CL88" s="101"/>
      <c r="CM88" s="102"/>
      <c r="CN88" s="102"/>
      <c r="CO88" s="102"/>
      <c r="CP88" s="102"/>
      <c r="CQ88" s="102"/>
      <c r="CR88" s="102"/>
      <c r="CS88" s="102"/>
      <c r="CT88" s="141"/>
    </row>
    <row r="89" spans="1:98" s="64" customFormat="1" x14ac:dyDescent="0.25">
      <c r="A89" s="111" t="s">
        <v>70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83" t="s">
        <v>150</v>
      </c>
      <c r="AV89" s="84"/>
      <c r="AW89" s="84"/>
      <c r="AX89" s="85"/>
      <c r="AY89" s="86" t="s">
        <v>148</v>
      </c>
      <c r="AZ89" s="84"/>
      <c r="BA89" s="84"/>
      <c r="BB89" s="84"/>
      <c r="BC89" s="84"/>
      <c r="BD89" s="85"/>
      <c r="BE89" s="87"/>
      <c r="BF89" s="88"/>
      <c r="BG89" s="88"/>
      <c r="BH89" s="88"/>
      <c r="BI89" s="88"/>
      <c r="BJ89" s="89"/>
      <c r="BK89" s="93"/>
      <c r="BL89" s="94"/>
      <c r="BM89" s="94"/>
      <c r="BN89" s="94"/>
      <c r="BO89" s="94"/>
      <c r="BP89" s="94"/>
      <c r="BQ89" s="94"/>
      <c r="BR89" s="94"/>
      <c r="BS89" s="110"/>
      <c r="BT89" s="93"/>
      <c r="BU89" s="94"/>
      <c r="BV89" s="94"/>
      <c r="BW89" s="94"/>
      <c r="BX89" s="94"/>
      <c r="BY89" s="94"/>
      <c r="BZ89" s="94"/>
      <c r="CA89" s="94"/>
      <c r="CB89" s="110"/>
      <c r="CC89" s="93"/>
      <c r="CD89" s="94"/>
      <c r="CE89" s="94"/>
      <c r="CF89" s="94"/>
      <c r="CG89" s="94"/>
      <c r="CH89" s="94"/>
      <c r="CI89" s="94"/>
      <c r="CJ89" s="94"/>
      <c r="CK89" s="110"/>
      <c r="CL89" s="87" t="s">
        <v>65</v>
      </c>
      <c r="CM89" s="88"/>
      <c r="CN89" s="88"/>
      <c r="CO89" s="88"/>
      <c r="CP89" s="88"/>
      <c r="CQ89" s="88"/>
      <c r="CR89" s="88"/>
      <c r="CS89" s="88"/>
      <c r="CT89" s="139"/>
    </row>
    <row r="90" spans="1:98" s="64" customFormat="1" x14ac:dyDescent="0.25">
      <c r="A90" s="96" t="s">
        <v>151</v>
      </c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7"/>
      <c r="AV90" s="98"/>
      <c r="AW90" s="98"/>
      <c r="AX90" s="99"/>
      <c r="AY90" s="100"/>
      <c r="AZ90" s="98"/>
      <c r="BA90" s="98"/>
      <c r="BB90" s="98"/>
      <c r="BC90" s="98"/>
      <c r="BD90" s="99"/>
      <c r="BE90" s="101"/>
      <c r="BF90" s="102"/>
      <c r="BG90" s="102"/>
      <c r="BH90" s="102"/>
      <c r="BI90" s="102"/>
      <c r="BJ90" s="103"/>
      <c r="BK90" s="107"/>
      <c r="BL90" s="108"/>
      <c r="BM90" s="108"/>
      <c r="BN90" s="108"/>
      <c r="BO90" s="108"/>
      <c r="BP90" s="108"/>
      <c r="BQ90" s="108"/>
      <c r="BR90" s="108"/>
      <c r="BS90" s="128"/>
      <c r="BT90" s="107"/>
      <c r="BU90" s="108"/>
      <c r="BV90" s="108"/>
      <c r="BW90" s="108"/>
      <c r="BX90" s="108"/>
      <c r="BY90" s="108"/>
      <c r="BZ90" s="108"/>
      <c r="CA90" s="108"/>
      <c r="CB90" s="128"/>
      <c r="CC90" s="107"/>
      <c r="CD90" s="108"/>
      <c r="CE90" s="108"/>
      <c r="CF90" s="108"/>
      <c r="CG90" s="108"/>
      <c r="CH90" s="108"/>
      <c r="CI90" s="108"/>
      <c r="CJ90" s="108"/>
      <c r="CK90" s="128"/>
      <c r="CL90" s="101"/>
      <c r="CM90" s="102"/>
      <c r="CN90" s="102"/>
      <c r="CO90" s="102"/>
      <c r="CP90" s="102"/>
      <c r="CQ90" s="102"/>
      <c r="CR90" s="102"/>
      <c r="CS90" s="102"/>
      <c r="CT90" s="141"/>
    </row>
    <row r="91" spans="1:98" s="64" customFormat="1" x14ac:dyDescent="0.25">
      <c r="A91" s="131" t="s">
        <v>152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2" t="s">
        <v>153</v>
      </c>
      <c r="AV91" s="133"/>
      <c r="AW91" s="133"/>
      <c r="AX91" s="133"/>
      <c r="AY91" s="133" t="s">
        <v>148</v>
      </c>
      <c r="AZ91" s="133"/>
      <c r="BA91" s="133"/>
      <c r="BB91" s="133"/>
      <c r="BC91" s="133"/>
      <c r="BD91" s="133"/>
      <c r="BE91" s="134"/>
      <c r="BF91" s="134"/>
      <c r="BG91" s="134"/>
      <c r="BH91" s="134"/>
      <c r="BI91" s="134"/>
      <c r="BJ91" s="134"/>
      <c r="BK91" s="136"/>
      <c r="BL91" s="136"/>
      <c r="BM91" s="136"/>
      <c r="BN91" s="136"/>
      <c r="BO91" s="136"/>
      <c r="BP91" s="136"/>
      <c r="BQ91" s="136"/>
      <c r="BR91" s="136"/>
      <c r="BS91" s="136"/>
      <c r="BT91" s="136"/>
      <c r="BU91" s="136"/>
      <c r="BV91" s="136"/>
      <c r="BW91" s="136"/>
      <c r="BX91" s="136"/>
      <c r="BY91" s="136"/>
      <c r="BZ91" s="136"/>
      <c r="CA91" s="136"/>
      <c r="CB91" s="136"/>
      <c r="CC91" s="136"/>
      <c r="CD91" s="136"/>
      <c r="CE91" s="136"/>
      <c r="CF91" s="136"/>
      <c r="CG91" s="136"/>
      <c r="CH91" s="136"/>
      <c r="CI91" s="136"/>
      <c r="CJ91" s="136"/>
      <c r="CK91" s="136"/>
      <c r="CL91" s="134" t="s">
        <v>65</v>
      </c>
      <c r="CM91" s="134"/>
      <c r="CN91" s="134"/>
      <c r="CO91" s="134"/>
      <c r="CP91" s="134"/>
      <c r="CQ91" s="134"/>
      <c r="CR91" s="134"/>
      <c r="CS91" s="134"/>
      <c r="CT91" s="155"/>
    </row>
    <row r="92" spans="1:98" s="64" customFormat="1" x14ac:dyDescent="0.25">
      <c r="A92" s="131" t="s">
        <v>154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2" t="s">
        <v>155</v>
      </c>
      <c r="AV92" s="133"/>
      <c r="AW92" s="133"/>
      <c r="AX92" s="133"/>
      <c r="AY92" s="133" t="s">
        <v>156</v>
      </c>
      <c r="AZ92" s="133"/>
      <c r="BA92" s="133"/>
      <c r="BB92" s="133"/>
      <c r="BC92" s="133"/>
      <c r="BD92" s="133"/>
      <c r="BE92" s="134"/>
      <c r="BF92" s="134"/>
      <c r="BG92" s="134"/>
      <c r="BH92" s="134"/>
      <c r="BI92" s="134"/>
      <c r="BJ92" s="134"/>
      <c r="BK92" s="135">
        <f>BK93+BK100+BK102+BK105</f>
        <v>39000</v>
      </c>
      <c r="BL92" s="135"/>
      <c r="BM92" s="135"/>
      <c r="BN92" s="135"/>
      <c r="BO92" s="135"/>
      <c r="BP92" s="135"/>
      <c r="BQ92" s="135"/>
      <c r="BR92" s="135"/>
      <c r="BS92" s="135"/>
      <c r="BT92" s="135">
        <f>BT93+BT100+BT102+BT105</f>
        <v>39000</v>
      </c>
      <c r="BU92" s="135"/>
      <c r="BV92" s="135"/>
      <c r="BW92" s="135"/>
      <c r="BX92" s="135"/>
      <c r="BY92" s="135"/>
      <c r="BZ92" s="135"/>
      <c r="CA92" s="135"/>
      <c r="CB92" s="135"/>
      <c r="CC92" s="135">
        <f>CC93+CC100+CC102+CC105</f>
        <v>39000</v>
      </c>
      <c r="CD92" s="135"/>
      <c r="CE92" s="135"/>
      <c r="CF92" s="135"/>
      <c r="CG92" s="135"/>
      <c r="CH92" s="135"/>
      <c r="CI92" s="135"/>
      <c r="CJ92" s="135"/>
      <c r="CK92" s="135"/>
      <c r="CL92" s="134" t="s">
        <v>65</v>
      </c>
      <c r="CM92" s="134"/>
      <c r="CN92" s="134"/>
      <c r="CO92" s="134"/>
      <c r="CP92" s="134"/>
      <c r="CQ92" s="134"/>
      <c r="CR92" s="134"/>
      <c r="CS92" s="134"/>
      <c r="CT92" s="155"/>
    </row>
    <row r="93" spans="1:98" s="64" customFormat="1" x14ac:dyDescent="0.25">
      <c r="A93" s="111" t="s">
        <v>70</v>
      </c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83" t="s">
        <v>157</v>
      </c>
      <c r="AV93" s="84"/>
      <c r="AW93" s="84"/>
      <c r="AX93" s="85"/>
      <c r="AY93" s="86" t="s">
        <v>158</v>
      </c>
      <c r="AZ93" s="84"/>
      <c r="BA93" s="84"/>
      <c r="BB93" s="84"/>
      <c r="BC93" s="84"/>
      <c r="BD93" s="85"/>
      <c r="BE93" s="87"/>
      <c r="BF93" s="88"/>
      <c r="BG93" s="88"/>
      <c r="BH93" s="88"/>
      <c r="BI93" s="88"/>
      <c r="BJ93" s="89"/>
      <c r="BK93" s="93">
        <f>BK96+BK99</f>
        <v>0</v>
      </c>
      <c r="BL93" s="94"/>
      <c r="BM93" s="94"/>
      <c r="BN93" s="94"/>
      <c r="BO93" s="94"/>
      <c r="BP93" s="94"/>
      <c r="BQ93" s="94"/>
      <c r="BR93" s="94"/>
      <c r="BS93" s="110"/>
      <c r="BT93" s="93">
        <f>BT96+BT99</f>
        <v>0</v>
      </c>
      <c r="BU93" s="94"/>
      <c r="BV93" s="94"/>
      <c r="BW93" s="94"/>
      <c r="BX93" s="94"/>
      <c r="BY93" s="94"/>
      <c r="BZ93" s="94"/>
      <c r="CA93" s="94"/>
      <c r="CB93" s="110"/>
      <c r="CC93" s="93">
        <f>CC96+CC99</f>
        <v>0</v>
      </c>
      <c r="CD93" s="94"/>
      <c r="CE93" s="94"/>
      <c r="CF93" s="94"/>
      <c r="CG93" s="94"/>
      <c r="CH93" s="94"/>
      <c r="CI93" s="94"/>
      <c r="CJ93" s="94"/>
      <c r="CK93" s="110"/>
      <c r="CL93" s="87" t="s">
        <v>65</v>
      </c>
      <c r="CM93" s="88"/>
      <c r="CN93" s="88"/>
      <c r="CO93" s="88"/>
      <c r="CP93" s="88"/>
      <c r="CQ93" s="88"/>
      <c r="CR93" s="88"/>
      <c r="CS93" s="88"/>
      <c r="CT93" s="139"/>
    </row>
    <row r="94" spans="1:98" s="64" customFormat="1" x14ac:dyDescent="0.25">
      <c r="A94" s="116" t="s">
        <v>159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7"/>
      <c r="AV94" s="118"/>
      <c r="AW94" s="118"/>
      <c r="AX94" s="119"/>
      <c r="AY94" s="120"/>
      <c r="AZ94" s="118"/>
      <c r="BA94" s="118"/>
      <c r="BB94" s="118"/>
      <c r="BC94" s="118"/>
      <c r="BD94" s="119"/>
      <c r="BE94" s="121"/>
      <c r="BF94" s="122"/>
      <c r="BG94" s="122"/>
      <c r="BH94" s="122"/>
      <c r="BI94" s="122"/>
      <c r="BJ94" s="123"/>
      <c r="BK94" s="124"/>
      <c r="BL94" s="125"/>
      <c r="BM94" s="125"/>
      <c r="BN94" s="125"/>
      <c r="BO94" s="125"/>
      <c r="BP94" s="125"/>
      <c r="BQ94" s="125"/>
      <c r="BR94" s="125"/>
      <c r="BS94" s="126"/>
      <c r="BT94" s="124"/>
      <c r="BU94" s="125"/>
      <c r="BV94" s="125"/>
      <c r="BW94" s="125"/>
      <c r="BX94" s="125"/>
      <c r="BY94" s="125"/>
      <c r="BZ94" s="125"/>
      <c r="CA94" s="125"/>
      <c r="CB94" s="126"/>
      <c r="CC94" s="124"/>
      <c r="CD94" s="125"/>
      <c r="CE94" s="125"/>
      <c r="CF94" s="125"/>
      <c r="CG94" s="125"/>
      <c r="CH94" s="125"/>
      <c r="CI94" s="125"/>
      <c r="CJ94" s="125"/>
      <c r="CK94" s="126"/>
      <c r="CL94" s="121"/>
      <c r="CM94" s="122"/>
      <c r="CN94" s="122"/>
      <c r="CO94" s="122"/>
      <c r="CP94" s="122"/>
      <c r="CQ94" s="122"/>
      <c r="CR94" s="122"/>
      <c r="CS94" s="122"/>
      <c r="CT94" s="140"/>
    </row>
    <row r="95" spans="1:98" s="64" customFormat="1" x14ac:dyDescent="0.25">
      <c r="A95" s="96" t="s">
        <v>160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7"/>
      <c r="AV95" s="98"/>
      <c r="AW95" s="98"/>
      <c r="AX95" s="99"/>
      <c r="AY95" s="100"/>
      <c r="AZ95" s="98"/>
      <c r="BA95" s="98"/>
      <c r="BB95" s="98"/>
      <c r="BC95" s="98"/>
      <c r="BD95" s="99"/>
      <c r="BE95" s="101"/>
      <c r="BF95" s="102"/>
      <c r="BG95" s="102"/>
      <c r="BH95" s="102"/>
      <c r="BI95" s="102"/>
      <c r="BJ95" s="103"/>
      <c r="BK95" s="107"/>
      <c r="BL95" s="108"/>
      <c r="BM95" s="108"/>
      <c r="BN95" s="108"/>
      <c r="BO95" s="108"/>
      <c r="BP95" s="108"/>
      <c r="BQ95" s="108"/>
      <c r="BR95" s="108"/>
      <c r="BS95" s="128"/>
      <c r="BT95" s="107"/>
      <c r="BU95" s="108"/>
      <c r="BV95" s="108"/>
      <c r="BW95" s="108"/>
      <c r="BX95" s="108"/>
      <c r="BY95" s="108"/>
      <c r="BZ95" s="108"/>
      <c r="CA95" s="108"/>
      <c r="CB95" s="128"/>
      <c r="CC95" s="107"/>
      <c r="CD95" s="108"/>
      <c r="CE95" s="108"/>
      <c r="CF95" s="108"/>
      <c r="CG95" s="108"/>
      <c r="CH95" s="108"/>
      <c r="CI95" s="108"/>
      <c r="CJ95" s="108"/>
      <c r="CK95" s="128"/>
      <c r="CL95" s="101"/>
      <c r="CM95" s="102"/>
      <c r="CN95" s="102"/>
      <c r="CO95" s="102"/>
      <c r="CP95" s="102"/>
      <c r="CQ95" s="102"/>
      <c r="CR95" s="102"/>
      <c r="CS95" s="102"/>
      <c r="CT95" s="141"/>
    </row>
    <row r="96" spans="1:98" s="64" customFormat="1" x14ac:dyDescent="0.25">
      <c r="A96" s="111" t="s">
        <v>109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83" t="s">
        <v>161</v>
      </c>
      <c r="AV96" s="84"/>
      <c r="AW96" s="84"/>
      <c r="AX96" s="85"/>
      <c r="AY96" s="86" t="s">
        <v>162</v>
      </c>
      <c r="AZ96" s="84"/>
      <c r="BA96" s="84"/>
      <c r="BB96" s="84"/>
      <c r="BC96" s="84"/>
      <c r="BD96" s="85"/>
      <c r="BE96" s="87"/>
      <c r="BF96" s="88"/>
      <c r="BG96" s="88"/>
      <c r="BH96" s="88"/>
      <c r="BI96" s="88"/>
      <c r="BJ96" s="89"/>
      <c r="BK96" s="93"/>
      <c r="BL96" s="94"/>
      <c r="BM96" s="94"/>
      <c r="BN96" s="94"/>
      <c r="BO96" s="94"/>
      <c r="BP96" s="94"/>
      <c r="BQ96" s="94"/>
      <c r="BR96" s="94"/>
      <c r="BS96" s="110"/>
      <c r="BT96" s="93"/>
      <c r="BU96" s="94"/>
      <c r="BV96" s="94"/>
      <c r="BW96" s="94"/>
      <c r="BX96" s="94"/>
      <c r="BY96" s="94"/>
      <c r="BZ96" s="94"/>
      <c r="CA96" s="94"/>
      <c r="CB96" s="110"/>
      <c r="CC96" s="93"/>
      <c r="CD96" s="94"/>
      <c r="CE96" s="94"/>
      <c r="CF96" s="94"/>
      <c r="CG96" s="94"/>
      <c r="CH96" s="94"/>
      <c r="CI96" s="94"/>
      <c r="CJ96" s="94"/>
      <c r="CK96" s="110"/>
      <c r="CL96" s="87" t="s">
        <v>65</v>
      </c>
      <c r="CM96" s="88"/>
      <c r="CN96" s="88"/>
      <c r="CO96" s="88"/>
      <c r="CP96" s="88"/>
      <c r="CQ96" s="88"/>
      <c r="CR96" s="88"/>
      <c r="CS96" s="88"/>
      <c r="CT96" s="139"/>
    </row>
    <row r="97" spans="1:98" s="64" customFormat="1" x14ac:dyDescent="0.25">
      <c r="A97" s="116" t="s">
        <v>163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7"/>
      <c r="AV97" s="118"/>
      <c r="AW97" s="118"/>
      <c r="AX97" s="119"/>
      <c r="AY97" s="120"/>
      <c r="AZ97" s="118"/>
      <c r="BA97" s="118"/>
      <c r="BB97" s="118"/>
      <c r="BC97" s="118"/>
      <c r="BD97" s="119"/>
      <c r="BE97" s="121"/>
      <c r="BF97" s="122"/>
      <c r="BG97" s="122"/>
      <c r="BH97" s="122"/>
      <c r="BI97" s="122"/>
      <c r="BJ97" s="123"/>
      <c r="BK97" s="124"/>
      <c r="BL97" s="125"/>
      <c r="BM97" s="125"/>
      <c r="BN97" s="125"/>
      <c r="BO97" s="125"/>
      <c r="BP97" s="125"/>
      <c r="BQ97" s="125"/>
      <c r="BR97" s="125"/>
      <c r="BS97" s="126"/>
      <c r="BT97" s="124"/>
      <c r="BU97" s="125"/>
      <c r="BV97" s="125"/>
      <c r="BW97" s="125"/>
      <c r="BX97" s="125"/>
      <c r="BY97" s="125"/>
      <c r="BZ97" s="125"/>
      <c r="CA97" s="125"/>
      <c r="CB97" s="126"/>
      <c r="CC97" s="124"/>
      <c r="CD97" s="125"/>
      <c r="CE97" s="125"/>
      <c r="CF97" s="125"/>
      <c r="CG97" s="125"/>
      <c r="CH97" s="125"/>
      <c r="CI97" s="125"/>
      <c r="CJ97" s="125"/>
      <c r="CK97" s="126"/>
      <c r="CL97" s="121"/>
      <c r="CM97" s="122"/>
      <c r="CN97" s="122"/>
      <c r="CO97" s="122"/>
      <c r="CP97" s="122"/>
      <c r="CQ97" s="122"/>
      <c r="CR97" s="122"/>
      <c r="CS97" s="122"/>
      <c r="CT97" s="140"/>
    </row>
    <row r="98" spans="1:98" s="64" customFormat="1" x14ac:dyDescent="0.25">
      <c r="A98" s="96" t="s">
        <v>164</v>
      </c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7"/>
      <c r="AV98" s="98"/>
      <c r="AW98" s="98"/>
      <c r="AX98" s="99"/>
      <c r="AY98" s="100"/>
      <c r="AZ98" s="98"/>
      <c r="BA98" s="98"/>
      <c r="BB98" s="98"/>
      <c r="BC98" s="98"/>
      <c r="BD98" s="99"/>
      <c r="BE98" s="101"/>
      <c r="BF98" s="102"/>
      <c r="BG98" s="102"/>
      <c r="BH98" s="102"/>
      <c r="BI98" s="102"/>
      <c r="BJ98" s="103"/>
      <c r="BK98" s="107"/>
      <c r="BL98" s="108"/>
      <c r="BM98" s="108"/>
      <c r="BN98" s="108"/>
      <c r="BO98" s="108"/>
      <c r="BP98" s="108"/>
      <c r="BQ98" s="108"/>
      <c r="BR98" s="108"/>
      <c r="BS98" s="128"/>
      <c r="BT98" s="107"/>
      <c r="BU98" s="108"/>
      <c r="BV98" s="108"/>
      <c r="BW98" s="108"/>
      <c r="BX98" s="108"/>
      <c r="BY98" s="108"/>
      <c r="BZ98" s="108"/>
      <c r="CA98" s="108"/>
      <c r="CB98" s="128"/>
      <c r="CC98" s="107"/>
      <c r="CD98" s="108"/>
      <c r="CE98" s="108"/>
      <c r="CF98" s="108"/>
      <c r="CG98" s="108"/>
      <c r="CH98" s="108"/>
      <c r="CI98" s="108"/>
      <c r="CJ98" s="108"/>
      <c r="CK98" s="128"/>
      <c r="CL98" s="101"/>
      <c r="CM98" s="102"/>
      <c r="CN98" s="102"/>
      <c r="CO98" s="102"/>
      <c r="CP98" s="102"/>
      <c r="CQ98" s="102"/>
      <c r="CR98" s="102"/>
      <c r="CS98" s="102"/>
      <c r="CT98" s="141"/>
    </row>
    <row r="99" spans="1:98" s="64" customFormat="1" x14ac:dyDescent="0.25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2"/>
      <c r="AV99" s="133"/>
      <c r="AW99" s="133"/>
      <c r="AX99" s="133"/>
      <c r="AY99" s="133"/>
      <c r="AZ99" s="133"/>
      <c r="BA99" s="133"/>
      <c r="BB99" s="133"/>
      <c r="BC99" s="133"/>
      <c r="BD99" s="133"/>
      <c r="BE99" s="134"/>
      <c r="BF99" s="134"/>
      <c r="BG99" s="134"/>
      <c r="BH99" s="134"/>
      <c r="BI99" s="134"/>
      <c r="BJ99" s="134"/>
      <c r="BK99" s="136"/>
      <c r="BL99" s="136"/>
      <c r="BM99" s="136"/>
      <c r="BN99" s="136"/>
      <c r="BO99" s="136"/>
      <c r="BP99" s="136"/>
      <c r="BQ99" s="136"/>
      <c r="BR99" s="136"/>
      <c r="BS99" s="136"/>
      <c r="BT99" s="136"/>
      <c r="BU99" s="136"/>
      <c r="BV99" s="136"/>
      <c r="BW99" s="136"/>
      <c r="BX99" s="136"/>
      <c r="BY99" s="136"/>
      <c r="BZ99" s="136"/>
      <c r="CA99" s="136"/>
      <c r="CB99" s="136"/>
      <c r="CC99" s="136"/>
      <c r="CD99" s="136"/>
      <c r="CE99" s="136"/>
      <c r="CF99" s="136"/>
      <c r="CG99" s="136"/>
      <c r="CH99" s="136"/>
      <c r="CI99" s="136"/>
      <c r="CJ99" s="136"/>
      <c r="CK99" s="136"/>
      <c r="CL99" s="134"/>
      <c r="CM99" s="134"/>
      <c r="CN99" s="134"/>
      <c r="CO99" s="134"/>
      <c r="CP99" s="134"/>
      <c r="CQ99" s="134"/>
      <c r="CR99" s="134"/>
      <c r="CS99" s="134"/>
      <c r="CT99" s="155"/>
    </row>
    <row r="100" spans="1:98" s="64" customFormat="1" x14ac:dyDescent="0.25">
      <c r="A100" s="111" t="s">
        <v>165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83" t="s">
        <v>166</v>
      </c>
      <c r="AV100" s="84"/>
      <c r="AW100" s="84"/>
      <c r="AX100" s="85"/>
      <c r="AY100" s="86" t="s">
        <v>167</v>
      </c>
      <c r="AZ100" s="84"/>
      <c r="BA100" s="84"/>
      <c r="BB100" s="84"/>
      <c r="BC100" s="84"/>
      <c r="BD100" s="85"/>
      <c r="BE100" s="87"/>
      <c r="BF100" s="88"/>
      <c r="BG100" s="88"/>
      <c r="BH100" s="88"/>
      <c r="BI100" s="88"/>
      <c r="BJ100" s="89"/>
      <c r="BK100" s="93">
        <v>39000</v>
      </c>
      <c r="BL100" s="94"/>
      <c r="BM100" s="94"/>
      <c r="BN100" s="94"/>
      <c r="BO100" s="94"/>
      <c r="BP100" s="94"/>
      <c r="BQ100" s="94"/>
      <c r="BR100" s="94"/>
      <c r="BS100" s="110"/>
      <c r="BT100" s="93">
        <v>39000</v>
      </c>
      <c r="BU100" s="94"/>
      <c r="BV100" s="94"/>
      <c r="BW100" s="94"/>
      <c r="BX100" s="94"/>
      <c r="BY100" s="94"/>
      <c r="BZ100" s="94"/>
      <c r="CA100" s="94"/>
      <c r="CB100" s="110"/>
      <c r="CC100" s="93">
        <v>39000</v>
      </c>
      <c r="CD100" s="94"/>
      <c r="CE100" s="94"/>
      <c r="CF100" s="94"/>
      <c r="CG100" s="94"/>
      <c r="CH100" s="94"/>
      <c r="CI100" s="94"/>
      <c r="CJ100" s="94"/>
      <c r="CK100" s="110"/>
      <c r="CL100" s="87" t="s">
        <v>65</v>
      </c>
      <c r="CM100" s="88"/>
      <c r="CN100" s="88"/>
      <c r="CO100" s="88"/>
      <c r="CP100" s="88"/>
      <c r="CQ100" s="88"/>
      <c r="CR100" s="88"/>
      <c r="CS100" s="88"/>
      <c r="CT100" s="139"/>
    </row>
    <row r="101" spans="1:98" s="64" customFormat="1" x14ac:dyDescent="0.25">
      <c r="A101" s="96" t="s">
        <v>168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7"/>
      <c r="AV101" s="98"/>
      <c r="AW101" s="98"/>
      <c r="AX101" s="99"/>
      <c r="AY101" s="100"/>
      <c r="AZ101" s="98"/>
      <c r="BA101" s="98"/>
      <c r="BB101" s="98"/>
      <c r="BC101" s="98"/>
      <c r="BD101" s="99"/>
      <c r="BE101" s="101"/>
      <c r="BF101" s="102"/>
      <c r="BG101" s="102"/>
      <c r="BH101" s="102"/>
      <c r="BI101" s="102"/>
      <c r="BJ101" s="103"/>
      <c r="BK101" s="107"/>
      <c r="BL101" s="108"/>
      <c r="BM101" s="108"/>
      <c r="BN101" s="108"/>
      <c r="BO101" s="108"/>
      <c r="BP101" s="108"/>
      <c r="BQ101" s="108"/>
      <c r="BR101" s="108"/>
      <c r="BS101" s="128"/>
      <c r="BT101" s="107"/>
      <c r="BU101" s="108"/>
      <c r="BV101" s="108"/>
      <c r="BW101" s="108"/>
      <c r="BX101" s="108"/>
      <c r="BY101" s="108"/>
      <c r="BZ101" s="108"/>
      <c r="CA101" s="108"/>
      <c r="CB101" s="128"/>
      <c r="CC101" s="107"/>
      <c r="CD101" s="108"/>
      <c r="CE101" s="108"/>
      <c r="CF101" s="108"/>
      <c r="CG101" s="108"/>
      <c r="CH101" s="108"/>
      <c r="CI101" s="108"/>
      <c r="CJ101" s="108"/>
      <c r="CK101" s="128"/>
      <c r="CL101" s="101"/>
      <c r="CM101" s="102"/>
      <c r="CN101" s="102"/>
      <c r="CO101" s="102"/>
      <c r="CP101" s="102"/>
      <c r="CQ101" s="102"/>
      <c r="CR101" s="102"/>
      <c r="CS101" s="102"/>
      <c r="CT101" s="141"/>
    </row>
    <row r="102" spans="1:98" s="64" customFormat="1" x14ac:dyDescent="0.25">
      <c r="A102" s="80" t="s">
        <v>169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2"/>
      <c r="AU102" s="83" t="s">
        <v>170</v>
      </c>
      <c r="AV102" s="84"/>
      <c r="AW102" s="84"/>
      <c r="AX102" s="85"/>
      <c r="AY102" s="86" t="s">
        <v>171</v>
      </c>
      <c r="AZ102" s="84"/>
      <c r="BA102" s="84"/>
      <c r="BB102" s="84"/>
      <c r="BC102" s="84"/>
      <c r="BD102" s="85"/>
      <c r="BE102" s="87"/>
      <c r="BF102" s="88"/>
      <c r="BG102" s="88"/>
      <c r="BH102" s="88"/>
      <c r="BI102" s="88"/>
      <c r="BJ102" s="89"/>
      <c r="BK102" s="93">
        <v>0</v>
      </c>
      <c r="BL102" s="94"/>
      <c r="BM102" s="94"/>
      <c r="BN102" s="94"/>
      <c r="BO102" s="94"/>
      <c r="BP102" s="94"/>
      <c r="BQ102" s="94"/>
      <c r="BR102" s="94"/>
      <c r="BS102" s="110"/>
      <c r="BT102" s="93"/>
      <c r="BU102" s="94"/>
      <c r="BV102" s="94"/>
      <c r="BW102" s="94"/>
      <c r="BX102" s="94"/>
      <c r="BY102" s="94"/>
      <c r="BZ102" s="94"/>
      <c r="CA102" s="94"/>
      <c r="CB102" s="110"/>
      <c r="CC102" s="93"/>
      <c r="CD102" s="94"/>
      <c r="CE102" s="94"/>
      <c r="CF102" s="94"/>
      <c r="CG102" s="94"/>
      <c r="CH102" s="94"/>
      <c r="CI102" s="94"/>
      <c r="CJ102" s="94"/>
      <c r="CK102" s="110"/>
      <c r="CL102" s="87" t="s">
        <v>65</v>
      </c>
      <c r="CM102" s="88"/>
      <c r="CN102" s="88"/>
      <c r="CO102" s="88"/>
      <c r="CP102" s="88"/>
      <c r="CQ102" s="88"/>
      <c r="CR102" s="88"/>
      <c r="CS102" s="88"/>
      <c r="CT102" s="139"/>
    </row>
    <row r="103" spans="1:98" s="64" customFormat="1" x14ac:dyDescent="0.25">
      <c r="A103" s="116" t="s">
        <v>172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7"/>
      <c r="AV103" s="118"/>
      <c r="AW103" s="118"/>
      <c r="AX103" s="119"/>
      <c r="AY103" s="120"/>
      <c r="AZ103" s="118"/>
      <c r="BA103" s="118"/>
      <c r="BB103" s="118"/>
      <c r="BC103" s="118"/>
      <c r="BD103" s="119"/>
      <c r="BE103" s="121"/>
      <c r="BF103" s="122"/>
      <c r="BG103" s="122"/>
      <c r="BH103" s="122"/>
      <c r="BI103" s="122"/>
      <c r="BJ103" s="123"/>
      <c r="BK103" s="124"/>
      <c r="BL103" s="125"/>
      <c r="BM103" s="125"/>
      <c r="BN103" s="125"/>
      <c r="BO103" s="125"/>
      <c r="BP103" s="125"/>
      <c r="BQ103" s="125"/>
      <c r="BR103" s="125"/>
      <c r="BS103" s="126"/>
      <c r="BT103" s="124"/>
      <c r="BU103" s="125"/>
      <c r="BV103" s="125"/>
      <c r="BW103" s="125"/>
      <c r="BX103" s="125"/>
      <c r="BY103" s="125"/>
      <c r="BZ103" s="125"/>
      <c r="CA103" s="125"/>
      <c r="CB103" s="126"/>
      <c r="CC103" s="124"/>
      <c r="CD103" s="125"/>
      <c r="CE103" s="125"/>
      <c r="CF103" s="125"/>
      <c r="CG103" s="125"/>
      <c r="CH103" s="125"/>
      <c r="CI103" s="125"/>
      <c r="CJ103" s="125"/>
      <c r="CK103" s="126"/>
      <c r="CL103" s="121"/>
      <c r="CM103" s="122"/>
      <c r="CN103" s="122"/>
      <c r="CO103" s="122"/>
      <c r="CP103" s="122"/>
      <c r="CQ103" s="122"/>
      <c r="CR103" s="122"/>
      <c r="CS103" s="122"/>
      <c r="CT103" s="140"/>
    </row>
    <row r="104" spans="1:98" s="64" customFormat="1" x14ac:dyDescent="0.25">
      <c r="A104" s="96" t="s">
        <v>173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7"/>
      <c r="AV104" s="98"/>
      <c r="AW104" s="98"/>
      <c r="AX104" s="99"/>
      <c r="AY104" s="100"/>
      <c r="AZ104" s="98"/>
      <c r="BA104" s="98"/>
      <c r="BB104" s="98"/>
      <c r="BC104" s="98"/>
      <c r="BD104" s="99"/>
      <c r="BE104" s="101"/>
      <c r="BF104" s="102"/>
      <c r="BG104" s="102"/>
      <c r="BH104" s="102"/>
      <c r="BI104" s="102"/>
      <c r="BJ104" s="103"/>
      <c r="BK104" s="107"/>
      <c r="BL104" s="108"/>
      <c r="BM104" s="108"/>
      <c r="BN104" s="108"/>
      <c r="BO104" s="108"/>
      <c r="BP104" s="108"/>
      <c r="BQ104" s="108"/>
      <c r="BR104" s="108"/>
      <c r="BS104" s="128"/>
      <c r="BT104" s="107"/>
      <c r="BU104" s="108"/>
      <c r="BV104" s="108"/>
      <c r="BW104" s="108"/>
      <c r="BX104" s="108"/>
      <c r="BY104" s="108"/>
      <c r="BZ104" s="108"/>
      <c r="CA104" s="108"/>
      <c r="CB104" s="128"/>
      <c r="CC104" s="107"/>
      <c r="CD104" s="108"/>
      <c r="CE104" s="108"/>
      <c r="CF104" s="108"/>
      <c r="CG104" s="108"/>
      <c r="CH104" s="108"/>
      <c r="CI104" s="108"/>
      <c r="CJ104" s="108"/>
      <c r="CK104" s="128"/>
      <c r="CL104" s="101"/>
      <c r="CM104" s="102"/>
      <c r="CN104" s="102"/>
      <c r="CO104" s="102"/>
      <c r="CP104" s="102"/>
      <c r="CQ104" s="102"/>
      <c r="CR104" s="102"/>
      <c r="CS104" s="102"/>
      <c r="CT104" s="141"/>
    </row>
    <row r="105" spans="1:98" s="64" customFormat="1" x14ac:dyDescent="0.25">
      <c r="A105" s="111" t="s">
        <v>174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83" t="s">
        <v>175</v>
      </c>
      <c r="AV105" s="84"/>
      <c r="AW105" s="84"/>
      <c r="AX105" s="85"/>
      <c r="AY105" s="86" t="s">
        <v>176</v>
      </c>
      <c r="AZ105" s="84"/>
      <c r="BA105" s="84"/>
      <c r="BB105" s="84"/>
      <c r="BC105" s="84"/>
      <c r="BD105" s="85"/>
      <c r="BE105" s="87"/>
      <c r="BF105" s="88"/>
      <c r="BG105" s="88"/>
      <c r="BH105" s="88"/>
      <c r="BI105" s="88"/>
      <c r="BJ105" s="89"/>
      <c r="BK105" s="93">
        <v>0</v>
      </c>
      <c r="BL105" s="94"/>
      <c r="BM105" s="94"/>
      <c r="BN105" s="94"/>
      <c r="BO105" s="94"/>
      <c r="BP105" s="94"/>
      <c r="BQ105" s="94"/>
      <c r="BR105" s="94"/>
      <c r="BS105" s="110"/>
      <c r="BT105" s="93"/>
      <c r="BU105" s="94"/>
      <c r="BV105" s="94"/>
      <c r="BW105" s="94"/>
      <c r="BX105" s="94"/>
      <c r="BY105" s="94"/>
      <c r="BZ105" s="94"/>
      <c r="CA105" s="94"/>
      <c r="CB105" s="110"/>
      <c r="CC105" s="93"/>
      <c r="CD105" s="94"/>
      <c r="CE105" s="94"/>
      <c r="CF105" s="94"/>
      <c r="CG105" s="94"/>
      <c r="CH105" s="94"/>
      <c r="CI105" s="94"/>
      <c r="CJ105" s="94"/>
      <c r="CK105" s="110"/>
      <c r="CL105" s="87" t="s">
        <v>65</v>
      </c>
      <c r="CM105" s="88"/>
      <c r="CN105" s="88"/>
      <c r="CO105" s="88"/>
      <c r="CP105" s="88"/>
      <c r="CQ105" s="88"/>
      <c r="CR105" s="88"/>
      <c r="CS105" s="88"/>
      <c r="CT105" s="139"/>
    </row>
    <row r="106" spans="1:98" s="64" customFormat="1" x14ac:dyDescent="0.25">
      <c r="A106" s="96" t="s">
        <v>177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7"/>
      <c r="AV106" s="98"/>
      <c r="AW106" s="98"/>
      <c r="AX106" s="99"/>
      <c r="AY106" s="100"/>
      <c r="AZ106" s="98"/>
      <c r="BA106" s="98"/>
      <c r="BB106" s="98"/>
      <c r="BC106" s="98"/>
      <c r="BD106" s="99"/>
      <c r="BE106" s="101"/>
      <c r="BF106" s="102"/>
      <c r="BG106" s="102"/>
      <c r="BH106" s="102"/>
      <c r="BI106" s="102"/>
      <c r="BJ106" s="103"/>
      <c r="BK106" s="107"/>
      <c r="BL106" s="108"/>
      <c r="BM106" s="108"/>
      <c r="BN106" s="108"/>
      <c r="BO106" s="108"/>
      <c r="BP106" s="108"/>
      <c r="BQ106" s="108"/>
      <c r="BR106" s="108"/>
      <c r="BS106" s="128"/>
      <c r="BT106" s="107"/>
      <c r="BU106" s="108"/>
      <c r="BV106" s="108"/>
      <c r="BW106" s="108"/>
      <c r="BX106" s="108"/>
      <c r="BY106" s="108"/>
      <c r="BZ106" s="108"/>
      <c r="CA106" s="108"/>
      <c r="CB106" s="128"/>
      <c r="CC106" s="107"/>
      <c r="CD106" s="108"/>
      <c r="CE106" s="108"/>
      <c r="CF106" s="108"/>
      <c r="CG106" s="108"/>
      <c r="CH106" s="108"/>
      <c r="CI106" s="108"/>
      <c r="CJ106" s="108"/>
      <c r="CK106" s="128"/>
      <c r="CL106" s="101"/>
      <c r="CM106" s="102"/>
      <c r="CN106" s="102"/>
      <c r="CO106" s="102"/>
      <c r="CP106" s="102"/>
      <c r="CQ106" s="102"/>
      <c r="CR106" s="102"/>
      <c r="CS106" s="102"/>
      <c r="CT106" s="141"/>
    </row>
    <row r="107" spans="1:98" s="64" customFormat="1" x14ac:dyDescent="0.25">
      <c r="A107" s="96" t="s">
        <v>178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132" t="s">
        <v>179</v>
      </c>
      <c r="AV107" s="133"/>
      <c r="AW107" s="133"/>
      <c r="AX107" s="133"/>
      <c r="AY107" s="133" t="s">
        <v>180</v>
      </c>
      <c r="AZ107" s="133"/>
      <c r="BA107" s="133"/>
      <c r="BB107" s="133"/>
      <c r="BC107" s="133"/>
      <c r="BD107" s="133"/>
      <c r="BE107" s="134"/>
      <c r="BF107" s="134"/>
      <c r="BG107" s="134"/>
      <c r="BH107" s="134"/>
      <c r="BI107" s="134"/>
      <c r="BJ107" s="134"/>
      <c r="BK107" s="135">
        <f>BK108+BK110+BK112</f>
        <v>200644.47</v>
      </c>
      <c r="BL107" s="135"/>
      <c r="BM107" s="135"/>
      <c r="BN107" s="135"/>
      <c r="BO107" s="135"/>
      <c r="BP107" s="135"/>
      <c r="BQ107" s="135"/>
      <c r="BR107" s="135"/>
      <c r="BS107" s="135"/>
      <c r="BT107" s="135">
        <f>BT108+BT110+BT112</f>
        <v>192202</v>
      </c>
      <c r="BU107" s="135"/>
      <c r="BV107" s="135"/>
      <c r="BW107" s="135"/>
      <c r="BX107" s="135"/>
      <c r="BY107" s="135"/>
      <c r="BZ107" s="135"/>
      <c r="CA107" s="135"/>
      <c r="CB107" s="135"/>
      <c r="CC107" s="135">
        <f>CC108+CC110+CC112</f>
        <v>192202</v>
      </c>
      <c r="CD107" s="135"/>
      <c r="CE107" s="135"/>
      <c r="CF107" s="135"/>
      <c r="CG107" s="135"/>
      <c r="CH107" s="135"/>
      <c r="CI107" s="135"/>
      <c r="CJ107" s="135"/>
      <c r="CK107" s="135"/>
      <c r="CL107" s="134" t="s">
        <v>65</v>
      </c>
      <c r="CM107" s="134"/>
      <c r="CN107" s="134"/>
      <c r="CO107" s="134"/>
      <c r="CP107" s="134"/>
      <c r="CQ107" s="134"/>
      <c r="CR107" s="134"/>
      <c r="CS107" s="134"/>
      <c r="CT107" s="155"/>
    </row>
    <row r="108" spans="1:98" s="64" customFormat="1" x14ac:dyDescent="0.25">
      <c r="A108" s="111" t="s">
        <v>109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83" t="s">
        <v>181</v>
      </c>
      <c r="AV108" s="84"/>
      <c r="AW108" s="84"/>
      <c r="AX108" s="85"/>
      <c r="AY108" s="86" t="s">
        <v>182</v>
      </c>
      <c r="AZ108" s="84"/>
      <c r="BA108" s="84"/>
      <c r="BB108" s="84"/>
      <c r="BC108" s="84"/>
      <c r="BD108" s="85"/>
      <c r="BE108" s="87"/>
      <c r="BF108" s="88"/>
      <c r="BG108" s="88"/>
      <c r="BH108" s="88"/>
      <c r="BI108" s="88"/>
      <c r="BJ108" s="89"/>
      <c r="BK108" s="166">
        <v>151000</v>
      </c>
      <c r="BL108" s="167"/>
      <c r="BM108" s="167"/>
      <c r="BN108" s="167"/>
      <c r="BO108" s="167"/>
      <c r="BP108" s="167"/>
      <c r="BQ108" s="167"/>
      <c r="BR108" s="167"/>
      <c r="BS108" s="168"/>
      <c r="BT108" s="166">
        <v>151000</v>
      </c>
      <c r="BU108" s="167"/>
      <c r="BV108" s="167"/>
      <c r="BW108" s="167"/>
      <c r="BX108" s="167"/>
      <c r="BY108" s="167"/>
      <c r="BZ108" s="167"/>
      <c r="CA108" s="167"/>
      <c r="CB108" s="168"/>
      <c r="CC108" s="166">
        <v>151000</v>
      </c>
      <c r="CD108" s="167"/>
      <c r="CE108" s="167"/>
      <c r="CF108" s="167"/>
      <c r="CG108" s="167"/>
      <c r="CH108" s="167"/>
      <c r="CI108" s="167"/>
      <c r="CJ108" s="167"/>
      <c r="CK108" s="168"/>
      <c r="CL108" s="87" t="s">
        <v>65</v>
      </c>
      <c r="CM108" s="88"/>
      <c r="CN108" s="88"/>
      <c r="CO108" s="88"/>
      <c r="CP108" s="88"/>
      <c r="CQ108" s="88"/>
      <c r="CR108" s="88"/>
      <c r="CS108" s="88"/>
      <c r="CT108" s="139"/>
    </row>
    <row r="109" spans="1:98" s="64" customFormat="1" x14ac:dyDescent="0.25">
      <c r="A109" s="96" t="s">
        <v>183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7"/>
      <c r="AV109" s="98"/>
      <c r="AW109" s="98"/>
      <c r="AX109" s="99"/>
      <c r="AY109" s="100"/>
      <c r="AZ109" s="98"/>
      <c r="BA109" s="98"/>
      <c r="BB109" s="98"/>
      <c r="BC109" s="98"/>
      <c r="BD109" s="99"/>
      <c r="BE109" s="101"/>
      <c r="BF109" s="102"/>
      <c r="BG109" s="102"/>
      <c r="BH109" s="102"/>
      <c r="BI109" s="102"/>
      <c r="BJ109" s="103"/>
      <c r="BK109" s="169"/>
      <c r="BL109" s="170"/>
      <c r="BM109" s="170"/>
      <c r="BN109" s="170"/>
      <c r="BO109" s="170"/>
      <c r="BP109" s="170"/>
      <c r="BQ109" s="170"/>
      <c r="BR109" s="170"/>
      <c r="BS109" s="171"/>
      <c r="BT109" s="169"/>
      <c r="BU109" s="170"/>
      <c r="BV109" s="170"/>
      <c r="BW109" s="170"/>
      <c r="BX109" s="170"/>
      <c r="BY109" s="170"/>
      <c r="BZ109" s="170"/>
      <c r="CA109" s="170"/>
      <c r="CB109" s="171"/>
      <c r="CC109" s="169"/>
      <c r="CD109" s="170"/>
      <c r="CE109" s="170"/>
      <c r="CF109" s="170"/>
      <c r="CG109" s="170"/>
      <c r="CH109" s="170"/>
      <c r="CI109" s="170"/>
      <c r="CJ109" s="170"/>
      <c r="CK109" s="171"/>
      <c r="CL109" s="101"/>
      <c r="CM109" s="102"/>
      <c r="CN109" s="102"/>
      <c r="CO109" s="102"/>
      <c r="CP109" s="102"/>
      <c r="CQ109" s="102"/>
      <c r="CR109" s="102"/>
      <c r="CS109" s="102"/>
      <c r="CT109" s="141"/>
    </row>
    <row r="110" spans="1:98" s="64" customFormat="1" x14ac:dyDescent="0.25">
      <c r="A110" s="111" t="s">
        <v>184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83" t="s">
        <v>185</v>
      </c>
      <c r="AV110" s="84"/>
      <c r="AW110" s="84"/>
      <c r="AX110" s="85"/>
      <c r="AY110" s="86" t="s">
        <v>186</v>
      </c>
      <c r="AZ110" s="84"/>
      <c r="BA110" s="84"/>
      <c r="BB110" s="84"/>
      <c r="BC110" s="84"/>
      <c r="BD110" s="85"/>
      <c r="BE110" s="87"/>
      <c r="BF110" s="88"/>
      <c r="BG110" s="88"/>
      <c r="BH110" s="88"/>
      <c r="BI110" s="88"/>
      <c r="BJ110" s="89"/>
      <c r="BK110" s="166">
        <v>1600</v>
      </c>
      <c r="BL110" s="167"/>
      <c r="BM110" s="167"/>
      <c r="BN110" s="167"/>
      <c r="BO110" s="167"/>
      <c r="BP110" s="167"/>
      <c r="BQ110" s="167"/>
      <c r="BR110" s="167"/>
      <c r="BS110" s="168"/>
      <c r="BT110" s="166">
        <v>1600</v>
      </c>
      <c r="BU110" s="167"/>
      <c r="BV110" s="167"/>
      <c r="BW110" s="167"/>
      <c r="BX110" s="167"/>
      <c r="BY110" s="167"/>
      <c r="BZ110" s="167"/>
      <c r="CA110" s="167"/>
      <c r="CB110" s="168"/>
      <c r="CC110" s="166">
        <v>1600</v>
      </c>
      <c r="CD110" s="167"/>
      <c r="CE110" s="167"/>
      <c r="CF110" s="167"/>
      <c r="CG110" s="167"/>
      <c r="CH110" s="167"/>
      <c r="CI110" s="167"/>
      <c r="CJ110" s="167"/>
      <c r="CK110" s="168"/>
      <c r="CL110" s="87" t="s">
        <v>65</v>
      </c>
      <c r="CM110" s="88"/>
      <c r="CN110" s="88"/>
      <c r="CO110" s="88"/>
      <c r="CP110" s="88"/>
      <c r="CQ110" s="88"/>
      <c r="CR110" s="88"/>
      <c r="CS110" s="88"/>
      <c r="CT110" s="139"/>
    </row>
    <row r="111" spans="1:98" s="64" customFormat="1" x14ac:dyDescent="0.25">
      <c r="A111" s="96" t="s">
        <v>187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7"/>
      <c r="AV111" s="98"/>
      <c r="AW111" s="98"/>
      <c r="AX111" s="99"/>
      <c r="AY111" s="100"/>
      <c r="AZ111" s="98"/>
      <c r="BA111" s="98"/>
      <c r="BB111" s="98"/>
      <c r="BC111" s="98"/>
      <c r="BD111" s="99"/>
      <c r="BE111" s="101"/>
      <c r="BF111" s="102"/>
      <c r="BG111" s="102"/>
      <c r="BH111" s="102"/>
      <c r="BI111" s="102"/>
      <c r="BJ111" s="103"/>
      <c r="BK111" s="169"/>
      <c r="BL111" s="170"/>
      <c r="BM111" s="170"/>
      <c r="BN111" s="170"/>
      <c r="BO111" s="170"/>
      <c r="BP111" s="170"/>
      <c r="BQ111" s="170"/>
      <c r="BR111" s="170"/>
      <c r="BS111" s="171"/>
      <c r="BT111" s="169"/>
      <c r="BU111" s="170"/>
      <c r="BV111" s="170"/>
      <c r="BW111" s="170"/>
      <c r="BX111" s="170"/>
      <c r="BY111" s="170"/>
      <c r="BZ111" s="170"/>
      <c r="CA111" s="170"/>
      <c r="CB111" s="171"/>
      <c r="CC111" s="169"/>
      <c r="CD111" s="170"/>
      <c r="CE111" s="170"/>
      <c r="CF111" s="170"/>
      <c r="CG111" s="170"/>
      <c r="CH111" s="170"/>
      <c r="CI111" s="170"/>
      <c r="CJ111" s="170"/>
      <c r="CK111" s="171"/>
      <c r="CL111" s="101"/>
      <c r="CM111" s="102"/>
      <c r="CN111" s="102"/>
      <c r="CO111" s="102"/>
      <c r="CP111" s="102"/>
      <c r="CQ111" s="102"/>
      <c r="CR111" s="102"/>
      <c r="CS111" s="102"/>
      <c r="CT111" s="141"/>
    </row>
    <row r="112" spans="1:98" s="64" customFormat="1" x14ac:dyDescent="0.25">
      <c r="A112" s="116" t="s">
        <v>188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83" t="s">
        <v>189</v>
      </c>
      <c r="AV112" s="84"/>
      <c r="AW112" s="84"/>
      <c r="AX112" s="85"/>
      <c r="AY112" s="86" t="s">
        <v>190</v>
      </c>
      <c r="AZ112" s="84"/>
      <c r="BA112" s="84"/>
      <c r="BB112" s="84"/>
      <c r="BC112" s="84"/>
      <c r="BD112" s="85"/>
      <c r="BE112" s="87"/>
      <c r="BF112" s="88"/>
      <c r="BG112" s="88"/>
      <c r="BH112" s="88"/>
      <c r="BI112" s="88"/>
      <c r="BJ112" s="89"/>
      <c r="BK112" s="166">
        <f>39602+8442.47</f>
        <v>48044.47</v>
      </c>
      <c r="BL112" s="167"/>
      <c r="BM112" s="167"/>
      <c r="BN112" s="167"/>
      <c r="BO112" s="167"/>
      <c r="BP112" s="167"/>
      <c r="BQ112" s="167"/>
      <c r="BR112" s="167"/>
      <c r="BS112" s="168"/>
      <c r="BT112" s="166">
        <f>39602</f>
        <v>39602</v>
      </c>
      <c r="BU112" s="167"/>
      <c r="BV112" s="167"/>
      <c r="BW112" s="167"/>
      <c r="BX112" s="167"/>
      <c r="BY112" s="167"/>
      <c r="BZ112" s="167"/>
      <c r="CA112" s="167"/>
      <c r="CB112" s="168"/>
      <c r="CC112" s="166">
        <f>39602</f>
        <v>39602</v>
      </c>
      <c r="CD112" s="167"/>
      <c r="CE112" s="167"/>
      <c r="CF112" s="167"/>
      <c r="CG112" s="167"/>
      <c r="CH112" s="167"/>
      <c r="CI112" s="167"/>
      <c r="CJ112" s="167"/>
      <c r="CK112" s="168"/>
      <c r="CL112" s="87" t="s">
        <v>65</v>
      </c>
      <c r="CM112" s="88"/>
      <c r="CN112" s="88"/>
      <c r="CO112" s="88"/>
      <c r="CP112" s="88"/>
      <c r="CQ112" s="88"/>
      <c r="CR112" s="88"/>
      <c r="CS112" s="88"/>
      <c r="CT112" s="139"/>
    </row>
    <row r="113" spans="1:98" s="64" customFormat="1" x14ac:dyDescent="0.25">
      <c r="A113" s="96" t="s">
        <v>191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7"/>
      <c r="AV113" s="98"/>
      <c r="AW113" s="98"/>
      <c r="AX113" s="99"/>
      <c r="AY113" s="100"/>
      <c r="AZ113" s="98"/>
      <c r="BA113" s="98"/>
      <c r="BB113" s="98"/>
      <c r="BC113" s="98"/>
      <c r="BD113" s="99"/>
      <c r="BE113" s="101"/>
      <c r="BF113" s="102"/>
      <c r="BG113" s="102"/>
      <c r="BH113" s="102"/>
      <c r="BI113" s="102"/>
      <c r="BJ113" s="103"/>
      <c r="BK113" s="169"/>
      <c r="BL113" s="170"/>
      <c r="BM113" s="170"/>
      <c r="BN113" s="170"/>
      <c r="BO113" s="170"/>
      <c r="BP113" s="170"/>
      <c r="BQ113" s="170"/>
      <c r="BR113" s="170"/>
      <c r="BS113" s="171"/>
      <c r="BT113" s="169"/>
      <c r="BU113" s="170"/>
      <c r="BV113" s="170"/>
      <c r="BW113" s="170"/>
      <c r="BX113" s="170"/>
      <c r="BY113" s="170"/>
      <c r="BZ113" s="170"/>
      <c r="CA113" s="170"/>
      <c r="CB113" s="171"/>
      <c r="CC113" s="169"/>
      <c r="CD113" s="170"/>
      <c r="CE113" s="170"/>
      <c r="CF113" s="170"/>
      <c r="CG113" s="170"/>
      <c r="CH113" s="170"/>
      <c r="CI113" s="170"/>
      <c r="CJ113" s="170"/>
      <c r="CK113" s="171"/>
      <c r="CL113" s="101"/>
      <c r="CM113" s="102"/>
      <c r="CN113" s="102"/>
      <c r="CO113" s="102"/>
      <c r="CP113" s="102"/>
      <c r="CQ113" s="102"/>
      <c r="CR113" s="102"/>
      <c r="CS113" s="102"/>
      <c r="CT113" s="141"/>
    </row>
    <row r="114" spans="1:98" s="64" customFormat="1" x14ac:dyDescent="0.25">
      <c r="A114" s="131" t="s">
        <v>192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2" t="s">
        <v>193</v>
      </c>
      <c r="AV114" s="133"/>
      <c r="AW114" s="133"/>
      <c r="AX114" s="133"/>
      <c r="AY114" s="133" t="s">
        <v>65</v>
      </c>
      <c r="AZ114" s="133"/>
      <c r="BA114" s="133"/>
      <c r="BB114" s="133"/>
      <c r="BC114" s="133"/>
      <c r="BD114" s="133"/>
      <c r="BE114" s="134"/>
      <c r="BF114" s="134"/>
      <c r="BG114" s="134"/>
      <c r="BH114" s="134"/>
      <c r="BI114" s="134"/>
      <c r="BJ114" s="134"/>
      <c r="BK114" s="112">
        <f>BK115+BK117+BK118</f>
        <v>0</v>
      </c>
      <c r="BL114" s="113"/>
      <c r="BM114" s="113"/>
      <c r="BN114" s="113"/>
      <c r="BO114" s="113"/>
      <c r="BP114" s="113"/>
      <c r="BQ114" s="113"/>
      <c r="BR114" s="113"/>
      <c r="BS114" s="114"/>
      <c r="BT114" s="112">
        <f>BT115+BT117+BT118</f>
        <v>0</v>
      </c>
      <c r="BU114" s="113"/>
      <c r="BV114" s="113"/>
      <c r="BW114" s="113"/>
      <c r="BX114" s="113"/>
      <c r="BY114" s="113"/>
      <c r="BZ114" s="113"/>
      <c r="CA114" s="113"/>
      <c r="CB114" s="114"/>
      <c r="CC114" s="112">
        <f>CC115+CC117+CC118</f>
        <v>0</v>
      </c>
      <c r="CD114" s="113"/>
      <c r="CE114" s="113"/>
      <c r="CF114" s="113"/>
      <c r="CG114" s="113"/>
      <c r="CH114" s="113"/>
      <c r="CI114" s="113"/>
      <c r="CJ114" s="113"/>
      <c r="CK114" s="114"/>
      <c r="CL114" s="134" t="s">
        <v>65</v>
      </c>
      <c r="CM114" s="134"/>
      <c r="CN114" s="134"/>
      <c r="CO114" s="134"/>
      <c r="CP114" s="134"/>
      <c r="CQ114" s="134"/>
      <c r="CR114" s="134"/>
      <c r="CS114" s="134"/>
      <c r="CT114" s="155"/>
    </row>
    <row r="115" spans="1:98" s="64" customFormat="1" x14ac:dyDescent="0.25">
      <c r="A115" s="111" t="s">
        <v>109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83" t="s">
        <v>194</v>
      </c>
      <c r="AV115" s="84"/>
      <c r="AW115" s="84"/>
      <c r="AX115" s="85"/>
      <c r="AY115" s="86" t="s">
        <v>195</v>
      </c>
      <c r="AZ115" s="84"/>
      <c r="BA115" s="84"/>
      <c r="BB115" s="84"/>
      <c r="BC115" s="84"/>
      <c r="BD115" s="85"/>
      <c r="BE115" s="87"/>
      <c r="BF115" s="88"/>
      <c r="BG115" s="88"/>
      <c r="BH115" s="88"/>
      <c r="BI115" s="88"/>
      <c r="BJ115" s="89"/>
      <c r="BK115" s="93"/>
      <c r="BL115" s="94"/>
      <c r="BM115" s="94"/>
      <c r="BN115" s="94"/>
      <c r="BO115" s="94"/>
      <c r="BP115" s="94"/>
      <c r="BQ115" s="94"/>
      <c r="BR115" s="94"/>
      <c r="BS115" s="110"/>
      <c r="BT115" s="93"/>
      <c r="BU115" s="94"/>
      <c r="BV115" s="94"/>
      <c r="BW115" s="94"/>
      <c r="BX115" s="94"/>
      <c r="BY115" s="94"/>
      <c r="BZ115" s="94"/>
      <c r="CA115" s="94"/>
      <c r="CB115" s="110"/>
      <c r="CC115" s="93"/>
      <c r="CD115" s="94"/>
      <c r="CE115" s="94"/>
      <c r="CF115" s="94"/>
      <c r="CG115" s="94"/>
      <c r="CH115" s="94"/>
      <c r="CI115" s="94"/>
      <c r="CJ115" s="94"/>
      <c r="CK115" s="110"/>
      <c r="CL115" s="87" t="s">
        <v>65</v>
      </c>
      <c r="CM115" s="88"/>
      <c r="CN115" s="88"/>
      <c r="CO115" s="88"/>
      <c r="CP115" s="88"/>
      <c r="CQ115" s="88"/>
      <c r="CR115" s="88"/>
      <c r="CS115" s="88"/>
      <c r="CT115" s="139"/>
    </row>
    <row r="116" spans="1:98" s="64" customFormat="1" x14ac:dyDescent="0.25">
      <c r="A116" s="96" t="s">
        <v>196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7"/>
      <c r="AV116" s="98"/>
      <c r="AW116" s="98"/>
      <c r="AX116" s="99"/>
      <c r="AY116" s="100"/>
      <c r="AZ116" s="98"/>
      <c r="BA116" s="98"/>
      <c r="BB116" s="98"/>
      <c r="BC116" s="98"/>
      <c r="BD116" s="99"/>
      <c r="BE116" s="101"/>
      <c r="BF116" s="102"/>
      <c r="BG116" s="102"/>
      <c r="BH116" s="102"/>
      <c r="BI116" s="102"/>
      <c r="BJ116" s="103"/>
      <c r="BK116" s="107"/>
      <c r="BL116" s="108"/>
      <c r="BM116" s="108"/>
      <c r="BN116" s="108"/>
      <c r="BO116" s="108"/>
      <c r="BP116" s="108"/>
      <c r="BQ116" s="108"/>
      <c r="BR116" s="108"/>
      <c r="BS116" s="128"/>
      <c r="BT116" s="107"/>
      <c r="BU116" s="108"/>
      <c r="BV116" s="108"/>
      <c r="BW116" s="108"/>
      <c r="BX116" s="108"/>
      <c r="BY116" s="108"/>
      <c r="BZ116" s="108"/>
      <c r="CA116" s="108"/>
      <c r="CB116" s="128"/>
      <c r="CC116" s="107"/>
      <c r="CD116" s="108"/>
      <c r="CE116" s="108"/>
      <c r="CF116" s="108"/>
      <c r="CG116" s="108"/>
      <c r="CH116" s="108"/>
      <c r="CI116" s="108"/>
      <c r="CJ116" s="108"/>
      <c r="CK116" s="128"/>
      <c r="CL116" s="101"/>
      <c r="CM116" s="102"/>
      <c r="CN116" s="102"/>
      <c r="CO116" s="102"/>
      <c r="CP116" s="102"/>
      <c r="CQ116" s="102"/>
      <c r="CR116" s="102"/>
      <c r="CS116" s="102"/>
      <c r="CT116" s="141"/>
    </row>
    <row r="117" spans="1:98" s="64" customFormat="1" x14ac:dyDescent="0.25">
      <c r="A117" s="131" t="s">
        <v>197</v>
      </c>
      <c r="B117" s="131"/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2" t="s">
        <v>198</v>
      </c>
      <c r="AV117" s="133"/>
      <c r="AW117" s="133"/>
      <c r="AX117" s="133"/>
      <c r="AY117" s="133" t="s">
        <v>199</v>
      </c>
      <c r="AZ117" s="133"/>
      <c r="BA117" s="133"/>
      <c r="BB117" s="133"/>
      <c r="BC117" s="133"/>
      <c r="BD117" s="133"/>
      <c r="BE117" s="134"/>
      <c r="BF117" s="134"/>
      <c r="BG117" s="134"/>
      <c r="BH117" s="134"/>
      <c r="BI117" s="134"/>
      <c r="BJ117" s="134"/>
      <c r="BK117" s="136"/>
      <c r="BL117" s="136"/>
      <c r="BM117" s="136"/>
      <c r="BN117" s="136"/>
      <c r="BO117" s="136"/>
      <c r="BP117" s="136"/>
      <c r="BQ117" s="136"/>
      <c r="BR117" s="136"/>
      <c r="BS117" s="136"/>
      <c r="BT117" s="136"/>
      <c r="BU117" s="136"/>
      <c r="BV117" s="136"/>
      <c r="BW117" s="136"/>
      <c r="BX117" s="136"/>
      <c r="BY117" s="136"/>
      <c r="BZ117" s="136"/>
      <c r="CA117" s="136"/>
      <c r="CB117" s="136"/>
      <c r="CC117" s="136"/>
      <c r="CD117" s="136"/>
      <c r="CE117" s="136"/>
      <c r="CF117" s="136"/>
      <c r="CG117" s="136"/>
      <c r="CH117" s="136"/>
      <c r="CI117" s="136"/>
      <c r="CJ117" s="136"/>
      <c r="CK117" s="136"/>
      <c r="CL117" s="134" t="s">
        <v>65</v>
      </c>
      <c r="CM117" s="134"/>
      <c r="CN117" s="134"/>
      <c r="CO117" s="134"/>
      <c r="CP117" s="134"/>
      <c r="CQ117" s="134"/>
      <c r="CR117" s="134"/>
      <c r="CS117" s="134"/>
      <c r="CT117" s="155"/>
    </row>
    <row r="118" spans="1:98" s="64" customFormat="1" x14ac:dyDescent="0.25">
      <c r="A118" s="111" t="s">
        <v>200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  <c r="AT118" s="111"/>
      <c r="AU118" s="83" t="s">
        <v>201</v>
      </c>
      <c r="AV118" s="84"/>
      <c r="AW118" s="84"/>
      <c r="AX118" s="85"/>
      <c r="AY118" s="86" t="s">
        <v>202</v>
      </c>
      <c r="AZ118" s="84"/>
      <c r="BA118" s="84"/>
      <c r="BB118" s="84"/>
      <c r="BC118" s="84"/>
      <c r="BD118" s="85"/>
      <c r="BE118" s="87"/>
      <c r="BF118" s="88"/>
      <c r="BG118" s="88"/>
      <c r="BH118" s="88"/>
      <c r="BI118" s="88"/>
      <c r="BJ118" s="89"/>
      <c r="BK118" s="93"/>
      <c r="BL118" s="94"/>
      <c r="BM118" s="94"/>
      <c r="BN118" s="94"/>
      <c r="BO118" s="94"/>
      <c r="BP118" s="94"/>
      <c r="BQ118" s="94"/>
      <c r="BR118" s="94"/>
      <c r="BS118" s="110"/>
      <c r="BT118" s="93"/>
      <c r="BU118" s="94"/>
      <c r="BV118" s="94"/>
      <c r="BW118" s="94"/>
      <c r="BX118" s="94"/>
      <c r="BY118" s="94"/>
      <c r="BZ118" s="94"/>
      <c r="CA118" s="94"/>
      <c r="CB118" s="110"/>
      <c r="CC118" s="93"/>
      <c r="CD118" s="94"/>
      <c r="CE118" s="94"/>
      <c r="CF118" s="94"/>
      <c r="CG118" s="94"/>
      <c r="CH118" s="94"/>
      <c r="CI118" s="94"/>
      <c r="CJ118" s="94"/>
      <c r="CK118" s="110"/>
      <c r="CL118" s="87" t="s">
        <v>65</v>
      </c>
      <c r="CM118" s="88"/>
      <c r="CN118" s="88"/>
      <c r="CO118" s="88"/>
      <c r="CP118" s="88"/>
      <c r="CQ118" s="88"/>
      <c r="CR118" s="88"/>
      <c r="CS118" s="88"/>
      <c r="CT118" s="139"/>
    </row>
    <row r="119" spans="1:98" s="64" customFormat="1" x14ac:dyDescent="0.25">
      <c r="A119" s="96" t="s">
        <v>203</v>
      </c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7"/>
      <c r="AV119" s="98"/>
      <c r="AW119" s="98"/>
      <c r="AX119" s="99"/>
      <c r="AY119" s="100"/>
      <c r="AZ119" s="98"/>
      <c r="BA119" s="98"/>
      <c r="BB119" s="98"/>
      <c r="BC119" s="98"/>
      <c r="BD119" s="99"/>
      <c r="BE119" s="101"/>
      <c r="BF119" s="102"/>
      <c r="BG119" s="102"/>
      <c r="BH119" s="102"/>
      <c r="BI119" s="102"/>
      <c r="BJ119" s="103"/>
      <c r="BK119" s="107"/>
      <c r="BL119" s="108"/>
      <c r="BM119" s="108"/>
      <c r="BN119" s="108"/>
      <c r="BO119" s="108"/>
      <c r="BP119" s="108"/>
      <c r="BQ119" s="108"/>
      <c r="BR119" s="108"/>
      <c r="BS119" s="128"/>
      <c r="BT119" s="107"/>
      <c r="BU119" s="108"/>
      <c r="BV119" s="108"/>
      <c r="BW119" s="108"/>
      <c r="BX119" s="108"/>
      <c r="BY119" s="108"/>
      <c r="BZ119" s="108"/>
      <c r="CA119" s="108"/>
      <c r="CB119" s="128"/>
      <c r="CC119" s="107"/>
      <c r="CD119" s="108"/>
      <c r="CE119" s="108"/>
      <c r="CF119" s="108"/>
      <c r="CG119" s="108"/>
      <c r="CH119" s="108"/>
      <c r="CI119" s="108"/>
      <c r="CJ119" s="108"/>
      <c r="CK119" s="128"/>
      <c r="CL119" s="101"/>
      <c r="CM119" s="102"/>
      <c r="CN119" s="102"/>
      <c r="CO119" s="102"/>
      <c r="CP119" s="102"/>
      <c r="CQ119" s="102"/>
      <c r="CR119" s="102"/>
      <c r="CS119" s="102"/>
      <c r="CT119" s="141"/>
    </row>
    <row r="120" spans="1:98" s="64" customFormat="1" x14ac:dyDescent="0.25">
      <c r="A120" s="131" t="s">
        <v>204</v>
      </c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  <c r="AT120" s="131"/>
      <c r="AU120" s="132" t="s">
        <v>205</v>
      </c>
      <c r="AV120" s="133"/>
      <c r="AW120" s="133"/>
      <c r="AX120" s="133"/>
      <c r="AY120" s="133" t="s">
        <v>65</v>
      </c>
      <c r="AZ120" s="133"/>
      <c r="BA120" s="133"/>
      <c r="BB120" s="133"/>
      <c r="BC120" s="133"/>
      <c r="BD120" s="133"/>
      <c r="BE120" s="134"/>
      <c r="BF120" s="134"/>
      <c r="BG120" s="134"/>
      <c r="BH120" s="134"/>
      <c r="BI120" s="134"/>
      <c r="BJ120" s="134"/>
      <c r="BK120" s="135">
        <f>BK121</f>
        <v>0</v>
      </c>
      <c r="BL120" s="135"/>
      <c r="BM120" s="135"/>
      <c r="BN120" s="135"/>
      <c r="BO120" s="135"/>
      <c r="BP120" s="135"/>
      <c r="BQ120" s="135"/>
      <c r="BR120" s="135"/>
      <c r="BS120" s="135"/>
      <c r="BT120" s="135">
        <f>BT121</f>
        <v>0</v>
      </c>
      <c r="BU120" s="135"/>
      <c r="BV120" s="135"/>
      <c r="BW120" s="135"/>
      <c r="BX120" s="135"/>
      <c r="BY120" s="135"/>
      <c r="BZ120" s="135"/>
      <c r="CA120" s="135"/>
      <c r="CB120" s="135"/>
      <c r="CC120" s="135">
        <f>CC121</f>
        <v>0</v>
      </c>
      <c r="CD120" s="135"/>
      <c r="CE120" s="135"/>
      <c r="CF120" s="135"/>
      <c r="CG120" s="135"/>
      <c r="CH120" s="135"/>
      <c r="CI120" s="135"/>
      <c r="CJ120" s="135"/>
      <c r="CK120" s="135"/>
      <c r="CL120" s="134" t="s">
        <v>65</v>
      </c>
      <c r="CM120" s="134"/>
      <c r="CN120" s="134"/>
      <c r="CO120" s="134"/>
      <c r="CP120" s="134"/>
      <c r="CQ120" s="134"/>
      <c r="CR120" s="134"/>
      <c r="CS120" s="134"/>
      <c r="CT120" s="155"/>
    </row>
    <row r="121" spans="1:98" s="64" customFormat="1" x14ac:dyDescent="0.25">
      <c r="A121" s="111" t="s">
        <v>206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83" t="s">
        <v>207</v>
      </c>
      <c r="AV121" s="84"/>
      <c r="AW121" s="84"/>
      <c r="AX121" s="85"/>
      <c r="AY121" s="86" t="s">
        <v>208</v>
      </c>
      <c r="AZ121" s="84"/>
      <c r="BA121" s="84"/>
      <c r="BB121" s="84"/>
      <c r="BC121" s="84"/>
      <c r="BD121" s="85"/>
      <c r="BE121" s="87"/>
      <c r="BF121" s="88"/>
      <c r="BG121" s="88"/>
      <c r="BH121" s="88"/>
      <c r="BI121" s="88"/>
      <c r="BJ121" s="89"/>
      <c r="BK121" s="93"/>
      <c r="BL121" s="94"/>
      <c r="BM121" s="94"/>
      <c r="BN121" s="94"/>
      <c r="BO121" s="94"/>
      <c r="BP121" s="94"/>
      <c r="BQ121" s="94"/>
      <c r="BR121" s="94"/>
      <c r="BS121" s="110"/>
      <c r="BT121" s="93"/>
      <c r="BU121" s="94"/>
      <c r="BV121" s="94"/>
      <c r="BW121" s="94"/>
      <c r="BX121" s="94"/>
      <c r="BY121" s="94"/>
      <c r="BZ121" s="94"/>
      <c r="CA121" s="94"/>
      <c r="CB121" s="110"/>
      <c r="CC121" s="93"/>
      <c r="CD121" s="94"/>
      <c r="CE121" s="94"/>
      <c r="CF121" s="94"/>
      <c r="CG121" s="94"/>
      <c r="CH121" s="94"/>
      <c r="CI121" s="94"/>
      <c r="CJ121" s="94"/>
      <c r="CK121" s="110"/>
      <c r="CL121" s="87" t="s">
        <v>65</v>
      </c>
      <c r="CM121" s="88"/>
      <c r="CN121" s="88"/>
      <c r="CO121" s="88"/>
      <c r="CP121" s="88"/>
      <c r="CQ121" s="88"/>
      <c r="CR121" s="88"/>
      <c r="CS121" s="88"/>
      <c r="CT121" s="139"/>
    </row>
    <row r="122" spans="1:98" s="64" customFormat="1" x14ac:dyDescent="0.25">
      <c r="A122" s="96" t="s">
        <v>209</v>
      </c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7"/>
      <c r="AV122" s="98"/>
      <c r="AW122" s="98"/>
      <c r="AX122" s="99"/>
      <c r="AY122" s="100"/>
      <c r="AZ122" s="98"/>
      <c r="BA122" s="98"/>
      <c r="BB122" s="98"/>
      <c r="BC122" s="98"/>
      <c r="BD122" s="99"/>
      <c r="BE122" s="101"/>
      <c r="BF122" s="102"/>
      <c r="BG122" s="102"/>
      <c r="BH122" s="102"/>
      <c r="BI122" s="102"/>
      <c r="BJ122" s="103"/>
      <c r="BK122" s="107"/>
      <c r="BL122" s="108"/>
      <c r="BM122" s="108"/>
      <c r="BN122" s="108"/>
      <c r="BO122" s="108"/>
      <c r="BP122" s="108"/>
      <c r="BQ122" s="108"/>
      <c r="BR122" s="108"/>
      <c r="BS122" s="128"/>
      <c r="BT122" s="107"/>
      <c r="BU122" s="108"/>
      <c r="BV122" s="108"/>
      <c r="BW122" s="108"/>
      <c r="BX122" s="108"/>
      <c r="BY122" s="108"/>
      <c r="BZ122" s="108"/>
      <c r="CA122" s="108"/>
      <c r="CB122" s="128"/>
      <c r="CC122" s="107"/>
      <c r="CD122" s="108"/>
      <c r="CE122" s="108"/>
      <c r="CF122" s="108"/>
      <c r="CG122" s="108"/>
      <c r="CH122" s="108"/>
      <c r="CI122" s="108"/>
      <c r="CJ122" s="108"/>
      <c r="CK122" s="128"/>
      <c r="CL122" s="101"/>
      <c r="CM122" s="102"/>
      <c r="CN122" s="102"/>
      <c r="CO122" s="102"/>
      <c r="CP122" s="102"/>
      <c r="CQ122" s="102"/>
      <c r="CR122" s="102"/>
      <c r="CS122" s="102"/>
      <c r="CT122" s="141"/>
    </row>
    <row r="123" spans="1:98" s="64" customFormat="1" ht="15.75" x14ac:dyDescent="0.25">
      <c r="A123" s="131" t="s">
        <v>210</v>
      </c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  <c r="AT123" s="131"/>
      <c r="AU123" s="132" t="s">
        <v>211</v>
      </c>
      <c r="AV123" s="133"/>
      <c r="AW123" s="133"/>
      <c r="AX123" s="133"/>
      <c r="AY123" s="133" t="s">
        <v>65</v>
      </c>
      <c r="AZ123" s="133"/>
      <c r="BA123" s="133"/>
      <c r="BB123" s="133"/>
      <c r="BC123" s="133"/>
      <c r="BD123" s="133"/>
      <c r="BE123" s="134"/>
      <c r="BF123" s="134"/>
      <c r="BG123" s="134"/>
      <c r="BH123" s="134"/>
      <c r="BI123" s="134"/>
      <c r="BJ123" s="134"/>
      <c r="BK123" s="135">
        <f>BK124+BK126+BK133+BK151+BK153+BK156</f>
        <v>6274218.5</v>
      </c>
      <c r="BL123" s="135"/>
      <c r="BM123" s="135"/>
      <c r="BN123" s="135"/>
      <c r="BO123" s="135"/>
      <c r="BP123" s="135"/>
      <c r="BQ123" s="135"/>
      <c r="BR123" s="135"/>
      <c r="BS123" s="135"/>
      <c r="BT123" s="135">
        <f>BT124+BT126+BT133+BT151+BT153+BT156</f>
        <v>5949628</v>
      </c>
      <c r="BU123" s="135"/>
      <c r="BV123" s="135"/>
      <c r="BW123" s="135"/>
      <c r="BX123" s="135"/>
      <c r="BY123" s="135"/>
      <c r="BZ123" s="135"/>
      <c r="CA123" s="135"/>
      <c r="CB123" s="135"/>
      <c r="CC123" s="135">
        <f>CC124+CC126+CC133+CC151+CC153+CC156</f>
        <v>6029368</v>
      </c>
      <c r="CD123" s="135"/>
      <c r="CE123" s="135"/>
      <c r="CF123" s="135"/>
      <c r="CG123" s="135"/>
      <c r="CH123" s="135"/>
      <c r="CI123" s="135"/>
      <c r="CJ123" s="135"/>
      <c r="CK123" s="135"/>
      <c r="CL123" s="156"/>
      <c r="CM123" s="157"/>
      <c r="CN123" s="157"/>
      <c r="CO123" s="157"/>
      <c r="CP123" s="157"/>
      <c r="CQ123" s="157"/>
      <c r="CR123" s="157"/>
      <c r="CS123" s="157"/>
      <c r="CT123" s="172"/>
    </row>
    <row r="124" spans="1:98" s="64" customFormat="1" x14ac:dyDescent="0.25">
      <c r="A124" s="111" t="s">
        <v>70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83" t="s">
        <v>212</v>
      </c>
      <c r="AV124" s="84"/>
      <c r="AW124" s="84"/>
      <c r="AX124" s="85"/>
      <c r="AY124" s="86" t="s">
        <v>213</v>
      </c>
      <c r="AZ124" s="84"/>
      <c r="BA124" s="84"/>
      <c r="BB124" s="84"/>
      <c r="BC124" s="84"/>
      <c r="BD124" s="85"/>
      <c r="BE124" s="87"/>
      <c r="BF124" s="88"/>
      <c r="BG124" s="88"/>
      <c r="BH124" s="88"/>
      <c r="BI124" s="88"/>
      <c r="BJ124" s="89"/>
      <c r="BK124" s="93"/>
      <c r="BL124" s="94"/>
      <c r="BM124" s="94"/>
      <c r="BN124" s="94"/>
      <c r="BO124" s="94"/>
      <c r="BP124" s="94"/>
      <c r="BQ124" s="94"/>
      <c r="BR124" s="94"/>
      <c r="BS124" s="110"/>
      <c r="BT124" s="93"/>
      <c r="BU124" s="94"/>
      <c r="BV124" s="94"/>
      <c r="BW124" s="94"/>
      <c r="BX124" s="94"/>
      <c r="BY124" s="94"/>
      <c r="BZ124" s="94"/>
      <c r="CA124" s="94"/>
      <c r="CB124" s="110"/>
      <c r="CC124" s="93"/>
      <c r="CD124" s="94"/>
      <c r="CE124" s="94"/>
      <c r="CF124" s="94"/>
      <c r="CG124" s="94"/>
      <c r="CH124" s="94"/>
      <c r="CI124" s="94"/>
      <c r="CJ124" s="94"/>
      <c r="CK124" s="110"/>
      <c r="CL124" s="93"/>
      <c r="CM124" s="94"/>
      <c r="CN124" s="94"/>
      <c r="CO124" s="94"/>
      <c r="CP124" s="94"/>
      <c r="CQ124" s="94"/>
      <c r="CR124" s="94"/>
      <c r="CS124" s="94"/>
      <c r="CT124" s="95"/>
    </row>
    <row r="125" spans="1:98" s="64" customFormat="1" x14ac:dyDescent="0.25">
      <c r="A125" s="96" t="s">
        <v>214</v>
      </c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7"/>
      <c r="AV125" s="98"/>
      <c r="AW125" s="98"/>
      <c r="AX125" s="99"/>
      <c r="AY125" s="100"/>
      <c r="AZ125" s="98"/>
      <c r="BA125" s="98"/>
      <c r="BB125" s="98"/>
      <c r="BC125" s="98"/>
      <c r="BD125" s="99"/>
      <c r="BE125" s="101"/>
      <c r="BF125" s="102"/>
      <c r="BG125" s="102"/>
      <c r="BH125" s="102"/>
      <c r="BI125" s="102"/>
      <c r="BJ125" s="103"/>
      <c r="BK125" s="107"/>
      <c r="BL125" s="108"/>
      <c r="BM125" s="108"/>
      <c r="BN125" s="108"/>
      <c r="BO125" s="108"/>
      <c r="BP125" s="108"/>
      <c r="BQ125" s="108"/>
      <c r="BR125" s="108"/>
      <c r="BS125" s="128"/>
      <c r="BT125" s="107"/>
      <c r="BU125" s="108"/>
      <c r="BV125" s="108"/>
      <c r="BW125" s="108"/>
      <c r="BX125" s="108"/>
      <c r="BY125" s="108"/>
      <c r="BZ125" s="108"/>
      <c r="CA125" s="108"/>
      <c r="CB125" s="128"/>
      <c r="CC125" s="107"/>
      <c r="CD125" s="108"/>
      <c r="CE125" s="108"/>
      <c r="CF125" s="108"/>
      <c r="CG125" s="108"/>
      <c r="CH125" s="108"/>
      <c r="CI125" s="108"/>
      <c r="CJ125" s="108"/>
      <c r="CK125" s="128"/>
      <c r="CL125" s="107"/>
      <c r="CM125" s="108"/>
      <c r="CN125" s="108"/>
      <c r="CO125" s="108"/>
      <c r="CP125" s="108"/>
      <c r="CQ125" s="108"/>
      <c r="CR125" s="108"/>
      <c r="CS125" s="108"/>
      <c r="CT125" s="109"/>
    </row>
    <row r="126" spans="1:98" s="64" customFormat="1" x14ac:dyDescent="0.25">
      <c r="A126" s="111" t="s">
        <v>215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83" t="s">
        <v>216</v>
      </c>
      <c r="AV126" s="84"/>
      <c r="AW126" s="84"/>
      <c r="AX126" s="85"/>
      <c r="AY126" s="86" t="s">
        <v>217</v>
      </c>
      <c r="AZ126" s="84"/>
      <c r="BA126" s="84"/>
      <c r="BB126" s="84"/>
      <c r="BC126" s="84"/>
      <c r="BD126" s="85"/>
      <c r="BE126" s="87"/>
      <c r="BF126" s="88"/>
      <c r="BG126" s="88"/>
      <c r="BH126" s="88"/>
      <c r="BI126" s="88"/>
      <c r="BJ126" s="89"/>
      <c r="BK126" s="93"/>
      <c r="BL126" s="94"/>
      <c r="BM126" s="94"/>
      <c r="BN126" s="94"/>
      <c r="BO126" s="94"/>
      <c r="BP126" s="94"/>
      <c r="BQ126" s="94"/>
      <c r="BR126" s="94"/>
      <c r="BS126" s="110"/>
      <c r="BT126" s="93"/>
      <c r="BU126" s="94"/>
      <c r="BV126" s="94"/>
      <c r="BW126" s="94"/>
      <c r="BX126" s="94"/>
      <c r="BY126" s="94"/>
      <c r="BZ126" s="94"/>
      <c r="CA126" s="94"/>
      <c r="CB126" s="110"/>
      <c r="CC126" s="93"/>
      <c r="CD126" s="94"/>
      <c r="CE126" s="94"/>
      <c r="CF126" s="94"/>
      <c r="CG126" s="94"/>
      <c r="CH126" s="94"/>
      <c r="CI126" s="94"/>
      <c r="CJ126" s="94"/>
      <c r="CK126" s="110"/>
      <c r="CL126" s="93"/>
      <c r="CM126" s="94"/>
      <c r="CN126" s="94"/>
      <c r="CO126" s="94"/>
      <c r="CP126" s="94"/>
      <c r="CQ126" s="94"/>
      <c r="CR126" s="94"/>
      <c r="CS126" s="94"/>
      <c r="CT126" s="95"/>
    </row>
    <row r="127" spans="1:98" s="64" customFormat="1" x14ac:dyDescent="0.25">
      <c r="A127" s="96" t="s">
        <v>218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7"/>
      <c r="AV127" s="98"/>
      <c r="AW127" s="98"/>
      <c r="AX127" s="99"/>
      <c r="AY127" s="100"/>
      <c r="AZ127" s="98"/>
      <c r="BA127" s="98"/>
      <c r="BB127" s="98"/>
      <c r="BC127" s="98"/>
      <c r="BD127" s="99"/>
      <c r="BE127" s="101"/>
      <c r="BF127" s="102"/>
      <c r="BG127" s="102"/>
      <c r="BH127" s="102"/>
      <c r="BI127" s="102"/>
      <c r="BJ127" s="103"/>
      <c r="BK127" s="107"/>
      <c r="BL127" s="108"/>
      <c r="BM127" s="108"/>
      <c r="BN127" s="108"/>
      <c r="BO127" s="108"/>
      <c r="BP127" s="108"/>
      <c r="BQ127" s="108"/>
      <c r="BR127" s="108"/>
      <c r="BS127" s="128"/>
      <c r="BT127" s="107"/>
      <c r="BU127" s="108"/>
      <c r="BV127" s="108"/>
      <c r="BW127" s="108"/>
      <c r="BX127" s="108"/>
      <c r="BY127" s="108"/>
      <c r="BZ127" s="108"/>
      <c r="CA127" s="108"/>
      <c r="CB127" s="128"/>
      <c r="CC127" s="107"/>
      <c r="CD127" s="108"/>
      <c r="CE127" s="108"/>
      <c r="CF127" s="108"/>
      <c r="CG127" s="108"/>
      <c r="CH127" s="108"/>
      <c r="CI127" s="108"/>
      <c r="CJ127" s="108"/>
      <c r="CK127" s="128"/>
      <c r="CL127" s="107"/>
      <c r="CM127" s="108"/>
      <c r="CN127" s="108"/>
      <c r="CO127" s="108"/>
      <c r="CP127" s="108"/>
      <c r="CQ127" s="108"/>
      <c r="CR127" s="108"/>
      <c r="CS127" s="108"/>
      <c r="CT127" s="109"/>
    </row>
    <row r="128" spans="1:98" s="64" customFormat="1" x14ac:dyDescent="0.25">
      <c r="A128" s="111" t="s">
        <v>219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1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83" t="s">
        <v>220</v>
      </c>
      <c r="AV128" s="84"/>
      <c r="AW128" s="84"/>
      <c r="AX128" s="85"/>
      <c r="AY128" s="86" t="s">
        <v>221</v>
      </c>
      <c r="AZ128" s="84"/>
      <c r="BA128" s="84"/>
      <c r="BB128" s="84"/>
      <c r="BC128" s="84"/>
      <c r="BD128" s="85"/>
      <c r="BE128" s="87"/>
      <c r="BF128" s="88"/>
      <c r="BG128" s="88"/>
      <c r="BH128" s="88"/>
      <c r="BI128" s="88"/>
      <c r="BJ128" s="89"/>
      <c r="BK128" s="93">
        <f>BK130+BK131+BK132</f>
        <v>0</v>
      </c>
      <c r="BL128" s="94"/>
      <c r="BM128" s="94"/>
      <c r="BN128" s="94"/>
      <c r="BO128" s="94"/>
      <c r="BP128" s="94"/>
      <c r="BQ128" s="94"/>
      <c r="BR128" s="94"/>
      <c r="BS128" s="110"/>
      <c r="BT128" s="93">
        <f>BT130+BT131+BT132</f>
        <v>0</v>
      </c>
      <c r="BU128" s="94"/>
      <c r="BV128" s="94"/>
      <c r="BW128" s="94"/>
      <c r="BX128" s="94"/>
      <c r="BY128" s="94"/>
      <c r="BZ128" s="94"/>
      <c r="CA128" s="94"/>
      <c r="CB128" s="110"/>
      <c r="CC128" s="93">
        <f>CC130+CC131+CC132</f>
        <v>0</v>
      </c>
      <c r="CD128" s="94"/>
      <c r="CE128" s="94"/>
      <c r="CF128" s="94"/>
      <c r="CG128" s="94"/>
      <c r="CH128" s="94"/>
      <c r="CI128" s="94"/>
      <c r="CJ128" s="94"/>
      <c r="CK128" s="110"/>
      <c r="CL128" s="93"/>
      <c r="CM128" s="94"/>
      <c r="CN128" s="94"/>
      <c r="CO128" s="94"/>
      <c r="CP128" s="94"/>
      <c r="CQ128" s="94"/>
      <c r="CR128" s="94"/>
      <c r="CS128" s="94"/>
      <c r="CT128" s="95"/>
    </row>
    <row r="129" spans="1:98" s="64" customFormat="1" x14ac:dyDescent="0.25">
      <c r="A129" s="96" t="s">
        <v>222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7"/>
      <c r="AV129" s="98"/>
      <c r="AW129" s="98"/>
      <c r="AX129" s="99"/>
      <c r="AY129" s="100"/>
      <c r="AZ129" s="98"/>
      <c r="BA129" s="98"/>
      <c r="BB129" s="98"/>
      <c r="BC129" s="98"/>
      <c r="BD129" s="99"/>
      <c r="BE129" s="101"/>
      <c r="BF129" s="102"/>
      <c r="BG129" s="102"/>
      <c r="BH129" s="102"/>
      <c r="BI129" s="102"/>
      <c r="BJ129" s="103"/>
      <c r="BK129" s="107"/>
      <c r="BL129" s="108"/>
      <c r="BM129" s="108"/>
      <c r="BN129" s="108"/>
      <c r="BO129" s="108"/>
      <c r="BP129" s="108"/>
      <c r="BQ129" s="108"/>
      <c r="BR129" s="108"/>
      <c r="BS129" s="128"/>
      <c r="BT129" s="107"/>
      <c r="BU129" s="108"/>
      <c r="BV129" s="108"/>
      <c r="BW129" s="108"/>
      <c r="BX129" s="108"/>
      <c r="BY129" s="108"/>
      <c r="BZ129" s="108"/>
      <c r="CA129" s="108"/>
      <c r="CB129" s="128"/>
      <c r="CC129" s="107"/>
      <c r="CD129" s="108"/>
      <c r="CE129" s="108"/>
      <c r="CF129" s="108"/>
      <c r="CG129" s="108"/>
      <c r="CH129" s="108"/>
      <c r="CI129" s="108"/>
      <c r="CJ129" s="108"/>
      <c r="CK129" s="128"/>
      <c r="CL129" s="107"/>
      <c r="CM129" s="108"/>
      <c r="CN129" s="108"/>
      <c r="CO129" s="108"/>
      <c r="CP129" s="108"/>
      <c r="CQ129" s="108"/>
      <c r="CR129" s="108"/>
      <c r="CS129" s="108"/>
      <c r="CT129" s="109"/>
    </row>
    <row r="130" spans="1:98" s="64" customFormat="1" x14ac:dyDescent="0.25">
      <c r="A130" s="111" t="s">
        <v>223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1"/>
      <c r="AG130" s="111"/>
      <c r="AH130" s="111"/>
      <c r="AI130" s="111"/>
      <c r="AJ130" s="111"/>
      <c r="AK130" s="111"/>
      <c r="AL130" s="111"/>
      <c r="AM130" s="111"/>
      <c r="AN130" s="111"/>
      <c r="AO130" s="111"/>
      <c r="AP130" s="111"/>
      <c r="AQ130" s="111"/>
      <c r="AR130" s="111"/>
      <c r="AS130" s="111"/>
      <c r="AT130" s="111"/>
      <c r="AU130" s="132"/>
      <c r="AV130" s="133"/>
      <c r="AW130" s="133"/>
      <c r="AX130" s="133"/>
      <c r="AY130" s="133" t="s">
        <v>221</v>
      </c>
      <c r="AZ130" s="133"/>
      <c r="BA130" s="133"/>
      <c r="BB130" s="133"/>
      <c r="BC130" s="133"/>
      <c r="BD130" s="133"/>
      <c r="BE130" s="134"/>
      <c r="BF130" s="134"/>
      <c r="BG130" s="134"/>
      <c r="BH130" s="134"/>
      <c r="BI130" s="134"/>
      <c r="BJ130" s="134"/>
      <c r="BK130" s="136"/>
      <c r="BL130" s="136"/>
      <c r="BM130" s="136"/>
      <c r="BN130" s="136"/>
      <c r="BO130" s="136"/>
      <c r="BP130" s="136"/>
      <c r="BQ130" s="136"/>
      <c r="BR130" s="136"/>
      <c r="BS130" s="136"/>
      <c r="BT130" s="136"/>
      <c r="BU130" s="136"/>
      <c r="BV130" s="136"/>
      <c r="BW130" s="136"/>
      <c r="BX130" s="136"/>
      <c r="BY130" s="136"/>
      <c r="BZ130" s="136"/>
      <c r="CA130" s="136"/>
      <c r="CB130" s="136"/>
      <c r="CC130" s="136"/>
      <c r="CD130" s="136"/>
      <c r="CE130" s="136"/>
      <c r="CF130" s="136"/>
      <c r="CG130" s="136"/>
      <c r="CH130" s="136"/>
      <c r="CI130" s="136"/>
      <c r="CJ130" s="136"/>
      <c r="CK130" s="136"/>
      <c r="CL130" s="134" t="s">
        <v>65</v>
      </c>
      <c r="CM130" s="134"/>
      <c r="CN130" s="134"/>
      <c r="CO130" s="134"/>
      <c r="CP130" s="134"/>
      <c r="CQ130" s="134"/>
      <c r="CR130" s="134"/>
      <c r="CS130" s="134"/>
      <c r="CT130" s="155"/>
    </row>
    <row r="131" spans="1:98" s="64" customFormat="1" x14ac:dyDescent="0.25">
      <c r="A131" s="131" t="s">
        <v>224</v>
      </c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1"/>
      <c r="AH131" s="131"/>
      <c r="AI131" s="131"/>
      <c r="AJ131" s="131"/>
      <c r="AK131" s="131"/>
      <c r="AL131" s="131"/>
      <c r="AM131" s="131"/>
      <c r="AN131" s="131"/>
      <c r="AO131" s="131"/>
      <c r="AP131" s="131"/>
      <c r="AQ131" s="131"/>
      <c r="AR131" s="131"/>
      <c r="AS131" s="131"/>
      <c r="AT131" s="131"/>
      <c r="AU131" s="132"/>
      <c r="AV131" s="133"/>
      <c r="AW131" s="133"/>
      <c r="AX131" s="133"/>
      <c r="AY131" s="133" t="s">
        <v>221</v>
      </c>
      <c r="AZ131" s="133"/>
      <c r="BA131" s="133"/>
      <c r="BB131" s="133"/>
      <c r="BC131" s="133"/>
      <c r="BD131" s="133"/>
      <c r="BE131" s="134"/>
      <c r="BF131" s="134"/>
      <c r="BG131" s="134"/>
      <c r="BH131" s="134"/>
      <c r="BI131" s="134"/>
      <c r="BJ131" s="134"/>
      <c r="BK131" s="136"/>
      <c r="BL131" s="136"/>
      <c r="BM131" s="136"/>
      <c r="BN131" s="136"/>
      <c r="BO131" s="136"/>
      <c r="BP131" s="136"/>
      <c r="BQ131" s="136"/>
      <c r="BR131" s="136"/>
      <c r="BS131" s="136"/>
      <c r="BT131" s="136"/>
      <c r="BU131" s="136"/>
      <c r="BV131" s="136"/>
      <c r="BW131" s="136"/>
      <c r="BX131" s="136"/>
      <c r="BY131" s="136"/>
      <c r="BZ131" s="136"/>
      <c r="CA131" s="136"/>
      <c r="CB131" s="136"/>
      <c r="CC131" s="136"/>
      <c r="CD131" s="136"/>
      <c r="CE131" s="136"/>
      <c r="CF131" s="136"/>
      <c r="CG131" s="136"/>
      <c r="CH131" s="136"/>
      <c r="CI131" s="136"/>
      <c r="CJ131" s="136"/>
      <c r="CK131" s="136"/>
      <c r="CL131" s="134" t="s">
        <v>65</v>
      </c>
      <c r="CM131" s="134"/>
      <c r="CN131" s="134"/>
      <c r="CO131" s="134"/>
      <c r="CP131" s="134"/>
      <c r="CQ131" s="134"/>
      <c r="CR131" s="134"/>
      <c r="CS131" s="134"/>
      <c r="CT131" s="155"/>
    </row>
    <row r="132" spans="1:98" s="64" customFormat="1" x14ac:dyDescent="0.25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132"/>
      <c r="AV132" s="133"/>
      <c r="AW132" s="133"/>
      <c r="AX132" s="133"/>
      <c r="AY132" s="133" t="s">
        <v>221</v>
      </c>
      <c r="AZ132" s="133"/>
      <c r="BA132" s="133"/>
      <c r="BB132" s="133"/>
      <c r="BC132" s="133"/>
      <c r="BD132" s="133"/>
      <c r="BE132" s="134"/>
      <c r="BF132" s="134"/>
      <c r="BG132" s="134"/>
      <c r="BH132" s="134"/>
      <c r="BI132" s="134"/>
      <c r="BJ132" s="134"/>
      <c r="BK132" s="136"/>
      <c r="BL132" s="136"/>
      <c r="BM132" s="136"/>
      <c r="BN132" s="136"/>
      <c r="BO132" s="136"/>
      <c r="BP132" s="136"/>
      <c r="BQ132" s="136"/>
      <c r="BR132" s="136"/>
      <c r="BS132" s="136"/>
      <c r="BT132" s="136"/>
      <c r="BU132" s="136"/>
      <c r="BV132" s="136"/>
      <c r="BW132" s="136"/>
      <c r="BX132" s="136"/>
      <c r="BY132" s="136"/>
      <c r="BZ132" s="136"/>
      <c r="CA132" s="136"/>
      <c r="CB132" s="136"/>
      <c r="CC132" s="136"/>
      <c r="CD132" s="136"/>
      <c r="CE132" s="136"/>
      <c r="CF132" s="136"/>
      <c r="CG132" s="136"/>
      <c r="CH132" s="136"/>
      <c r="CI132" s="136"/>
      <c r="CJ132" s="136"/>
      <c r="CK132" s="136"/>
      <c r="CL132" s="134" t="s">
        <v>65</v>
      </c>
      <c r="CM132" s="134"/>
      <c r="CN132" s="134"/>
      <c r="CO132" s="134"/>
      <c r="CP132" s="134"/>
      <c r="CQ132" s="134"/>
      <c r="CR132" s="134"/>
      <c r="CS132" s="134"/>
      <c r="CT132" s="155"/>
    </row>
    <row r="133" spans="1:98" s="64" customFormat="1" x14ac:dyDescent="0.25">
      <c r="A133" s="131" t="s">
        <v>225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  <c r="AA133" s="131"/>
      <c r="AB133" s="131"/>
      <c r="AC133" s="131"/>
      <c r="AD133" s="131"/>
      <c r="AE133" s="131"/>
      <c r="AF133" s="131"/>
      <c r="AG133" s="131"/>
      <c r="AH133" s="131"/>
      <c r="AI133" s="131"/>
      <c r="AJ133" s="131"/>
      <c r="AK133" s="131"/>
      <c r="AL133" s="131"/>
      <c r="AM133" s="131"/>
      <c r="AN133" s="131"/>
      <c r="AO133" s="131"/>
      <c r="AP133" s="131"/>
      <c r="AQ133" s="131"/>
      <c r="AR133" s="131"/>
      <c r="AS133" s="131"/>
      <c r="AT133" s="131"/>
      <c r="AU133" s="132" t="s">
        <v>226</v>
      </c>
      <c r="AV133" s="133"/>
      <c r="AW133" s="133"/>
      <c r="AX133" s="133"/>
      <c r="AY133" s="133" t="s">
        <v>227</v>
      </c>
      <c r="AZ133" s="133"/>
      <c r="BA133" s="133"/>
      <c r="BB133" s="133"/>
      <c r="BC133" s="133"/>
      <c r="BD133" s="133"/>
      <c r="BE133" s="134"/>
      <c r="BF133" s="134"/>
      <c r="BG133" s="134"/>
      <c r="BH133" s="134"/>
      <c r="BI133" s="134"/>
      <c r="BJ133" s="134"/>
      <c r="BK133" s="136">
        <f>BK134+BK135+BK136+BK137+BK138+BK139+BK140+BK141+BK142+BK143+BK144+BK145+BK146+BK147+BK148+BK149+BK150</f>
        <v>6274218.5</v>
      </c>
      <c r="BL133" s="136"/>
      <c r="BM133" s="136"/>
      <c r="BN133" s="136"/>
      <c r="BO133" s="136"/>
      <c r="BP133" s="136"/>
      <c r="BQ133" s="136"/>
      <c r="BR133" s="136"/>
      <c r="BS133" s="136"/>
      <c r="BT133" s="136">
        <f>BT134+BT135+BT136+BT137+BT138+BT139+BT140+BT141+BT142+BT143+BT144+BT145+BT146+BT147+BT148+BT149+BT150</f>
        <v>5949628</v>
      </c>
      <c r="BU133" s="136"/>
      <c r="BV133" s="136"/>
      <c r="BW133" s="136"/>
      <c r="BX133" s="136"/>
      <c r="BY133" s="136"/>
      <c r="BZ133" s="136"/>
      <c r="CA133" s="136"/>
      <c r="CB133" s="136"/>
      <c r="CC133" s="136">
        <f>CC134+CC135+CC136+CC137+CC138+CC139+CC140+CC141+CC142+CC143+CC144+CC145+CC146+CC147+CC148+CC149+CC150</f>
        <v>6029368</v>
      </c>
      <c r="CD133" s="136"/>
      <c r="CE133" s="136"/>
      <c r="CF133" s="136"/>
      <c r="CG133" s="136"/>
      <c r="CH133" s="136"/>
      <c r="CI133" s="136"/>
      <c r="CJ133" s="136"/>
      <c r="CK133" s="136"/>
      <c r="CL133" s="156"/>
      <c r="CM133" s="157"/>
      <c r="CN133" s="157"/>
      <c r="CO133" s="157"/>
      <c r="CP133" s="157"/>
      <c r="CQ133" s="157"/>
      <c r="CR133" s="157"/>
      <c r="CS133" s="157"/>
      <c r="CT133" s="172"/>
    </row>
    <row r="134" spans="1:98" s="64" customFormat="1" x14ac:dyDescent="0.25">
      <c r="A134" s="111" t="s">
        <v>109</v>
      </c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11"/>
      <c r="AN134" s="111"/>
      <c r="AO134" s="111"/>
      <c r="AP134" s="111"/>
      <c r="AQ134" s="111"/>
      <c r="AR134" s="111"/>
      <c r="AS134" s="111"/>
      <c r="AT134" s="111"/>
      <c r="AU134" s="132"/>
      <c r="AV134" s="133"/>
      <c r="AW134" s="133"/>
      <c r="AX134" s="133"/>
      <c r="AY134" s="133"/>
      <c r="AZ134" s="133"/>
      <c r="BA134" s="133"/>
      <c r="BB134" s="133"/>
      <c r="BC134" s="133"/>
      <c r="BD134" s="133"/>
      <c r="BE134" s="134"/>
      <c r="BF134" s="134"/>
      <c r="BG134" s="134"/>
      <c r="BH134" s="134"/>
      <c r="BI134" s="134"/>
      <c r="BJ134" s="134"/>
      <c r="BK134" s="136"/>
      <c r="BL134" s="136"/>
      <c r="BM134" s="136"/>
      <c r="BN134" s="136"/>
      <c r="BO134" s="136"/>
      <c r="BP134" s="136"/>
      <c r="BQ134" s="136"/>
      <c r="BR134" s="136"/>
      <c r="BS134" s="136"/>
      <c r="BT134" s="136"/>
      <c r="BU134" s="136"/>
      <c r="BV134" s="136"/>
      <c r="BW134" s="136"/>
      <c r="BX134" s="136"/>
      <c r="BY134" s="136"/>
      <c r="BZ134" s="136"/>
      <c r="CA134" s="136"/>
      <c r="CB134" s="136"/>
      <c r="CC134" s="136"/>
      <c r="CD134" s="136"/>
      <c r="CE134" s="136"/>
      <c r="CF134" s="136"/>
      <c r="CG134" s="136"/>
      <c r="CH134" s="136"/>
      <c r="CI134" s="136"/>
      <c r="CJ134" s="136"/>
      <c r="CK134" s="136"/>
      <c r="CL134" s="134" t="s">
        <v>65</v>
      </c>
      <c r="CM134" s="134"/>
      <c r="CN134" s="134"/>
      <c r="CO134" s="134"/>
      <c r="CP134" s="134"/>
      <c r="CQ134" s="134"/>
      <c r="CR134" s="134"/>
      <c r="CS134" s="134"/>
      <c r="CT134" s="155"/>
    </row>
    <row r="135" spans="1:98" s="64" customFormat="1" x14ac:dyDescent="0.25">
      <c r="A135" s="111" t="s">
        <v>228</v>
      </c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  <c r="AB135" s="111"/>
      <c r="AC135" s="111"/>
      <c r="AD135" s="111"/>
      <c r="AE135" s="111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32"/>
      <c r="AV135" s="133"/>
      <c r="AW135" s="133"/>
      <c r="AX135" s="133"/>
      <c r="AY135" s="133" t="s">
        <v>227</v>
      </c>
      <c r="AZ135" s="133"/>
      <c r="BA135" s="133"/>
      <c r="BB135" s="133"/>
      <c r="BC135" s="133"/>
      <c r="BD135" s="133"/>
      <c r="BE135" s="134"/>
      <c r="BF135" s="134"/>
      <c r="BG135" s="134"/>
      <c r="BH135" s="134"/>
      <c r="BI135" s="134"/>
      <c r="BJ135" s="134"/>
      <c r="BK135" s="165">
        <v>23280</v>
      </c>
      <c r="BL135" s="165"/>
      <c r="BM135" s="165"/>
      <c r="BN135" s="165"/>
      <c r="BO135" s="165"/>
      <c r="BP135" s="165"/>
      <c r="BQ135" s="165"/>
      <c r="BR135" s="165"/>
      <c r="BS135" s="165"/>
      <c r="BT135" s="165">
        <v>23280</v>
      </c>
      <c r="BU135" s="165"/>
      <c r="BV135" s="165"/>
      <c r="BW135" s="165"/>
      <c r="BX135" s="165"/>
      <c r="BY135" s="165"/>
      <c r="BZ135" s="165"/>
      <c r="CA135" s="165"/>
      <c r="CB135" s="165"/>
      <c r="CC135" s="165">
        <v>23280</v>
      </c>
      <c r="CD135" s="165"/>
      <c r="CE135" s="165"/>
      <c r="CF135" s="165"/>
      <c r="CG135" s="165"/>
      <c r="CH135" s="165"/>
      <c r="CI135" s="165"/>
      <c r="CJ135" s="165"/>
      <c r="CK135" s="165"/>
      <c r="CL135" s="134" t="s">
        <v>65</v>
      </c>
      <c r="CM135" s="134"/>
      <c r="CN135" s="134"/>
      <c r="CO135" s="134"/>
      <c r="CP135" s="134"/>
      <c r="CQ135" s="134"/>
      <c r="CR135" s="134"/>
      <c r="CS135" s="134"/>
      <c r="CT135" s="155"/>
    </row>
    <row r="136" spans="1:98" s="64" customFormat="1" x14ac:dyDescent="0.25">
      <c r="A136" s="111" t="s">
        <v>229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  <c r="AB136" s="111"/>
      <c r="AC136" s="111"/>
      <c r="AD136" s="111"/>
      <c r="AE136" s="111"/>
      <c r="AF136" s="111"/>
      <c r="AG136" s="111"/>
      <c r="AH136" s="111"/>
      <c r="AI136" s="111"/>
      <c r="AJ136" s="111"/>
      <c r="AK136" s="111"/>
      <c r="AL136" s="111"/>
      <c r="AM136" s="111"/>
      <c r="AN136" s="111"/>
      <c r="AO136" s="111"/>
      <c r="AP136" s="111"/>
      <c r="AQ136" s="111"/>
      <c r="AR136" s="111"/>
      <c r="AS136" s="111"/>
      <c r="AT136" s="111"/>
      <c r="AU136" s="132"/>
      <c r="AV136" s="133"/>
      <c r="AW136" s="133"/>
      <c r="AX136" s="133"/>
      <c r="AY136" s="133" t="s">
        <v>227</v>
      </c>
      <c r="AZ136" s="133"/>
      <c r="BA136" s="133"/>
      <c r="BB136" s="133"/>
      <c r="BC136" s="133"/>
      <c r="BD136" s="133"/>
      <c r="BE136" s="134"/>
      <c r="BF136" s="134"/>
      <c r="BG136" s="134"/>
      <c r="BH136" s="134"/>
      <c r="BI136" s="134"/>
      <c r="BJ136" s="134"/>
      <c r="BK136" s="165">
        <f>80000+472</f>
        <v>80472</v>
      </c>
      <c r="BL136" s="165"/>
      <c r="BM136" s="165"/>
      <c r="BN136" s="165"/>
      <c r="BO136" s="165"/>
      <c r="BP136" s="165"/>
      <c r="BQ136" s="165"/>
      <c r="BR136" s="165"/>
      <c r="BS136" s="165"/>
      <c r="BT136" s="165">
        <f>80000+472</f>
        <v>80472</v>
      </c>
      <c r="BU136" s="165"/>
      <c r="BV136" s="165"/>
      <c r="BW136" s="165"/>
      <c r="BX136" s="165"/>
      <c r="BY136" s="165"/>
      <c r="BZ136" s="165"/>
      <c r="CA136" s="165"/>
      <c r="CB136" s="165"/>
      <c r="CC136" s="165">
        <f>80000+472</f>
        <v>80472</v>
      </c>
      <c r="CD136" s="165"/>
      <c r="CE136" s="165"/>
      <c r="CF136" s="165"/>
      <c r="CG136" s="165"/>
      <c r="CH136" s="165"/>
      <c r="CI136" s="165"/>
      <c r="CJ136" s="165"/>
      <c r="CK136" s="165"/>
      <c r="CL136" s="134" t="s">
        <v>65</v>
      </c>
      <c r="CM136" s="134"/>
      <c r="CN136" s="134"/>
      <c r="CO136" s="134"/>
      <c r="CP136" s="134"/>
      <c r="CQ136" s="134"/>
      <c r="CR136" s="134"/>
      <c r="CS136" s="134"/>
      <c r="CT136" s="155"/>
    </row>
    <row r="137" spans="1:98" s="64" customFormat="1" x14ac:dyDescent="0.25">
      <c r="A137" s="111" t="s">
        <v>230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32"/>
      <c r="AV137" s="133"/>
      <c r="AW137" s="133"/>
      <c r="AX137" s="133"/>
      <c r="AY137" s="133" t="s">
        <v>227</v>
      </c>
      <c r="AZ137" s="133"/>
      <c r="BA137" s="133"/>
      <c r="BB137" s="133"/>
      <c r="BC137" s="133"/>
      <c r="BD137" s="133"/>
      <c r="BE137" s="134"/>
      <c r="BF137" s="134"/>
      <c r="BG137" s="134"/>
      <c r="BH137" s="134"/>
      <c r="BI137" s="134"/>
      <c r="BJ137" s="134"/>
      <c r="BK137" s="165">
        <f>1726190+216480+79528</f>
        <v>2022198</v>
      </c>
      <c r="BL137" s="165"/>
      <c r="BM137" s="165"/>
      <c r="BN137" s="165"/>
      <c r="BO137" s="165"/>
      <c r="BP137" s="165"/>
      <c r="BQ137" s="165"/>
      <c r="BR137" s="165"/>
      <c r="BS137" s="165"/>
      <c r="BT137" s="165">
        <f>1791790+216480</f>
        <v>2008270</v>
      </c>
      <c r="BU137" s="165"/>
      <c r="BV137" s="165"/>
      <c r="BW137" s="165"/>
      <c r="BX137" s="165"/>
      <c r="BY137" s="165"/>
      <c r="BZ137" s="165"/>
      <c r="CA137" s="165"/>
      <c r="CB137" s="165"/>
      <c r="CC137" s="165">
        <f>1859880+216480</f>
        <v>2076360</v>
      </c>
      <c r="CD137" s="165"/>
      <c r="CE137" s="165"/>
      <c r="CF137" s="165"/>
      <c r="CG137" s="165"/>
      <c r="CH137" s="165"/>
      <c r="CI137" s="165"/>
      <c r="CJ137" s="165"/>
      <c r="CK137" s="165"/>
      <c r="CL137" s="134" t="s">
        <v>65</v>
      </c>
      <c r="CM137" s="134"/>
      <c r="CN137" s="134"/>
      <c r="CO137" s="134"/>
      <c r="CP137" s="134"/>
      <c r="CQ137" s="134"/>
      <c r="CR137" s="134"/>
      <c r="CS137" s="134"/>
      <c r="CT137" s="155"/>
    </row>
    <row r="138" spans="1:98" s="64" customFormat="1" x14ac:dyDescent="0.25">
      <c r="A138" s="111" t="s">
        <v>231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32"/>
      <c r="AV138" s="133"/>
      <c r="AW138" s="133"/>
      <c r="AX138" s="133"/>
      <c r="AY138" s="133" t="s">
        <v>227</v>
      </c>
      <c r="AZ138" s="133"/>
      <c r="BA138" s="133"/>
      <c r="BB138" s="133"/>
      <c r="BC138" s="133"/>
      <c r="BD138" s="133"/>
      <c r="BE138" s="134"/>
      <c r="BF138" s="134"/>
      <c r="BG138" s="134"/>
      <c r="BH138" s="134"/>
      <c r="BI138" s="134"/>
      <c r="BJ138" s="134"/>
      <c r="BK138" s="165"/>
      <c r="BL138" s="165"/>
      <c r="BM138" s="165"/>
      <c r="BN138" s="165"/>
      <c r="BO138" s="165"/>
      <c r="BP138" s="165"/>
      <c r="BQ138" s="165"/>
      <c r="BR138" s="165"/>
      <c r="BS138" s="165"/>
      <c r="BT138" s="165"/>
      <c r="BU138" s="165"/>
      <c r="BV138" s="165"/>
      <c r="BW138" s="165"/>
      <c r="BX138" s="165"/>
      <c r="BY138" s="165"/>
      <c r="BZ138" s="165"/>
      <c r="CA138" s="165"/>
      <c r="CB138" s="165"/>
      <c r="CC138" s="165"/>
      <c r="CD138" s="165"/>
      <c r="CE138" s="165"/>
      <c r="CF138" s="165"/>
      <c r="CG138" s="165"/>
      <c r="CH138" s="165"/>
      <c r="CI138" s="165"/>
      <c r="CJ138" s="165"/>
      <c r="CK138" s="165"/>
      <c r="CL138" s="134" t="s">
        <v>65</v>
      </c>
      <c r="CM138" s="134"/>
      <c r="CN138" s="134"/>
      <c r="CO138" s="134"/>
      <c r="CP138" s="134"/>
      <c r="CQ138" s="134"/>
      <c r="CR138" s="134"/>
      <c r="CS138" s="134"/>
      <c r="CT138" s="155"/>
    </row>
    <row r="139" spans="1:98" s="64" customFormat="1" x14ac:dyDescent="0.25">
      <c r="A139" s="111" t="s">
        <v>223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1"/>
      <c r="AG139" s="111"/>
      <c r="AH139" s="111"/>
      <c r="AI139" s="111"/>
      <c r="AJ139" s="111"/>
      <c r="AK139" s="111"/>
      <c r="AL139" s="111"/>
      <c r="AM139" s="111"/>
      <c r="AN139" s="111"/>
      <c r="AO139" s="111"/>
      <c r="AP139" s="111"/>
      <c r="AQ139" s="111"/>
      <c r="AR139" s="111"/>
      <c r="AS139" s="111"/>
      <c r="AT139" s="111"/>
      <c r="AU139" s="132"/>
      <c r="AV139" s="133"/>
      <c r="AW139" s="133"/>
      <c r="AX139" s="133"/>
      <c r="AY139" s="133" t="s">
        <v>227</v>
      </c>
      <c r="AZ139" s="133"/>
      <c r="BA139" s="133"/>
      <c r="BB139" s="133"/>
      <c r="BC139" s="133"/>
      <c r="BD139" s="133"/>
      <c r="BE139" s="134"/>
      <c r="BF139" s="134"/>
      <c r="BG139" s="134"/>
      <c r="BH139" s="134"/>
      <c r="BI139" s="134"/>
      <c r="BJ139" s="134"/>
      <c r="BK139" s="165">
        <f>741500-50000</f>
        <v>691500</v>
      </c>
      <c r="BL139" s="165"/>
      <c r="BM139" s="165"/>
      <c r="BN139" s="165"/>
      <c r="BO139" s="165"/>
      <c r="BP139" s="165"/>
      <c r="BQ139" s="165"/>
      <c r="BR139" s="165"/>
      <c r="BS139" s="165"/>
      <c r="BT139" s="165">
        <f>741500-50000</f>
        <v>691500</v>
      </c>
      <c r="BU139" s="165"/>
      <c r="BV139" s="165"/>
      <c r="BW139" s="165"/>
      <c r="BX139" s="165"/>
      <c r="BY139" s="165"/>
      <c r="BZ139" s="165"/>
      <c r="CA139" s="165"/>
      <c r="CB139" s="165"/>
      <c r="CC139" s="165">
        <f>741500-50000</f>
        <v>691500</v>
      </c>
      <c r="CD139" s="165"/>
      <c r="CE139" s="165"/>
      <c r="CF139" s="165"/>
      <c r="CG139" s="165"/>
      <c r="CH139" s="165"/>
      <c r="CI139" s="165"/>
      <c r="CJ139" s="165"/>
      <c r="CK139" s="165"/>
      <c r="CL139" s="134" t="s">
        <v>65</v>
      </c>
      <c r="CM139" s="134"/>
      <c r="CN139" s="134"/>
      <c r="CO139" s="134"/>
      <c r="CP139" s="134"/>
      <c r="CQ139" s="134"/>
      <c r="CR139" s="134"/>
      <c r="CS139" s="134"/>
      <c r="CT139" s="155"/>
    </row>
    <row r="140" spans="1:98" s="64" customFormat="1" x14ac:dyDescent="0.25">
      <c r="A140" s="111" t="s">
        <v>224</v>
      </c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32"/>
      <c r="AV140" s="133"/>
      <c r="AW140" s="133"/>
      <c r="AX140" s="133"/>
      <c r="AY140" s="133" t="s">
        <v>227</v>
      </c>
      <c r="AZ140" s="133"/>
      <c r="BA140" s="133"/>
      <c r="BB140" s="133"/>
      <c r="BC140" s="133"/>
      <c r="BD140" s="133"/>
      <c r="BE140" s="134"/>
      <c r="BF140" s="134"/>
      <c r="BG140" s="134"/>
      <c r="BH140" s="134"/>
      <c r="BI140" s="134"/>
      <c r="BJ140" s="134"/>
      <c r="BK140" s="165">
        <f>2011400+41500+94000+19900</f>
        <v>2166800</v>
      </c>
      <c r="BL140" s="165"/>
      <c r="BM140" s="165"/>
      <c r="BN140" s="165"/>
      <c r="BO140" s="165"/>
      <c r="BP140" s="165"/>
      <c r="BQ140" s="165"/>
      <c r="BR140" s="165"/>
      <c r="BS140" s="165"/>
      <c r="BT140" s="165">
        <v>2094837.5</v>
      </c>
      <c r="BU140" s="165"/>
      <c r="BV140" s="165"/>
      <c r="BW140" s="165"/>
      <c r="BX140" s="165"/>
      <c r="BY140" s="165"/>
      <c r="BZ140" s="165"/>
      <c r="CA140" s="165"/>
      <c r="CB140" s="165"/>
      <c r="CC140" s="165">
        <v>2106487.5</v>
      </c>
      <c r="CD140" s="165"/>
      <c r="CE140" s="165"/>
      <c r="CF140" s="165"/>
      <c r="CG140" s="165"/>
      <c r="CH140" s="165"/>
      <c r="CI140" s="165"/>
      <c r="CJ140" s="165"/>
      <c r="CK140" s="165"/>
      <c r="CL140" s="134" t="s">
        <v>65</v>
      </c>
      <c r="CM140" s="134"/>
      <c r="CN140" s="134"/>
      <c r="CO140" s="134"/>
      <c r="CP140" s="134"/>
      <c r="CQ140" s="134"/>
      <c r="CR140" s="134"/>
      <c r="CS140" s="134"/>
      <c r="CT140" s="155"/>
    </row>
    <row r="141" spans="1:98" s="64" customFormat="1" x14ac:dyDescent="0.25">
      <c r="A141" s="131" t="s">
        <v>232</v>
      </c>
      <c r="B141" s="131"/>
      <c r="C141" s="131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  <c r="AF141" s="131"/>
      <c r="AG141" s="131"/>
      <c r="AH141" s="131"/>
      <c r="AI141" s="131"/>
      <c r="AJ141" s="131"/>
      <c r="AK141" s="131"/>
      <c r="AL141" s="131"/>
      <c r="AM141" s="131"/>
      <c r="AN141" s="131"/>
      <c r="AO141" s="131"/>
      <c r="AP141" s="131"/>
      <c r="AQ141" s="131"/>
      <c r="AR141" s="131"/>
      <c r="AS141" s="131"/>
      <c r="AT141" s="131"/>
      <c r="AU141" s="132"/>
      <c r="AV141" s="133"/>
      <c r="AW141" s="133"/>
      <c r="AX141" s="133"/>
      <c r="AY141" s="133" t="s">
        <v>227</v>
      </c>
      <c r="AZ141" s="133"/>
      <c r="BA141" s="133"/>
      <c r="BB141" s="133"/>
      <c r="BC141" s="133"/>
      <c r="BD141" s="133"/>
      <c r="BE141" s="134"/>
      <c r="BF141" s="134"/>
      <c r="BG141" s="134"/>
      <c r="BH141" s="134"/>
      <c r="BI141" s="134"/>
      <c r="BJ141" s="134"/>
      <c r="BK141" s="165">
        <v>200000</v>
      </c>
      <c r="BL141" s="165"/>
      <c r="BM141" s="165"/>
      <c r="BN141" s="165"/>
      <c r="BO141" s="165"/>
      <c r="BP141" s="165"/>
      <c r="BQ141" s="165"/>
      <c r="BR141" s="165"/>
      <c r="BS141" s="165"/>
      <c r="BT141" s="165">
        <v>200000</v>
      </c>
      <c r="BU141" s="165"/>
      <c r="BV141" s="165"/>
      <c r="BW141" s="165"/>
      <c r="BX141" s="165"/>
      <c r="BY141" s="165"/>
      <c r="BZ141" s="165"/>
      <c r="CA141" s="165"/>
      <c r="CB141" s="165"/>
      <c r="CC141" s="165">
        <v>200000</v>
      </c>
      <c r="CD141" s="165"/>
      <c r="CE141" s="165"/>
      <c r="CF141" s="165"/>
      <c r="CG141" s="165"/>
      <c r="CH141" s="165"/>
      <c r="CI141" s="165"/>
      <c r="CJ141" s="165"/>
      <c r="CK141" s="165"/>
      <c r="CL141" s="134" t="s">
        <v>65</v>
      </c>
      <c r="CM141" s="134"/>
      <c r="CN141" s="134"/>
      <c r="CO141" s="134"/>
      <c r="CP141" s="134"/>
      <c r="CQ141" s="134"/>
      <c r="CR141" s="134"/>
      <c r="CS141" s="134"/>
      <c r="CT141" s="155"/>
    </row>
    <row r="142" spans="1:98" s="64" customFormat="1" x14ac:dyDescent="0.25">
      <c r="A142" s="131" t="s">
        <v>233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31"/>
      <c r="AU142" s="132"/>
      <c r="AV142" s="133"/>
      <c r="AW142" s="133"/>
      <c r="AX142" s="133"/>
      <c r="AY142" s="133" t="s">
        <v>227</v>
      </c>
      <c r="AZ142" s="133"/>
      <c r="BA142" s="133"/>
      <c r="BB142" s="133"/>
      <c r="BC142" s="133"/>
      <c r="BD142" s="133"/>
      <c r="BE142" s="134"/>
      <c r="BF142" s="134"/>
      <c r="BG142" s="134"/>
      <c r="BH142" s="134"/>
      <c r="BI142" s="134"/>
      <c r="BJ142" s="134"/>
      <c r="BK142" s="165">
        <f>393200+130100</f>
        <v>523300</v>
      </c>
      <c r="BL142" s="165"/>
      <c r="BM142" s="165"/>
      <c r="BN142" s="165"/>
      <c r="BO142" s="165"/>
      <c r="BP142" s="165"/>
      <c r="BQ142" s="165"/>
      <c r="BR142" s="165"/>
      <c r="BS142" s="165"/>
      <c r="BT142" s="165">
        <v>393200</v>
      </c>
      <c r="BU142" s="165"/>
      <c r="BV142" s="165"/>
      <c r="BW142" s="165"/>
      <c r="BX142" s="165"/>
      <c r="BY142" s="165"/>
      <c r="BZ142" s="165"/>
      <c r="CA142" s="165"/>
      <c r="CB142" s="165"/>
      <c r="CC142" s="165">
        <v>393200</v>
      </c>
      <c r="CD142" s="165"/>
      <c r="CE142" s="165"/>
      <c r="CF142" s="165"/>
      <c r="CG142" s="165"/>
      <c r="CH142" s="165"/>
      <c r="CI142" s="165"/>
      <c r="CJ142" s="165"/>
      <c r="CK142" s="165"/>
      <c r="CL142" s="134" t="s">
        <v>65</v>
      </c>
      <c r="CM142" s="134"/>
      <c r="CN142" s="134"/>
      <c r="CO142" s="134"/>
      <c r="CP142" s="134"/>
      <c r="CQ142" s="134"/>
      <c r="CR142" s="134"/>
      <c r="CS142" s="134"/>
      <c r="CT142" s="155"/>
    </row>
    <row r="143" spans="1:98" s="64" customFormat="1" x14ac:dyDescent="0.25">
      <c r="A143" s="96" t="s">
        <v>234</v>
      </c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132"/>
      <c r="AV143" s="133"/>
      <c r="AW143" s="133"/>
      <c r="AX143" s="133"/>
      <c r="AY143" s="133" t="s">
        <v>227</v>
      </c>
      <c r="AZ143" s="133"/>
      <c r="BA143" s="133"/>
      <c r="BB143" s="133"/>
      <c r="BC143" s="133"/>
      <c r="BD143" s="133"/>
      <c r="BE143" s="134"/>
      <c r="BF143" s="134"/>
      <c r="BG143" s="134"/>
      <c r="BH143" s="134"/>
      <c r="BI143" s="134"/>
      <c r="BJ143" s="134"/>
      <c r="BK143" s="165">
        <v>234600</v>
      </c>
      <c r="BL143" s="165"/>
      <c r="BM143" s="165"/>
      <c r="BN143" s="165"/>
      <c r="BO143" s="165"/>
      <c r="BP143" s="165"/>
      <c r="BQ143" s="165"/>
      <c r="BR143" s="165"/>
      <c r="BS143" s="165"/>
      <c r="BT143" s="165">
        <v>234600</v>
      </c>
      <c r="BU143" s="165"/>
      <c r="BV143" s="165"/>
      <c r="BW143" s="165"/>
      <c r="BX143" s="165"/>
      <c r="BY143" s="165"/>
      <c r="BZ143" s="165"/>
      <c r="CA143" s="165"/>
      <c r="CB143" s="165"/>
      <c r="CC143" s="165">
        <v>234600</v>
      </c>
      <c r="CD143" s="165"/>
      <c r="CE143" s="165"/>
      <c r="CF143" s="165"/>
      <c r="CG143" s="165"/>
      <c r="CH143" s="165"/>
      <c r="CI143" s="165"/>
      <c r="CJ143" s="165"/>
      <c r="CK143" s="165"/>
      <c r="CL143" s="134" t="s">
        <v>65</v>
      </c>
      <c r="CM143" s="134"/>
      <c r="CN143" s="134"/>
      <c r="CO143" s="134"/>
      <c r="CP143" s="134"/>
      <c r="CQ143" s="134"/>
      <c r="CR143" s="134"/>
      <c r="CS143" s="134"/>
      <c r="CT143" s="155"/>
    </row>
    <row r="144" spans="1:98" s="64" customFormat="1" x14ac:dyDescent="0.25">
      <c r="A144" s="96" t="s">
        <v>235</v>
      </c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132"/>
      <c r="AV144" s="133"/>
      <c r="AW144" s="133"/>
      <c r="AX144" s="133"/>
      <c r="AY144" s="133" t="s">
        <v>227</v>
      </c>
      <c r="AZ144" s="133"/>
      <c r="BA144" s="133"/>
      <c r="BB144" s="133"/>
      <c r="BC144" s="133"/>
      <c r="BD144" s="133"/>
      <c r="BE144" s="134"/>
      <c r="BF144" s="134"/>
      <c r="BG144" s="134"/>
      <c r="BH144" s="134"/>
      <c r="BI144" s="134"/>
      <c r="BJ144" s="134"/>
      <c r="BK144" s="165"/>
      <c r="BL144" s="165"/>
      <c r="BM144" s="165"/>
      <c r="BN144" s="165"/>
      <c r="BO144" s="165"/>
      <c r="BP144" s="165"/>
      <c r="BQ144" s="165"/>
      <c r="BR144" s="165"/>
      <c r="BS144" s="165"/>
      <c r="BT144" s="165"/>
      <c r="BU144" s="165"/>
      <c r="BV144" s="165"/>
      <c r="BW144" s="165"/>
      <c r="BX144" s="165"/>
      <c r="BY144" s="165"/>
      <c r="BZ144" s="165"/>
      <c r="CA144" s="165"/>
      <c r="CB144" s="165"/>
      <c r="CC144" s="165"/>
      <c r="CD144" s="165"/>
      <c r="CE144" s="165"/>
      <c r="CF144" s="165"/>
      <c r="CG144" s="165"/>
      <c r="CH144" s="165"/>
      <c r="CI144" s="165"/>
      <c r="CJ144" s="165"/>
      <c r="CK144" s="165"/>
      <c r="CL144" s="134" t="s">
        <v>65</v>
      </c>
      <c r="CM144" s="134"/>
      <c r="CN144" s="134"/>
      <c r="CO144" s="134"/>
      <c r="CP144" s="134"/>
      <c r="CQ144" s="134"/>
      <c r="CR144" s="134"/>
      <c r="CS144" s="134"/>
      <c r="CT144" s="155"/>
    </row>
    <row r="145" spans="1:98" s="64" customFormat="1" x14ac:dyDescent="0.25">
      <c r="A145" s="96" t="s">
        <v>236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132"/>
      <c r="AV145" s="133"/>
      <c r="AW145" s="133"/>
      <c r="AX145" s="133"/>
      <c r="AY145" s="133" t="s">
        <v>227</v>
      </c>
      <c r="AZ145" s="133"/>
      <c r="BA145" s="133"/>
      <c r="BB145" s="133"/>
      <c r="BC145" s="133"/>
      <c r="BD145" s="133"/>
      <c r="BE145" s="134"/>
      <c r="BF145" s="134"/>
      <c r="BG145" s="134"/>
      <c r="BH145" s="134"/>
      <c r="BI145" s="134"/>
      <c r="BJ145" s="134"/>
      <c r="BK145" s="165">
        <v>121798</v>
      </c>
      <c r="BL145" s="165"/>
      <c r="BM145" s="165"/>
      <c r="BN145" s="165"/>
      <c r="BO145" s="165"/>
      <c r="BP145" s="165"/>
      <c r="BQ145" s="165"/>
      <c r="BR145" s="165"/>
      <c r="BS145" s="165"/>
      <c r="BT145" s="165">
        <v>121798</v>
      </c>
      <c r="BU145" s="165"/>
      <c r="BV145" s="165"/>
      <c r="BW145" s="165"/>
      <c r="BX145" s="165"/>
      <c r="BY145" s="165"/>
      <c r="BZ145" s="165"/>
      <c r="CA145" s="165"/>
      <c r="CB145" s="165"/>
      <c r="CC145" s="165">
        <v>121798</v>
      </c>
      <c r="CD145" s="165"/>
      <c r="CE145" s="165"/>
      <c r="CF145" s="165"/>
      <c r="CG145" s="165"/>
      <c r="CH145" s="165"/>
      <c r="CI145" s="165"/>
      <c r="CJ145" s="165"/>
      <c r="CK145" s="165"/>
      <c r="CL145" s="134" t="s">
        <v>65</v>
      </c>
      <c r="CM145" s="134"/>
      <c r="CN145" s="134"/>
      <c r="CO145" s="134"/>
      <c r="CP145" s="134"/>
      <c r="CQ145" s="134"/>
      <c r="CR145" s="134"/>
      <c r="CS145" s="134"/>
      <c r="CT145" s="155"/>
    </row>
    <row r="146" spans="1:98" s="64" customFormat="1" x14ac:dyDescent="0.25">
      <c r="A146" s="96" t="s">
        <v>237</v>
      </c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132"/>
      <c r="AV146" s="133"/>
      <c r="AW146" s="133"/>
      <c r="AX146" s="133"/>
      <c r="AY146" s="133" t="s">
        <v>227</v>
      </c>
      <c r="AZ146" s="133"/>
      <c r="BA146" s="133"/>
      <c r="BB146" s="133"/>
      <c r="BC146" s="133"/>
      <c r="BD146" s="133"/>
      <c r="BE146" s="134"/>
      <c r="BF146" s="134"/>
      <c r="BG146" s="134"/>
      <c r="BH146" s="134"/>
      <c r="BI146" s="134"/>
      <c r="BJ146" s="134"/>
      <c r="BK146" s="165">
        <v>50000</v>
      </c>
      <c r="BL146" s="165"/>
      <c r="BM146" s="165"/>
      <c r="BN146" s="165"/>
      <c r="BO146" s="165"/>
      <c r="BP146" s="165"/>
      <c r="BQ146" s="165"/>
      <c r="BR146" s="165"/>
      <c r="BS146" s="165"/>
      <c r="BT146" s="165">
        <v>50000</v>
      </c>
      <c r="BU146" s="165"/>
      <c r="BV146" s="165"/>
      <c r="BW146" s="165"/>
      <c r="BX146" s="165"/>
      <c r="BY146" s="165"/>
      <c r="BZ146" s="165"/>
      <c r="CA146" s="165"/>
      <c r="CB146" s="165"/>
      <c r="CC146" s="165">
        <v>50000</v>
      </c>
      <c r="CD146" s="165"/>
      <c r="CE146" s="165"/>
      <c r="CF146" s="165"/>
      <c r="CG146" s="165"/>
      <c r="CH146" s="165"/>
      <c r="CI146" s="165"/>
      <c r="CJ146" s="165"/>
      <c r="CK146" s="165"/>
      <c r="CL146" s="134" t="s">
        <v>65</v>
      </c>
      <c r="CM146" s="134"/>
      <c r="CN146" s="134"/>
      <c r="CO146" s="134"/>
      <c r="CP146" s="134"/>
      <c r="CQ146" s="134"/>
      <c r="CR146" s="134"/>
      <c r="CS146" s="134"/>
      <c r="CT146" s="155"/>
    </row>
    <row r="147" spans="1:98" s="64" customFormat="1" x14ac:dyDescent="0.25">
      <c r="A147" s="96" t="s">
        <v>238</v>
      </c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132"/>
      <c r="AV147" s="133"/>
      <c r="AW147" s="133"/>
      <c r="AX147" s="133"/>
      <c r="AY147" s="133" t="s">
        <v>227</v>
      </c>
      <c r="AZ147" s="133"/>
      <c r="BA147" s="133"/>
      <c r="BB147" s="133"/>
      <c r="BC147" s="133"/>
      <c r="BD147" s="133"/>
      <c r="BE147" s="134"/>
      <c r="BF147" s="134"/>
      <c r="BG147" s="134"/>
      <c r="BH147" s="134"/>
      <c r="BI147" s="134"/>
      <c r="BJ147" s="134"/>
      <c r="BK147" s="165">
        <v>16950</v>
      </c>
      <c r="BL147" s="165"/>
      <c r="BM147" s="165"/>
      <c r="BN147" s="165"/>
      <c r="BO147" s="165"/>
      <c r="BP147" s="165"/>
      <c r="BQ147" s="165"/>
      <c r="BR147" s="165"/>
      <c r="BS147" s="165"/>
      <c r="BT147" s="165">
        <v>16950</v>
      </c>
      <c r="BU147" s="165"/>
      <c r="BV147" s="165"/>
      <c r="BW147" s="165"/>
      <c r="BX147" s="165"/>
      <c r="BY147" s="165"/>
      <c r="BZ147" s="165"/>
      <c r="CA147" s="165"/>
      <c r="CB147" s="165"/>
      <c r="CC147" s="165">
        <v>16950</v>
      </c>
      <c r="CD147" s="165"/>
      <c r="CE147" s="165"/>
      <c r="CF147" s="165"/>
      <c r="CG147" s="165"/>
      <c r="CH147" s="165"/>
      <c r="CI147" s="165"/>
      <c r="CJ147" s="165"/>
      <c r="CK147" s="165"/>
      <c r="CL147" s="134" t="s">
        <v>65</v>
      </c>
      <c r="CM147" s="134"/>
      <c r="CN147" s="134"/>
      <c r="CO147" s="134"/>
      <c r="CP147" s="134"/>
      <c r="CQ147" s="134"/>
      <c r="CR147" s="134"/>
      <c r="CS147" s="134"/>
      <c r="CT147" s="155"/>
    </row>
    <row r="148" spans="1:98" s="64" customFormat="1" x14ac:dyDescent="0.25">
      <c r="A148" s="96" t="s">
        <v>239</v>
      </c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132"/>
      <c r="AV148" s="133"/>
      <c r="AW148" s="133"/>
      <c r="AX148" s="133"/>
      <c r="AY148" s="133" t="s">
        <v>227</v>
      </c>
      <c r="AZ148" s="133"/>
      <c r="BA148" s="133"/>
      <c r="BB148" s="133"/>
      <c r="BC148" s="133"/>
      <c r="BD148" s="133"/>
      <c r="BE148" s="134"/>
      <c r="BF148" s="134"/>
      <c r="BG148" s="134"/>
      <c r="BH148" s="134"/>
      <c r="BI148" s="134"/>
      <c r="BJ148" s="134"/>
      <c r="BK148" s="165">
        <f>20600+14120.5+108600</f>
        <v>143320.5</v>
      </c>
      <c r="BL148" s="165"/>
      <c r="BM148" s="165"/>
      <c r="BN148" s="165"/>
      <c r="BO148" s="165"/>
      <c r="BP148" s="165"/>
      <c r="BQ148" s="165"/>
      <c r="BR148" s="165"/>
      <c r="BS148" s="165"/>
      <c r="BT148" s="165">
        <f>20600+14120.5</f>
        <v>34720.5</v>
      </c>
      <c r="BU148" s="165"/>
      <c r="BV148" s="165"/>
      <c r="BW148" s="165"/>
      <c r="BX148" s="165"/>
      <c r="BY148" s="165"/>
      <c r="BZ148" s="165"/>
      <c r="CA148" s="165"/>
      <c r="CB148" s="165"/>
      <c r="CC148" s="165">
        <f>20600+14120.5</f>
        <v>34720.5</v>
      </c>
      <c r="CD148" s="165"/>
      <c r="CE148" s="165"/>
      <c r="CF148" s="165"/>
      <c r="CG148" s="165"/>
      <c r="CH148" s="165"/>
      <c r="CI148" s="165"/>
      <c r="CJ148" s="165"/>
      <c r="CK148" s="165"/>
      <c r="CL148" s="134" t="s">
        <v>65</v>
      </c>
      <c r="CM148" s="134"/>
      <c r="CN148" s="134"/>
      <c r="CO148" s="134"/>
      <c r="CP148" s="134"/>
      <c r="CQ148" s="134"/>
      <c r="CR148" s="134"/>
      <c r="CS148" s="134"/>
      <c r="CT148" s="155"/>
    </row>
    <row r="149" spans="1:98" s="64" customFormat="1" x14ac:dyDescent="0.25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132"/>
      <c r="AV149" s="133"/>
      <c r="AW149" s="133"/>
      <c r="AX149" s="133"/>
      <c r="AY149" s="133" t="s">
        <v>227</v>
      </c>
      <c r="AZ149" s="133"/>
      <c r="BA149" s="133"/>
      <c r="BB149" s="133"/>
      <c r="BC149" s="133"/>
      <c r="BD149" s="133"/>
      <c r="BE149" s="134"/>
      <c r="BF149" s="134"/>
      <c r="BG149" s="134"/>
      <c r="BH149" s="134"/>
      <c r="BI149" s="134"/>
      <c r="BJ149" s="134"/>
      <c r="BK149" s="165"/>
      <c r="BL149" s="165"/>
      <c r="BM149" s="165"/>
      <c r="BN149" s="165"/>
      <c r="BO149" s="165"/>
      <c r="BP149" s="165"/>
      <c r="BQ149" s="165"/>
      <c r="BR149" s="165"/>
      <c r="BS149" s="165"/>
      <c r="BT149" s="165"/>
      <c r="BU149" s="165"/>
      <c r="BV149" s="165"/>
      <c r="BW149" s="165"/>
      <c r="BX149" s="165"/>
      <c r="BY149" s="165"/>
      <c r="BZ149" s="165"/>
      <c r="CA149" s="165"/>
      <c r="CB149" s="165"/>
      <c r="CC149" s="165"/>
      <c r="CD149" s="165"/>
      <c r="CE149" s="165"/>
      <c r="CF149" s="165"/>
      <c r="CG149" s="165"/>
      <c r="CH149" s="165"/>
      <c r="CI149" s="165"/>
      <c r="CJ149" s="165"/>
      <c r="CK149" s="165"/>
      <c r="CL149" s="134" t="s">
        <v>65</v>
      </c>
      <c r="CM149" s="134"/>
      <c r="CN149" s="134"/>
      <c r="CO149" s="134"/>
      <c r="CP149" s="134"/>
      <c r="CQ149" s="134"/>
      <c r="CR149" s="134"/>
      <c r="CS149" s="134"/>
      <c r="CT149" s="155"/>
    </row>
    <row r="150" spans="1:98" s="64" customFormat="1" x14ac:dyDescent="0.25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132"/>
      <c r="AV150" s="133"/>
      <c r="AW150" s="133"/>
      <c r="AX150" s="133"/>
      <c r="AY150" s="133" t="s">
        <v>227</v>
      </c>
      <c r="AZ150" s="133"/>
      <c r="BA150" s="133"/>
      <c r="BB150" s="133"/>
      <c r="BC150" s="133"/>
      <c r="BD150" s="133"/>
      <c r="BE150" s="134"/>
      <c r="BF150" s="134"/>
      <c r="BG150" s="134"/>
      <c r="BH150" s="134"/>
      <c r="BI150" s="134"/>
      <c r="BJ150" s="134"/>
      <c r="BK150" s="165"/>
      <c r="BL150" s="165"/>
      <c r="BM150" s="165"/>
      <c r="BN150" s="165"/>
      <c r="BO150" s="165"/>
      <c r="BP150" s="165"/>
      <c r="BQ150" s="165"/>
      <c r="BR150" s="165"/>
      <c r="BS150" s="165"/>
      <c r="BT150" s="165"/>
      <c r="BU150" s="165"/>
      <c r="BV150" s="165"/>
      <c r="BW150" s="165"/>
      <c r="BX150" s="165"/>
      <c r="BY150" s="165"/>
      <c r="BZ150" s="165"/>
      <c r="CA150" s="165"/>
      <c r="CB150" s="165"/>
      <c r="CC150" s="165"/>
      <c r="CD150" s="165"/>
      <c r="CE150" s="165"/>
      <c r="CF150" s="165"/>
      <c r="CG150" s="165"/>
      <c r="CH150" s="165"/>
      <c r="CI150" s="165"/>
      <c r="CJ150" s="165"/>
      <c r="CK150" s="165"/>
      <c r="CL150" s="134" t="s">
        <v>65</v>
      </c>
      <c r="CM150" s="134"/>
      <c r="CN150" s="134"/>
      <c r="CO150" s="134"/>
      <c r="CP150" s="134"/>
      <c r="CQ150" s="134"/>
      <c r="CR150" s="134"/>
      <c r="CS150" s="134"/>
      <c r="CT150" s="155"/>
    </row>
    <row r="151" spans="1:98" s="64" customFormat="1" x14ac:dyDescent="0.25">
      <c r="A151" s="111" t="s">
        <v>240</v>
      </c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1"/>
      <c r="AG151" s="111"/>
      <c r="AH151" s="111"/>
      <c r="AI151" s="111"/>
      <c r="AJ151" s="111"/>
      <c r="AK151" s="111"/>
      <c r="AL151" s="111"/>
      <c r="AM151" s="111"/>
      <c r="AN151" s="111"/>
      <c r="AO151" s="111"/>
      <c r="AP151" s="111"/>
      <c r="AQ151" s="111"/>
      <c r="AR151" s="111"/>
      <c r="AS151" s="111"/>
      <c r="AT151" s="111"/>
      <c r="AU151" s="83" t="s">
        <v>241</v>
      </c>
      <c r="AV151" s="84"/>
      <c r="AW151" s="84"/>
      <c r="AX151" s="85"/>
      <c r="AY151" s="86" t="s">
        <v>242</v>
      </c>
      <c r="AZ151" s="84"/>
      <c r="BA151" s="84"/>
      <c r="BB151" s="84"/>
      <c r="BC151" s="84"/>
      <c r="BD151" s="85"/>
      <c r="BE151" s="87"/>
      <c r="BF151" s="88"/>
      <c r="BG151" s="88"/>
      <c r="BH151" s="88"/>
      <c r="BI151" s="88"/>
      <c r="BJ151" s="89"/>
      <c r="BK151" s="93"/>
      <c r="BL151" s="94"/>
      <c r="BM151" s="94"/>
      <c r="BN151" s="94"/>
      <c r="BO151" s="94"/>
      <c r="BP151" s="94"/>
      <c r="BQ151" s="94"/>
      <c r="BR151" s="94"/>
      <c r="BS151" s="110"/>
      <c r="BT151" s="93"/>
      <c r="BU151" s="94"/>
      <c r="BV151" s="94"/>
      <c r="BW151" s="94"/>
      <c r="BX151" s="94"/>
      <c r="BY151" s="94"/>
      <c r="BZ151" s="94"/>
      <c r="CA151" s="94"/>
      <c r="CB151" s="110"/>
      <c r="CC151" s="93"/>
      <c r="CD151" s="94"/>
      <c r="CE151" s="94"/>
      <c r="CF151" s="94"/>
      <c r="CG151" s="94"/>
      <c r="CH151" s="94"/>
      <c r="CI151" s="94"/>
      <c r="CJ151" s="94"/>
      <c r="CK151" s="110"/>
      <c r="CL151" s="93"/>
      <c r="CM151" s="94"/>
      <c r="CN151" s="94"/>
      <c r="CO151" s="94"/>
      <c r="CP151" s="94"/>
      <c r="CQ151" s="94"/>
      <c r="CR151" s="94"/>
      <c r="CS151" s="94"/>
      <c r="CT151" s="95"/>
    </row>
    <row r="152" spans="1:98" s="64" customFormat="1" x14ac:dyDescent="0.25">
      <c r="A152" s="96" t="s">
        <v>243</v>
      </c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7"/>
      <c r="AV152" s="98"/>
      <c r="AW152" s="98"/>
      <c r="AX152" s="99"/>
      <c r="AY152" s="100"/>
      <c r="AZ152" s="98"/>
      <c r="BA152" s="98"/>
      <c r="BB152" s="98"/>
      <c r="BC152" s="98"/>
      <c r="BD152" s="99"/>
      <c r="BE152" s="101"/>
      <c r="BF152" s="102"/>
      <c r="BG152" s="102"/>
      <c r="BH152" s="102"/>
      <c r="BI152" s="102"/>
      <c r="BJ152" s="103"/>
      <c r="BK152" s="107"/>
      <c r="BL152" s="108"/>
      <c r="BM152" s="108"/>
      <c r="BN152" s="108"/>
      <c r="BO152" s="108"/>
      <c r="BP152" s="108"/>
      <c r="BQ152" s="108"/>
      <c r="BR152" s="108"/>
      <c r="BS152" s="128"/>
      <c r="BT152" s="107"/>
      <c r="BU152" s="108"/>
      <c r="BV152" s="108"/>
      <c r="BW152" s="108"/>
      <c r="BX152" s="108"/>
      <c r="BY152" s="108"/>
      <c r="BZ152" s="108"/>
      <c r="CA152" s="108"/>
      <c r="CB152" s="128"/>
      <c r="CC152" s="107"/>
      <c r="CD152" s="108"/>
      <c r="CE152" s="108"/>
      <c r="CF152" s="108"/>
      <c r="CG152" s="108"/>
      <c r="CH152" s="108"/>
      <c r="CI152" s="108"/>
      <c r="CJ152" s="108"/>
      <c r="CK152" s="128"/>
      <c r="CL152" s="107"/>
      <c r="CM152" s="108"/>
      <c r="CN152" s="108"/>
      <c r="CO152" s="108"/>
      <c r="CP152" s="108"/>
      <c r="CQ152" s="108"/>
      <c r="CR152" s="108"/>
      <c r="CS152" s="108"/>
      <c r="CT152" s="109"/>
    </row>
    <row r="153" spans="1:98" s="64" customFormat="1" x14ac:dyDescent="0.25">
      <c r="A153" s="111" t="s">
        <v>70</v>
      </c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83" t="s">
        <v>244</v>
      </c>
      <c r="AV153" s="84"/>
      <c r="AW153" s="84"/>
      <c r="AX153" s="85"/>
      <c r="AY153" s="86" t="s">
        <v>245</v>
      </c>
      <c r="AZ153" s="84"/>
      <c r="BA153" s="84"/>
      <c r="BB153" s="84"/>
      <c r="BC153" s="84"/>
      <c r="BD153" s="85"/>
      <c r="BE153" s="87"/>
      <c r="BF153" s="88"/>
      <c r="BG153" s="88"/>
      <c r="BH153" s="88"/>
      <c r="BI153" s="88"/>
      <c r="BJ153" s="89"/>
      <c r="BK153" s="93"/>
      <c r="BL153" s="94"/>
      <c r="BM153" s="94"/>
      <c r="BN153" s="94"/>
      <c r="BO153" s="94"/>
      <c r="BP153" s="94"/>
      <c r="BQ153" s="94"/>
      <c r="BR153" s="94"/>
      <c r="BS153" s="110"/>
      <c r="BT153" s="93"/>
      <c r="BU153" s="94"/>
      <c r="BV153" s="94"/>
      <c r="BW153" s="94"/>
      <c r="BX153" s="94"/>
      <c r="BY153" s="94"/>
      <c r="BZ153" s="94"/>
      <c r="CA153" s="94"/>
      <c r="CB153" s="110"/>
      <c r="CC153" s="93"/>
      <c r="CD153" s="94"/>
      <c r="CE153" s="94"/>
      <c r="CF153" s="94"/>
      <c r="CG153" s="94"/>
      <c r="CH153" s="94"/>
      <c r="CI153" s="94"/>
      <c r="CJ153" s="94"/>
      <c r="CK153" s="110"/>
      <c r="CL153" s="93"/>
      <c r="CM153" s="94"/>
      <c r="CN153" s="94"/>
      <c r="CO153" s="94"/>
      <c r="CP153" s="94"/>
      <c r="CQ153" s="94"/>
      <c r="CR153" s="94"/>
      <c r="CS153" s="94"/>
      <c r="CT153" s="95"/>
    </row>
    <row r="154" spans="1:98" s="64" customFormat="1" x14ac:dyDescent="0.25">
      <c r="A154" s="116" t="s">
        <v>246</v>
      </c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7"/>
      <c r="AV154" s="118"/>
      <c r="AW154" s="118"/>
      <c r="AX154" s="119"/>
      <c r="AY154" s="120"/>
      <c r="AZ154" s="118"/>
      <c r="BA154" s="118"/>
      <c r="BB154" s="118"/>
      <c r="BC154" s="118"/>
      <c r="BD154" s="119"/>
      <c r="BE154" s="121"/>
      <c r="BF154" s="122"/>
      <c r="BG154" s="122"/>
      <c r="BH154" s="122"/>
      <c r="BI154" s="122"/>
      <c r="BJ154" s="123"/>
      <c r="BK154" s="124"/>
      <c r="BL154" s="125"/>
      <c r="BM154" s="125"/>
      <c r="BN154" s="125"/>
      <c r="BO154" s="125"/>
      <c r="BP154" s="125"/>
      <c r="BQ154" s="125"/>
      <c r="BR154" s="125"/>
      <c r="BS154" s="126"/>
      <c r="BT154" s="124"/>
      <c r="BU154" s="125"/>
      <c r="BV154" s="125"/>
      <c r="BW154" s="125"/>
      <c r="BX154" s="125"/>
      <c r="BY154" s="125"/>
      <c r="BZ154" s="125"/>
      <c r="CA154" s="125"/>
      <c r="CB154" s="126"/>
      <c r="CC154" s="124"/>
      <c r="CD154" s="125"/>
      <c r="CE154" s="125"/>
      <c r="CF154" s="125"/>
      <c r="CG154" s="125"/>
      <c r="CH154" s="125"/>
      <c r="CI154" s="125"/>
      <c r="CJ154" s="125"/>
      <c r="CK154" s="126"/>
      <c r="CL154" s="124"/>
      <c r="CM154" s="125"/>
      <c r="CN154" s="125"/>
      <c r="CO154" s="125"/>
      <c r="CP154" s="125"/>
      <c r="CQ154" s="125"/>
      <c r="CR154" s="125"/>
      <c r="CS154" s="125"/>
      <c r="CT154" s="127"/>
    </row>
    <row r="155" spans="1:98" s="64" customFormat="1" x14ac:dyDescent="0.25">
      <c r="A155" s="96" t="s">
        <v>247</v>
      </c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7"/>
      <c r="AV155" s="98"/>
      <c r="AW155" s="98"/>
      <c r="AX155" s="99"/>
      <c r="AY155" s="100"/>
      <c r="AZ155" s="98"/>
      <c r="BA155" s="98"/>
      <c r="BB155" s="98"/>
      <c r="BC155" s="98"/>
      <c r="BD155" s="99"/>
      <c r="BE155" s="101"/>
      <c r="BF155" s="102"/>
      <c r="BG155" s="102"/>
      <c r="BH155" s="102"/>
      <c r="BI155" s="102"/>
      <c r="BJ155" s="103"/>
      <c r="BK155" s="107"/>
      <c r="BL155" s="108"/>
      <c r="BM155" s="108"/>
      <c r="BN155" s="108"/>
      <c r="BO155" s="108"/>
      <c r="BP155" s="108"/>
      <c r="BQ155" s="108"/>
      <c r="BR155" s="108"/>
      <c r="BS155" s="128"/>
      <c r="BT155" s="107"/>
      <c r="BU155" s="108"/>
      <c r="BV155" s="108"/>
      <c r="BW155" s="108"/>
      <c r="BX155" s="108"/>
      <c r="BY155" s="108"/>
      <c r="BZ155" s="108"/>
      <c r="CA155" s="108"/>
      <c r="CB155" s="128"/>
      <c r="CC155" s="107"/>
      <c r="CD155" s="108"/>
      <c r="CE155" s="108"/>
      <c r="CF155" s="108"/>
      <c r="CG155" s="108"/>
      <c r="CH155" s="108"/>
      <c r="CI155" s="108"/>
      <c r="CJ155" s="108"/>
      <c r="CK155" s="128"/>
      <c r="CL155" s="107"/>
      <c r="CM155" s="108"/>
      <c r="CN155" s="108"/>
      <c r="CO155" s="108"/>
      <c r="CP155" s="108"/>
      <c r="CQ155" s="108"/>
      <c r="CR155" s="108"/>
      <c r="CS155" s="108"/>
      <c r="CT155" s="109"/>
    </row>
    <row r="156" spans="1:98" s="64" customFormat="1" x14ac:dyDescent="0.25">
      <c r="A156" s="111" t="s">
        <v>248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D156" s="111"/>
      <c r="AE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83" t="s">
        <v>249</v>
      </c>
      <c r="AV156" s="84"/>
      <c r="AW156" s="84"/>
      <c r="AX156" s="85"/>
      <c r="AY156" s="86" t="s">
        <v>250</v>
      </c>
      <c r="AZ156" s="84"/>
      <c r="BA156" s="84"/>
      <c r="BB156" s="84"/>
      <c r="BC156" s="84"/>
      <c r="BD156" s="85"/>
      <c r="BE156" s="87"/>
      <c r="BF156" s="88"/>
      <c r="BG156" s="88"/>
      <c r="BH156" s="88"/>
      <c r="BI156" s="88"/>
      <c r="BJ156" s="89"/>
      <c r="BK156" s="93"/>
      <c r="BL156" s="94"/>
      <c r="BM156" s="94"/>
      <c r="BN156" s="94"/>
      <c r="BO156" s="94"/>
      <c r="BP156" s="94"/>
      <c r="BQ156" s="94"/>
      <c r="BR156" s="94"/>
      <c r="BS156" s="110"/>
      <c r="BT156" s="93"/>
      <c r="BU156" s="94"/>
      <c r="BV156" s="94"/>
      <c r="BW156" s="94"/>
      <c r="BX156" s="94"/>
      <c r="BY156" s="94"/>
      <c r="BZ156" s="94"/>
      <c r="CA156" s="94"/>
      <c r="CB156" s="110"/>
      <c r="CC156" s="93"/>
      <c r="CD156" s="94"/>
      <c r="CE156" s="94"/>
      <c r="CF156" s="94"/>
      <c r="CG156" s="94"/>
      <c r="CH156" s="94"/>
      <c r="CI156" s="94"/>
      <c r="CJ156" s="94"/>
      <c r="CK156" s="110"/>
      <c r="CL156" s="93"/>
      <c r="CM156" s="94"/>
      <c r="CN156" s="94"/>
      <c r="CO156" s="94"/>
      <c r="CP156" s="94"/>
      <c r="CQ156" s="94"/>
      <c r="CR156" s="94"/>
      <c r="CS156" s="94"/>
      <c r="CT156" s="95"/>
    </row>
    <row r="157" spans="1:98" s="64" customFormat="1" x14ac:dyDescent="0.25">
      <c r="A157" s="96" t="s">
        <v>251</v>
      </c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7"/>
      <c r="AV157" s="98"/>
      <c r="AW157" s="98"/>
      <c r="AX157" s="99"/>
      <c r="AY157" s="100"/>
      <c r="AZ157" s="98"/>
      <c r="BA157" s="98"/>
      <c r="BB157" s="98"/>
      <c r="BC157" s="98"/>
      <c r="BD157" s="99"/>
      <c r="BE157" s="101"/>
      <c r="BF157" s="102"/>
      <c r="BG157" s="102"/>
      <c r="BH157" s="102"/>
      <c r="BI157" s="102"/>
      <c r="BJ157" s="103"/>
      <c r="BK157" s="107"/>
      <c r="BL157" s="108"/>
      <c r="BM157" s="108"/>
      <c r="BN157" s="108"/>
      <c r="BO157" s="108"/>
      <c r="BP157" s="108"/>
      <c r="BQ157" s="108"/>
      <c r="BR157" s="108"/>
      <c r="BS157" s="128"/>
      <c r="BT157" s="107"/>
      <c r="BU157" s="108"/>
      <c r="BV157" s="108"/>
      <c r="BW157" s="108"/>
      <c r="BX157" s="108"/>
      <c r="BY157" s="108"/>
      <c r="BZ157" s="108"/>
      <c r="CA157" s="108"/>
      <c r="CB157" s="128"/>
      <c r="CC157" s="107"/>
      <c r="CD157" s="108"/>
      <c r="CE157" s="108"/>
      <c r="CF157" s="108"/>
      <c r="CG157" s="108"/>
      <c r="CH157" s="108"/>
      <c r="CI157" s="108"/>
      <c r="CJ157" s="108"/>
      <c r="CK157" s="128"/>
      <c r="CL157" s="107"/>
      <c r="CM157" s="108"/>
      <c r="CN157" s="108"/>
      <c r="CO157" s="108"/>
      <c r="CP157" s="108"/>
      <c r="CQ157" s="108"/>
      <c r="CR157" s="108"/>
      <c r="CS157" s="108"/>
      <c r="CT157" s="109"/>
    </row>
    <row r="158" spans="1:98" s="64" customFormat="1" ht="15.75" x14ac:dyDescent="0.25">
      <c r="A158" s="173" t="s">
        <v>252</v>
      </c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74" t="s">
        <v>253</v>
      </c>
      <c r="AV158" s="75"/>
      <c r="AW158" s="75"/>
      <c r="AX158" s="75"/>
      <c r="AY158" s="75" t="s">
        <v>254</v>
      </c>
      <c r="AZ158" s="75"/>
      <c r="BA158" s="75"/>
      <c r="BB158" s="75"/>
      <c r="BC158" s="75"/>
      <c r="BD158" s="75"/>
      <c r="BE158" s="76"/>
      <c r="BF158" s="76"/>
      <c r="BG158" s="76"/>
      <c r="BH158" s="76"/>
      <c r="BI158" s="76"/>
      <c r="BJ158" s="76"/>
      <c r="BK158" s="77">
        <f>BK159+BK161+BK162</f>
        <v>0</v>
      </c>
      <c r="BL158" s="77"/>
      <c r="BM158" s="77"/>
      <c r="BN158" s="77"/>
      <c r="BO158" s="77"/>
      <c r="BP158" s="77"/>
      <c r="BQ158" s="77"/>
      <c r="BR158" s="77"/>
      <c r="BS158" s="77"/>
      <c r="BT158" s="77">
        <f>BT159+BT161+BT162</f>
        <v>0</v>
      </c>
      <c r="BU158" s="77"/>
      <c r="BV158" s="77"/>
      <c r="BW158" s="77"/>
      <c r="BX158" s="77"/>
      <c r="BY158" s="77"/>
      <c r="BZ158" s="77"/>
      <c r="CA158" s="77"/>
      <c r="CB158" s="77"/>
      <c r="CC158" s="77">
        <f>CC159+CC161+CC162</f>
        <v>0</v>
      </c>
      <c r="CD158" s="77"/>
      <c r="CE158" s="77"/>
      <c r="CF158" s="77"/>
      <c r="CG158" s="77"/>
      <c r="CH158" s="77"/>
      <c r="CI158" s="77"/>
      <c r="CJ158" s="77"/>
      <c r="CK158" s="77"/>
      <c r="CL158" s="76" t="s">
        <v>65</v>
      </c>
      <c r="CM158" s="76"/>
      <c r="CN158" s="76"/>
      <c r="CO158" s="76"/>
      <c r="CP158" s="76"/>
      <c r="CQ158" s="76"/>
      <c r="CR158" s="76"/>
      <c r="CS158" s="76"/>
      <c r="CT158" s="154"/>
    </row>
    <row r="159" spans="1:98" s="64" customFormat="1" x14ac:dyDescent="0.25">
      <c r="A159" s="111" t="s">
        <v>70</v>
      </c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1"/>
      <c r="AG159" s="111"/>
      <c r="AH159" s="111"/>
      <c r="AI159" s="111"/>
      <c r="AJ159" s="111"/>
      <c r="AK159" s="111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83" t="s">
        <v>255</v>
      </c>
      <c r="AV159" s="84"/>
      <c r="AW159" s="84"/>
      <c r="AX159" s="85"/>
      <c r="AY159" s="86"/>
      <c r="AZ159" s="84"/>
      <c r="BA159" s="84"/>
      <c r="BB159" s="84"/>
      <c r="BC159" s="84"/>
      <c r="BD159" s="85"/>
      <c r="BE159" s="87"/>
      <c r="BF159" s="88"/>
      <c r="BG159" s="88"/>
      <c r="BH159" s="88"/>
      <c r="BI159" s="88"/>
      <c r="BJ159" s="89"/>
      <c r="BK159" s="93"/>
      <c r="BL159" s="94"/>
      <c r="BM159" s="94"/>
      <c r="BN159" s="94"/>
      <c r="BO159" s="94"/>
      <c r="BP159" s="94"/>
      <c r="BQ159" s="94"/>
      <c r="BR159" s="94"/>
      <c r="BS159" s="110"/>
      <c r="BT159" s="93"/>
      <c r="BU159" s="94"/>
      <c r="BV159" s="94"/>
      <c r="BW159" s="94"/>
      <c r="BX159" s="94"/>
      <c r="BY159" s="94"/>
      <c r="BZ159" s="94"/>
      <c r="CA159" s="94"/>
      <c r="CB159" s="110"/>
      <c r="CC159" s="93"/>
      <c r="CD159" s="94"/>
      <c r="CE159" s="94"/>
      <c r="CF159" s="94"/>
      <c r="CG159" s="94"/>
      <c r="CH159" s="94"/>
      <c r="CI159" s="94"/>
      <c r="CJ159" s="94"/>
      <c r="CK159" s="110"/>
      <c r="CL159" s="87" t="s">
        <v>65</v>
      </c>
      <c r="CM159" s="88"/>
      <c r="CN159" s="88"/>
      <c r="CO159" s="88"/>
      <c r="CP159" s="88"/>
      <c r="CQ159" s="88"/>
      <c r="CR159" s="88"/>
      <c r="CS159" s="88"/>
      <c r="CT159" s="139"/>
    </row>
    <row r="160" spans="1:98" s="64" customFormat="1" ht="15.75" x14ac:dyDescent="0.25">
      <c r="A160" s="96" t="s">
        <v>256</v>
      </c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7"/>
      <c r="AV160" s="98"/>
      <c r="AW160" s="98"/>
      <c r="AX160" s="99"/>
      <c r="AY160" s="100"/>
      <c r="AZ160" s="98"/>
      <c r="BA160" s="98"/>
      <c r="BB160" s="98"/>
      <c r="BC160" s="98"/>
      <c r="BD160" s="99"/>
      <c r="BE160" s="101"/>
      <c r="BF160" s="102"/>
      <c r="BG160" s="102"/>
      <c r="BH160" s="102"/>
      <c r="BI160" s="102"/>
      <c r="BJ160" s="103"/>
      <c r="BK160" s="107"/>
      <c r="BL160" s="108"/>
      <c r="BM160" s="108"/>
      <c r="BN160" s="108"/>
      <c r="BO160" s="108"/>
      <c r="BP160" s="108"/>
      <c r="BQ160" s="108"/>
      <c r="BR160" s="108"/>
      <c r="BS160" s="128"/>
      <c r="BT160" s="107"/>
      <c r="BU160" s="108"/>
      <c r="BV160" s="108"/>
      <c r="BW160" s="108"/>
      <c r="BX160" s="108"/>
      <c r="BY160" s="108"/>
      <c r="BZ160" s="108"/>
      <c r="CA160" s="108"/>
      <c r="CB160" s="128"/>
      <c r="CC160" s="107"/>
      <c r="CD160" s="108"/>
      <c r="CE160" s="108"/>
      <c r="CF160" s="108"/>
      <c r="CG160" s="108"/>
      <c r="CH160" s="108"/>
      <c r="CI160" s="108"/>
      <c r="CJ160" s="108"/>
      <c r="CK160" s="128"/>
      <c r="CL160" s="101"/>
      <c r="CM160" s="102"/>
      <c r="CN160" s="102"/>
      <c r="CO160" s="102"/>
      <c r="CP160" s="102"/>
      <c r="CQ160" s="102"/>
      <c r="CR160" s="102"/>
      <c r="CS160" s="102"/>
      <c r="CT160" s="141"/>
    </row>
    <row r="161" spans="1:98" s="64" customFormat="1" ht="15.75" x14ac:dyDescent="0.25">
      <c r="A161" s="131" t="s">
        <v>257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  <c r="AF161" s="131"/>
      <c r="AG161" s="131"/>
      <c r="AH161" s="131"/>
      <c r="AI161" s="131"/>
      <c r="AJ161" s="131"/>
      <c r="AK161" s="131"/>
      <c r="AL161" s="131"/>
      <c r="AM161" s="131"/>
      <c r="AN161" s="131"/>
      <c r="AO161" s="131"/>
      <c r="AP161" s="131"/>
      <c r="AQ161" s="131"/>
      <c r="AR161" s="131"/>
      <c r="AS161" s="131"/>
      <c r="AT161" s="131"/>
      <c r="AU161" s="132" t="s">
        <v>258</v>
      </c>
      <c r="AV161" s="133"/>
      <c r="AW161" s="133"/>
      <c r="AX161" s="133"/>
      <c r="AY161" s="133"/>
      <c r="AZ161" s="133"/>
      <c r="BA161" s="133"/>
      <c r="BB161" s="133"/>
      <c r="BC161" s="133"/>
      <c r="BD161" s="133"/>
      <c r="BE161" s="134"/>
      <c r="BF161" s="134"/>
      <c r="BG161" s="134"/>
      <c r="BH161" s="134"/>
      <c r="BI161" s="134"/>
      <c r="BJ161" s="134"/>
      <c r="BK161" s="136"/>
      <c r="BL161" s="136"/>
      <c r="BM161" s="136"/>
      <c r="BN161" s="136"/>
      <c r="BO161" s="136"/>
      <c r="BP161" s="136"/>
      <c r="BQ161" s="136"/>
      <c r="BR161" s="136"/>
      <c r="BS161" s="136"/>
      <c r="BT161" s="136"/>
      <c r="BU161" s="136"/>
      <c r="BV161" s="136"/>
      <c r="BW161" s="136"/>
      <c r="BX161" s="136"/>
      <c r="BY161" s="136"/>
      <c r="BZ161" s="136"/>
      <c r="CA161" s="136"/>
      <c r="CB161" s="136"/>
      <c r="CC161" s="136"/>
      <c r="CD161" s="136"/>
      <c r="CE161" s="136"/>
      <c r="CF161" s="136"/>
      <c r="CG161" s="136"/>
      <c r="CH161" s="136"/>
      <c r="CI161" s="136"/>
      <c r="CJ161" s="136"/>
      <c r="CK161" s="136"/>
      <c r="CL161" s="134" t="s">
        <v>65</v>
      </c>
      <c r="CM161" s="134"/>
      <c r="CN161" s="134"/>
      <c r="CO161" s="134"/>
      <c r="CP161" s="134"/>
      <c r="CQ161" s="134"/>
      <c r="CR161" s="134"/>
      <c r="CS161" s="134"/>
      <c r="CT161" s="155"/>
    </row>
    <row r="162" spans="1:98" s="64" customFormat="1" ht="15.75" x14ac:dyDescent="0.25">
      <c r="A162" s="131" t="s">
        <v>259</v>
      </c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  <c r="AH162" s="131"/>
      <c r="AI162" s="131"/>
      <c r="AJ162" s="131"/>
      <c r="AK162" s="131"/>
      <c r="AL162" s="131"/>
      <c r="AM162" s="131"/>
      <c r="AN162" s="131"/>
      <c r="AO162" s="131"/>
      <c r="AP162" s="131"/>
      <c r="AQ162" s="131"/>
      <c r="AR162" s="131"/>
      <c r="AS162" s="131"/>
      <c r="AT162" s="131"/>
      <c r="AU162" s="132" t="s">
        <v>260</v>
      </c>
      <c r="AV162" s="133"/>
      <c r="AW162" s="133"/>
      <c r="AX162" s="133"/>
      <c r="AY162" s="133"/>
      <c r="AZ162" s="133"/>
      <c r="BA162" s="133"/>
      <c r="BB162" s="133"/>
      <c r="BC162" s="133"/>
      <c r="BD162" s="133"/>
      <c r="BE162" s="134"/>
      <c r="BF162" s="134"/>
      <c r="BG162" s="134"/>
      <c r="BH162" s="134"/>
      <c r="BI162" s="134"/>
      <c r="BJ162" s="134"/>
      <c r="BK162" s="136"/>
      <c r="BL162" s="136"/>
      <c r="BM162" s="136"/>
      <c r="BN162" s="136"/>
      <c r="BO162" s="136"/>
      <c r="BP162" s="136"/>
      <c r="BQ162" s="136"/>
      <c r="BR162" s="136"/>
      <c r="BS162" s="136"/>
      <c r="BT162" s="136"/>
      <c r="BU162" s="136"/>
      <c r="BV162" s="136"/>
      <c r="BW162" s="136"/>
      <c r="BX162" s="136"/>
      <c r="BY162" s="136"/>
      <c r="BZ162" s="136"/>
      <c r="CA162" s="136"/>
      <c r="CB162" s="136"/>
      <c r="CC162" s="136"/>
      <c r="CD162" s="136"/>
      <c r="CE162" s="136"/>
      <c r="CF162" s="136"/>
      <c r="CG162" s="136"/>
      <c r="CH162" s="136"/>
      <c r="CI162" s="136"/>
      <c r="CJ162" s="136"/>
      <c r="CK162" s="136"/>
      <c r="CL162" s="134" t="s">
        <v>65</v>
      </c>
      <c r="CM162" s="134"/>
      <c r="CN162" s="134"/>
      <c r="CO162" s="134"/>
      <c r="CP162" s="134"/>
      <c r="CQ162" s="134"/>
      <c r="CR162" s="134"/>
      <c r="CS162" s="134"/>
      <c r="CT162" s="155"/>
    </row>
    <row r="163" spans="1:98" s="64" customFormat="1" ht="15.75" x14ac:dyDescent="0.25">
      <c r="A163" s="73" t="s">
        <v>261</v>
      </c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4" t="s">
        <v>262</v>
      </c>
      <c r="AV163" s="75"/>
      <c r="AW163" s="75"/>
      <c r="AX163" s="75"/>
      <c r="AY163" s="75" t="s">
        <v>65</v>
      </c>
      <c r="AZ163" s="75"/>
      <c r="BA163" s="75"/>
      <c r="BB163" s="75"/>
      <c r="BC163" s="75"/>
      <c r="BD163" s="75"/>
      <c r="BE163" s="76"/>
      <c r="BF163" s="76"/>
      <c r="BG163" s="76"/>
      <c r="BH163" s="76"/>
      <c r="BI163" s="76"/>
      <c r="BJ163" s="76"/>
      <c r="BK163" s="77">
        <f>BK164+BK166</f>
        <v>0</v>
      </c>
      <c r="BL163" s="77"/>
      <c r="BM163" s="77"/>
      <c r="BN163" s="77"/>
      <c r="BO163" s="77"/>
      <c r="BP163" s="77"/>
      <c r="BQ163" s="77"/>
      <c r="BR163" s="77"/>
      <c r="BS163" s="77"/>
      <c r="BT163" s="77">
        <f>BT164+BT166</f>
        <v>0</v>
      </c>
      <c r="BU163" s="77"/>
      <c r="BV163" s="77"/>
      <c r="BW163" s="77"/>
      <c r="BX163" s="77"/>
      <c r="BY163" s="77"/>
      <c r="BZ163" s="77"/>
      <c r="CA163" s="77"/>
      <c r="CB163" s="77"/>
      <c r="CC163" s="77">
        <f>CC164+CC166</f>
        <v>0</v>
      </c>
      <c r="CD163" s="77"/>
      <c r="CE163" s="77"/>
      <c r="CF163" s="77"/>
      <c r="CG163" s="77"/>
      <c r="CH163" s="77"/>
      <c r="CI163" s="77"/>
      <c r="CJ163" s="77"/>
      <c r="CK163" s="77"/>
      <c r="CL163" s="76" t="s">
        <v>65</v>
      </c>
      <c r="CM163" s="76"/>
      <c r="CN163" s="76"/>
      <c r="CO163" s="76"/>
      <c r="CP163" s="76"/>
      <c r="CQ163" s="76"/>
      <c r="CR163" s="76"/>
      <c r="CS163" s="76"/>
      <c r="CT163" s="154"/>
    </row>
    <row r="164" spans="1:98" s="64" customFormat="1" x14ac:dyDescent="0.25">
      <c r="A164" s="111" t="s">
        <v>109</v>
      </c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83" t="s">
        <v>263</v>
      </c>
      <c r="AV164" s="84"/>
      <c r="AW164" s="84"/>
      <c r="AX164" s="85"/>
      <c r="AY164" s="86" t="s">
        <v>264</v>
      </c>
      <c r="AZ164" s="84"/>
      <c r="BA164" s="84"/>
      <c r="BB164" s="84"/>
      <c r="BC164" s="84"/>
      <c r="BD164" s="85"/>
      <c r="BE164" s="87"/>
      <c r="BF164" s="88"/>
      <c r="BG164" s="88"/>
      <c r="BH164" s="88"/>
      <c r="BI164" s="88"/>
      <c r="BJ164" s="89"/>
      <c r="BK164" s="93"/>
      <c r="BL164" s="94"/>
      <c r="BM164" s="94"/>
      <c r="BN164" s="94"/>
      <c r="BO164" s="94"/>
      <c r="BP164" s="94"/>
      <c r="BQ164" s="94"/>
      <c r="BR164" s="94"/>
      <c r="BS164" s="110"/>
      <c r="BT164" s="93"/>
      <c r="BU164" s="94"/>
      <c r="BV164" s="94"/>
      <c r="BW164" s="94"/>
      <c r="BX164" s="94"/>
      <c r="BY164" s="94"/>
      <c r="BZ164" s="94"/>
      <c r="CA164" s="94"/>
      <c r="CB164" s="110"/>
      <c r="CC164" s="93"/>
      <c r="CD164" s="94"/>
      <c r="CE164" s="94"/>
      <c r="CF164" s="94"/>
      <c r="CG164" s="94"/>
      <c r="CH164" s="94"/>
      <c r="CI164" s="94"/>
      <c r="CJ164" s="94"/>
      <c r="CK164" s="110"/>
      <c r="CL164" s="87" t="s">
        <v>65</v>
      </c>
      <c r="CM164" s="88"/>
      <c r="CN164" s="88"/>
      <c r="CO164" s="88"/>
      <c r="CP164" s="88"/>
      <c r="CQ164" s="88"/>
      <c r="CR164" s="88"/>
      <c r="CS164" s="88"/>
      <c r="CT164" s="139"/>
    </row>
    <row r="165" spans="1:98" s="64" customFormat="1" x14ac:dyDescent="0.25">
      <c r="A165" s="96" t="s">
        <v>265</v>
      </c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7"/>
      <c r="AV165" s="98"/>
      <c r="AW165" s="98"/>
      <c r="AX165" s="99"/>
      <c r="AY165" s="100"/>
      <c r="AZ165" s="98"/>
      <c r="BA165" s="98"/>
      <c r="BB165" s="98"/>
      <c r="BC165" s="98"/>
      <c r="BD165" s="99"/>
      <c r="BE165" s="101"/>
      <c r="BF165" s="102"/>
      <c r="BG165" s="102"/>
      <c r="BH165" s="102"/>
      <c r="BI165" s="102"/>
      <c r="BJ165" s="103"/>
      <c r="BK165" s="107"/>
      <c r="BL165" s="108"/>
      <c r="BM165" s="108"/>
      <c r="BN165" s="108"/>
      <c r="BO165" s="108"/>
      <c r="BP165" s="108"/>
      <c r="BQ165" s="108"/>
      <c r="BR165" s="108"/>
      <c r="BS165" s="128"/>
      <c r="BT165" s="107"/>
      <c r="BU165" s="108"/>
      <c r="BV165" s="108"/>
      <c r="BW165" s="108"/>
      <c r="BX165" s="108"/>
      <c r="BY165" s="108"/>
      <c r="BZ165" s="108"/>
      <c r="CA165" s="108"/>
      <c r="CB165" s="128"/>
      <c r="CC165" s="107"/>
      <c r="CD165" s="108"/>
      <c r="CE165" s="108"/>
      <c r="CF165" s="108"/>
      <c r="CG165" s="108"/>
      <c r="CH165" s="108"/>
      <c r="CI165" s="108"/>
      <c r="CJ165" s="108"/>
      <c r="CK165" s="128"/>
      <c r="CL165" s="101"/>
      <c r="CM165" s="102"/>
      <c r="CN165" s="102"/>
      <c r="CO165" s="102"/>
      <c r="CP165" s="102"/>
      <c r="CQ165" s="102"/>
      <c r="CR165" s="102"/>
      <c r="CS165" s="102"/>
      <c r="CT165" s="141"/>
    </row>
    <row r="166" spans="1:98" s="64" customFormat="1" ht="13.5" thickBot="1" x14ac:dyDescent="0.3">
      <c r="A166" s="131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1"/>
      <c r="AG166" s="131"/>
      <c r="AH166" s="131"/>
      <c r="AI166" s="131"/>
      <c r="AJ166" s="131"/>
      <c r="AK166" s="131"/>
      <c r="AL166" s="131"/>
      <c r="AM166" s="131"/>
      <c r="AN166" s="131"/>
      <c r="AO166" s="131"/>
      <c r="AP166" s="131"/>
      <c r="AQ166" s="131"/>
      <c r="AR166" s="131"/>
      <c r="AS166" s="131"/>
      <c r="AT166" s="131"/>
      <c r="AU166" s="174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6"/>
      <c r="BF166" s="176"/>
      <c r="BG166" s="176"/>
      <c r="BH166" s="176"/>
      <c r="BI166" s="176"/>
      <c r="BJ166" s="176"/>
      <c r="BK166" s="177"/>
      <c r="BL166" s="177"/>
      <c r="BM166" s="177"/>
      <c r="BN166" s="177"/>
      <c r="BO166" s="177"/>
      <c r="BP166" s="177"/>
      <c r="BQ166" s="177"/>
      <c r="BR166" s="177"/>
      <c r="BS166" s="177"/>
      <c r="BT166" s="177"/>
      <c r="BU166" s="177"/>
      <c r="BV166" s="177"/>
      <c r="BW166" s="177"/>
      <c r="BX166" s="177"/>
      <c r="BY166" s="177"/>
      <c r="BZ166" s="177"/>
      <c r="CA166" s="177"/>
      <c r="CB166" s="177"/>
      <c r="CC166" s="177"/>
      <c r="CD166" s="177"/>
      <c r="CE166" s="177"/>
      <c r="CF166" s="177"/>
      <c r="CG166" s="177"/>
      <c r="CH166" s="177"/>
      <c r="CI166" s="177"/>
      <c r="CJ166" s="177"/>
      <c r="CK166" s="177"/>
      <c r="CL166" s="178"/>
      <c r="CM166" s="179"/>
      <c r="CN166" s="179"/>
      <c r="CO166" s="179"/>
      <c r="CP166" s="179"/>
      <c r="CQ166" s="179"/>
      <c r="CR166" s="179"/>
      <c r="CS166" s="179"/>
      <c r="CT166" s="180"/>
    </row>
    <row r="167" spans="1:98" s="182" customFormat="1" ht="11.25" x14ac:dyDescent="0.25">
      <c r="A167" s="181"/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  <c r="S167" s="181"/>
      <c r="T167" s="181"/>
      <c r="U167" s="181"/>
    </row>
    <row r="168" spans="1:98" s="64" customFormat="1" ht="15.75" x14ac:dyDescent="0.25">
      <c r="A168" s="183" t="s">
        <v>266</v>
      </c>
      <c r="B168" s="183"/>
      <c r="C168" s="183"/>
      <c r="D168" s="183"/>
      <c r="E168" s="183"/>
      <c r="F168" s="183"/>
      <c r="G168" s="183"/>
      <c r="H168" s="183"/>
      <c r="I168" s="183"/>
      <c r="J168" s="183"/>
      <c r="K168" s="183"/>
      <c r="L168" s="183"/>
      <c r="M168" s="183"/>
      <c r="N168" s="183"/>
      <c r="O168" s="183"/>
      <c r="P168" s="183"/>
      <c r="Q168" s="183"/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  <c r="AJ168" s="183"/>
      <c r="AK168" s="183"/>
      <c r="AL168" s="183"/>
      <c r="AM168" s="183"/>
      <c r="AN168" s="183"/>
      <c r="AO168" s="183"/>
      <c r="AP168" s="183"/>
      <c r="AQ168" s="183"/>
      <c r="AR168" s="183"/>
      <c r="AS168" s="183"/>
      <c r="AT168" s="183"/>
      <c r="AU168" s="183"/>
      <c r="AV168" s="183"/>
      <c r="AW168" s="183"/>
      <c r="AX168" s="183"/>
      <c r="AY168" s="183"/>
      <c r="AZ168" s="183"/>
      <c r="BA168" s="183"/>
      <c r="BB168" s="183"/>
      <c r="BC168" s="183"/>
      <c r="BD168" s="183"/>
      <c r="BE168" s="183"/>
      <c r="BF168" s="183"/>
      <c r="BG168" s="183"/>
      <c r="BH168" s="183"/>
      <c r="BI168" s="183"/>
      <c r="BJ168" s="183"/>
      <c r="BK168" s="183"/>
      <c r="BL168" s="183"/>
      <c r="BM168" s="183"/>
      <c r="BN168" s="183"/>
      <c r="BO168" s="183"/>
      <c r="BP168" s="183"/>
      <c r="BQ168" s="183"/>
      <c r="BR168" s="183"/>
      <c r="BS168" s="183"/>
      <c r="BT168" s="183"/>
      <c r="BU168" s="183"/>
      <c r="BV168" s="183"/>
      <c r="BW168" s="183"/>
      <c r="BX168" s="183"/>
      <c r="BY168" s="183"/>
      <c r="BZ168" s="183"/>
      <c r="CA168" s="183"/>
      <c r="CB168" s="183"/>
      <c r="CC168" s="183"/>
      <c r="CD168" s="183"/>
      <c r="CE168" s="183"/>
      <c r="CF168" s="183"/>
      <c r="CG168" s="183"/>
      <c r="CH168" s="183"/>
      <c r="CI168" s="183"/>
      <c r="CJ168" s="183"/>
      <c r="CK168" s="183"/>
      <c r="CL168" s="183"/>
      <c r="CM168" s="183"/>
      <c r="CN168" s="183"/>
      <c r="CO168" s="183"/>
      <c r="CP168" s="183"/>
      <c r="CQ168" s="183"/>
      <c r="CR168" s="183"/>
      <c r="CS168" s="183"/>
      <c r="CT168" s="183"/>
    </row>
    <row r="169" spans="1:98" s="64" customFormat="1" ht="13.5" thickBot="1" x14ac:dyDescent="0.3"/>
    <row r="170" spans="1:98" s="64" customFormat="1" x14ac:dyDescent="0.25">
      <c r="A170" s="37" t="s">
        <v>267</v>
      </c>
      <c r="B170" s="38"/>
      <c r="C170" s="38"/>
      <c r="D170" s="38"/>
      <c r="E170" s="39"/>
      <c r="F170" s="38" t="s">
        <v>39</v>
      </c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9"/>
      <c r="BC170" s="40" t="s">
        <v>268</v>
      </c>
      <c r="BD170" s="38"/>
      <c r="BE170" s="38"/>
      <c r="BF170" s="38"/>
      <c r="BG170" s="38"/>
      <c r="BH170" s="39"/>
      <c r="BI170" s="40" t="s">
        <v>269</v>
      </c>
      <c r="BJ170" s="38"/>
      <c r="BK170" s="38"/>
      <c r="BL170" s="38"/>
      <c r="BM170" s="38"/>
      <c r="BN170" s="39"/>
      <c r="BO170" s="41" t="s">
        <v>43</v>
      </c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3"/>
    </row>
    <row r="171" spans="1:98" s="64" customFormat="1" x14ac:dyDescent="0.25">
      <c r="A171" s="45" t="s">
        <v>270</v>
      </c>
      <c r="B171" s="46"/>
      <c r="C171" s="46"/>
      <c r="D171" s="46"/>
      <c r="E171" s="47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7"/>
      <c r="BC171" s="48" t="s">
        <v>271</v>
      </c>
      <c r="BD171" s="46"/>
      <c r="BE171" s="46"/>
      <c r="BF171" s="46"/>
      <c r="BG171" s="46"/>
      <c r="BH171" s="47"/>
      <c r="BI171" s="48" t="s">
        <v>272</v>
      </c>
      <c r="BJ171" s="46"/>
      <c r="BK171" s="46"/>
      <c r="BL171" s="46"/>
      <c r="BM171" s="46"/>
      <c r="BN171" s="47"/>
      <c r="BO171" s="48" t="s">
        <v>47</v>
      </c>
      <c r="BP171" s="46"/>
      <c r="BQ171" s="46"/>
      <c r="BR171" s="46"/>
      <c r="BS171" s="46"/>
      <c r="BT171" s="46"/>
      <c r="BU171" s="46"/>
      <c r="BV171" s="47"/>
      <c r="BW171" s="48" t="s">
        <v>47</v>
      </c>
      <c r="BX171" s="46"/>
      <c r="BY171" s="46"/>
      <c r="BZ171" s="46"/>
      <c r="CA171" s="46"/>
      <c r="CB171" s="46"/>
      <c r="CC171" s="46"/>
      <c r="CD171" s="47"/>
      <c r="CE171" s="48" t="s">
        <v>47</v>
      </c>
      <c r="CF171" s="46"/>
      <c r="CG171" s="46"/>
      <c r="CH171" s="46"/>
      <c r="CI171" s="46"/>
      <c r="CJ171" s="46"/>
      <c r="CK171" s="46"/>
      <c r="CL171" s="47"/>
      <c r="CM171" s="48" t="s">
        <v>48</v>
      </c>
      <c r="CN171" s="46"/>
      <c r="CO171" s="46"/>
      <c r="CP171" s="46"/>
      <c r="CQ171" s="46"/>
      <c r="CR171" s="46"/>
      <c r="CS171" s="46"/>
      <c r="CT171" s="49"/>
    </row>
    <row r="172" spans="1:98" s="64" customFormat="1" x14ac:dyDescent="0.25">
      <c r="A172" s="45"/>
      <c r="B172" s="46"/>
      <c r="C172" s="46"/>
      <c r="D172" s="46"/>
      <c r="E172" s="47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7"/>
      <c r="BC172" s="48"/>
      <c r="BD172" s="46"/>
      <c r="BE172" s="46"/>
      <c r="BF172" s="46"/>
      <c r="BG172" s="46"/>
      <c r="BH172" s="47"/>
      <c r="BI172" s="48" t="s">
        <v>273</v>
      </c>
      <c r="BJ172" s="46"/>
      <c r="BK172" s="46"/>
      <c r="BL172" s="46"/>
      <c r="BM172" s="46"/>
      <c r="BN172" s="47"/>
      <c r="BO172" s="48" t="s">
        <v>274</v>
      </c>
      <c r="BP172" s="46"/>
      <c r="BQ172" s="46"/>
      <c r="BR172" s="46"/>
      <c r="BS172" s="46"/>
      <c r="BT172" s="46"/>
      <c r="BU172" s="46"/>
      <c r="BV172" s="47"/>
      <c r="BW172" s="48" t="s">
        <v>275</v>
      </c>
      <c r="BX172" s="46"/>
      <c r="BY172" s="46"/>
      <c r="BZ172" s="46"/>
      <c r="CA172" s="46"/>
      <c r="CB172" s="46"/>
      <c r="CC172" s="46"/>
      <c r="CD172" s="47"/>
      <c r="CE172" s="48" t="s">
        <v>276</v>
      </c>
      <c r="CF172" s="46"/>
      <c r="CG172" s="46"/>
      <c r="CH172" s="46"/>
      <c r="CI172" s="46"/>
      <c r="CJ172" s="46"/>
      <c r="CK172" s="46"/>
      <c r="CL172" s="47"/>
      <c r="CM172" s="48" t="s">
        <v>54</v>
      </c>
      <c r="CN172" s="46"/>
      <c r="CO172" s="46"/>
      <c r="CP172" s="46"/>
      <c r="CQ172" s="46"/>
      <c r="CR172" s="46"/>
      <c r="CS172" s="46"/>
      <c r="CT172" s="49"/>
    </row>
    <row r="173" spans="1:98" s="64" customFormat="1" x14ac:dyDescent="0.25">
      <c r="A173" s="45"/>
      <c r="B173" s="46"/>
      <c r="C173" s="46"/>
      <c r="D173" s="46"/>
      <c r="E173" s="47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7"/>
      <c r="BC173" s="48"/>
      <c r="BD173" s="46"/>
      <c r="BE173" s="46"/>
      <c r="BF173" s="46"/>
      <c r="BG173" s="46"/>
      <c r="BH173" s="47"/>
      <c r="BI173" s="48"/>
      <c r="BJ173" s="46"/>
      <c r="BK173" s="46"/>
      <c r="BL173" s="46"/>
      <c r="BM173" s="46"/>
      <c r="BN173" s="47"/>
      <c r="BO173" s="48" t="s">
        <v>277</v>
      </c>
      <c r="BP173" s="46"/>
      <c r="BQ173" s="46"/>
      <c r="BR173" s="46"/>
      <c r="BS173" s="46"/>
      <c r="BT173" s="46"/>
      <c r="BU173" s="46"/>
      <c r="BV173" s="47"/>
      <c r="BW173" s="48" t="s">
        <v>58</v>
      </c>
      <c r="BX173" s="46"/>
      <c r="BY173" s="46"/>
      <c r="BZ173" s="46"/>
      <c r="CA173" s="46"/>
      <c r="CB173" s="46"/>
      <c r="CC173" s="46"/>
      <c r="CD173" s="47"/>
      <c r="CE173" s="48" t="s">
        <v>58</v>
      </c>
      <c r="CF173" s="46"/>
      <c r="CG173" s="46"/>
      <c r="CH173" s="46"/>
      <c r="CI173" s="46"/>
      <c r="CJ173" s="46"/>
      <c r="CK173" s="46"/>
      <c r="CL173" s="47"/>
      <c r="CM173" s="48" t="s">
        <v>58</v>
      </c>
      <c r="CN173" s="46"/>
      <c r="CO173" s="46"/>
      <c r="CP173" s="46"/>
      <c r="CQ173" s="46"/>
      <c r="CR173" s="46"/>
      <c r="CS173" s="46"/>
      <c r="CT173" s="49"/>
    </row>
    <row r="174" spans="1:98" s="64" customFormat="1" x14ac:dyDescent="0.25">
      <c r="A174" s="50"/>
      <c r="B174" s="51"/>
      <c r="C174" s="51"/>
      <c r="D174" s="51"/>
      <c r="E174" s="52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7"/>
      <c r="BC174" s="48"/>
      <c r="BD174" s="46"/>
      <c r="BE174" s="46"/>
      <c r="BF174" s="46"/>
      <c r="BG174" s="46"/>
      <c r="BH174" s="47"/>
      <c r="BI174" s="48"/>
      <c r="BJ174" s="46"/>
      <c r="BK174" s="46"/>
      <c r="BL174" s="46"/>
      <c r="BM174" s="46"/>
      <c r="BN174" s="47"/>
      <c r="BO174" s="48" t="s">
        <v>278</v>
      </c>
      <c r="BP174" s="46"/>
      <c r="BQ174" s="46"/>
      <c r="BR174" s="46"/>
      <c r="BS174" s="46"/>
      <c r="BT174" s="46"/>
      <c r="BU174" s="46"/>
      <c r="BV174" s="47"/>
      <c r="BW174" s="48" t="s">
        <v>279</v>
      </c>
      <c r="BX174" s="46"/>
      <c r="BY174" s="46"/>
      <c r="BZ174" s="46"/>
      <c r="CA174" s="46"/>
      <c r="CB174" s="46"/>
      <c r="CC174" s="46"/>
      <c r="CD174" s="47"/>
      <c r="CE174" s="48" t="s">
        <v>279</v>
      </c>
      <c r="CF174" s="46"/>
      <c r="CG174" s="46"/>
      <c r="CH174" s="46"/>
      <c r="CI174" s="46"/>
      <c r="CJ174" s="46"/>
      <c r="CK174" s="46"/>
      <c r="CL174" s="47"/>
      <c r="CM174" s="48" t="s">
        <v>61</v>
      </c>
      <c r="CN174" s="46"/>
      <c r="CO174" s="46"/>
      <c r="CP174" s="46"/>
      <c r="CQ174" s="46"/>
      <c r="CR174" s="46"/>
      <c r="CS174" s="46"/>
      <c r="CT174" s="49"/>
    </row>
    <row r="175" spans="1:98" s="64" customFormat="1" ht="13.5" thickBot="1" x14ac:dyDescent="0.3">
      <c r="A175" s="184">
        <v>1</v>
      </c>
      <c r="B175" s="185"/>
      <c r="C175" s="185"/>
      <c r="D175" s="185"/>
      <c r="E175" s="186"/>
      <c r="F175" s="186">
        <v>2</v>
      </c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>
        <v>3</v>
      </c>
      <c r="BD175" s="55"/>
      <c r="BE175" s="55"/>
      <c r="BF175" s="55"/>
      <c r="BG175" s="55"/>
      <c r="BH175" s="55"/>
      <c r="BI175" s="55">
        <v>4</v>
      </c>
      <c r="BJ175" s="55"/>
      <c r="BK175" s="55"/>
      <c r="BL175" s="55"/>
      <c r="BM175" s="55"/>
      <c r="BN175" s="55"/>
      <c r="BO175" s="55">
        <v>5</v>
      </c>
      <c r="BP175" s="55"/>
      <c r="BQ175" s="55"/>
      <c r="BR175" s="55"/>
      <c r="BS175" s="55"/>
      <c r="BT175" s="55"/>
      <c r="BU175" s="55"/>
      <c r="BV175" s="55"/>
      <c r="BW175" s="55">
        <v>6</v>
      </c>
      <c r="BX175" s="55"/>
      <c r="BY175" s="55"/>
      <c r="BZ175" s="55"/>
      <c r="CA175" s="55"/>
      <c r="CB175" s="55"/>
      <c r="CC175" s="55"/>
      <c r="CD175" s="55"/>
      <c r="CE175" s="55">
        <v>7</v>
      </c>
      <c r="CF175" s="55"/>
      <c r="CG175" s="55"/>
      <c r="CH175" s="55"/>
      <c r="CI175" s="55"/>
      <c r="CJ175" s="55"/>
      <c r="CK175" s="55"/>
      <c r="CL175" s="55"/>
      <c r="CM175" s="55">
        <v>8</v>
      </c>
      <c r="CN175" s="55"/>
      <c r="CO175" s="55"/>
      <c r="CP175" s="55"/>
      <c r="CQ175" s="55"/>
      <c r="CR175" s="55"/>
      <c r="CS175" s="55"/>
      <c r="CT175" s="56"/>
    </row>
    <row r="176" spans="1:98" s="64" customFormat="1" ht="15.75" x14ac:dyDescent="0.25">
      <c r="A176" s="187" t="s">
        <v>280</v>
      </c>
      <c r="B176" s="187"/>
      <c r="C176" s="187"/>
      <c r="D176" s="187"/>
      <c r="E176" s="188"/>
      <c r="F176" s="173" t="s">
        <v>281</v>
      </c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89" t="s">
        <v>282</v>
      </c>
      <c r="BD176" s="190"/>
      <c r="BE176" s="190"/>
      <c r="BF176" s="190"/>
      <c r="BG176" s="190"/>
      <c r="BH176" s="190"/>
      <c r="BI176" s="191" t="s">
        <v>65</v>
      </c>
      <c r="BJ176" s="191"/>
      <c r="BK176" s="191"/>
      <c r="BL176" s="191"/>
      <c r="BM176" s="191"/>
      <c r="BN176" s="191"/>
      <c r="BO176" s="192">
        <f>BO177+BO186+BO189+BO191+BO214+BO218</f>
        <v>6274218.5</v>
      </c>
      <c r="BP176" s="193"/>
      <c r="BQ176" s="193"/>
      <c r="BR176" s="193"/>
      <c r="BS176" s="193"/>
      <c r="BT176" s="193"/>
      <c r="BU176" s="193"/>
      <c r="BV176" s="194"/>
      <c r="BW176" s="195">
        <f>BW177+BW186+BW189+BW191+BW214+BW218</f>
        <v>5949628</v>
      </c>
      <c r="BX176" s="195"/>
      <c r="BY176" s="195"/>
      <c r="BZ176" s="195"/>
      <c r="CA176" s="195"/>
      <c r="CB176" s="195"/>
      <c r="CC176" s="195"/>
      <c r="CD176" s="195"/>
      <c r="CE176" s="196">
        <f>CE177+CE186+CE189+CE191+CE214+CE218</f>
        <v>6029368</v>
      </c>
      <c r="CF176" s="196"/>
      <c r="CG176" s="196"/>
      <c r="CH176" s="196"/>
      <c r="CI176" s="196"/>
      <c r="CJ176" s="196"/>
      <c r="CK176" s="196"/>
      <c r="CL176" s="196"/>
      <c r="CM176" s="197"/>
      <c r="CN176" s="197"/>
      <c r="CO176" s="197"/>
      <c r="CP176" s="197"/>
      <c r="CQ176" s="197"/>
      <c r="CR176" s="197"/>
      <c r="CS176" s="197"/>
      <c r="CT176" s="198"/>
    </row>
    <row r="177" spans="1:98" s="64" customFormat="1" x14ac:dyDescent="0.25">
      <c r="A177" s="199" t="s">
        <v>283</v>
      </c>
      <c r="B177" s="199"/>
      <c r="C177" s="199"/>
      <c r="D177" s="199"/>
      <c r="E177" s="200"/>
      <c r="F177" s="80" t="s">
        <v>70</v>
      </c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2"/>
      <c r="BC177" s="83" t="s">
        <v>284</v>
      </c>
      <c r="BD177" s="84"/>
      <c r="BE177" s="84"/>
      <c r="BF177" s="84"/>
      <c r="BG177" s="84"/>
      <c r="BH177" s="85"/>
      <c r="BI177" s="86" t="s">
        <v>65</v>
      </c>
      <c r="BJ177" s="84"/>
      <c r="BK177" s="84"/>
      <c r="BL177" s="84"/>
      <c r="BM177" s="84"/>
      <c r="BN177" s="85"/>
      <c r="BO177" s="201"/>
      <c r="BP177" s="202"/>
      <c r="BQ177" s="202"/>
      <c r="BR177" s="202"/>
      <c r="BS177" s="202"/>
      <c r="BT177" s="202"/>
      <c r="BU177" s="202"/>
      <c r="BV177" s="203"/>
      <c r="BW177" s="201"/>
      <c r="BX177" s="202"/>
      <c r="BY177" s="202"/>
      <c r="BZ177" s="202"/>
      <c r="CA177" s="202"/>
      <c r="CB177" s="202"/>
      <c r="CC177" s="202"/>
      <c r="CD177" s="203"/>
      <c r="CE177" s="201"/>
      <c r="CF177" s="202"/>
      <c r="CG177" s="202"/>
      <c r="CH177" s="202"/>
      <c r="CI177" s="202"/>
      <c r="CJ177" s="202"/>
      <c r="CK177" s="202"/>
      <c r="CL177" s="203"/>
      <c r="CM177" s="201"/>
      <c r="CN177" s="202"/>
      <c r="CO177" s="202"/>
      <c r="CP177" s="202"/>
      <c r="CQ177" s="202"/>
      <c r="CR177" s="202"/>
      <c r="CS177" s="202"/>
      <c r="CT177" s="204"/>
    </row>
    <row r="178" spans="1:98" s="64" customFormat="1" x14ac:dyDescent="0.25">
      <c r="A178" s="199"/>
      <c r="B178" s="199"/>
      <c r="C178" s="199"/>
      <c r="D178" s="199"/>
      <c r="E178" s="200"/>
      <c r="F178" s="205" t="s">
        <v>285</v>
      </c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206"/>
      <c r="BC178" s="117"/>
      <c r="BD178" s="118"/>
      <c r="BE178" s="118"/>
      <c r="BF178" s="118"/>
      <c r="BG178" s="118"/>
      <c r="BH178" s="119"/>
      <c r="BI178" s="120"/>
      <c r="BJ178" s="118"/>
      <c r="BK178" s="118"/>
      <c r="BL178" s="118"/>
      <c r="BM178" s="118"/>
      <c r="BN178" s="119"/>
      <c r="BO178" s="207"/>
      <c r="BP178" s="208"/>
      <c r="BQ178" s="208"/>
      <c r="BR178" s="208"/>
      <c r="BS178" s="208"/>
      <c r="BT178" s="208"/>
      <c r="BU178" s="208"/>
      <c r="BV178" s="209"/>
      <c r="BW178" s="207"/>
      <c r="BX178" s="208"/>
      <c r="BY178" s="208"/>
      <c r="BZ178" s="208"/>
      <c r="CA178" s="208"/>
      <c r="CB178" s="208"/>
      <c r="CC178" s="208"/>
      <c r="CD178" s="209"/>
      <c r="CE178" s="207"/>
      <c r="CF178" s="208"/>
      <c r="CG178" s="208"/>
      <c r="CH178" s="208"/>
      <c r="CI178" s="208"/>
      <c r="CJ178" s="208"/>
      <c r="CK178" s="208"/>
      <c r="CL178" s="209"/>
      <c r="CM178" s="207"/>
      <c r="CN178" s="208"/>
      <c r="CO178" s="208"/>
      <c r="CP178" s="208"/>
      <c r="CQ178" s="208"/>
      <c r="CR178" s="208"/>
      <c r="CS178" s="208"/>
      <c r="CT178" s="210"/>
    </row>
    <row r="179" spans="1:98" s="64" customFormat="1" x14ac:dyDescent="0.25">
      <c r="A179" s="199"/>
      <c r="B179" s="199"/>
      <c r="C179" s="199"/>
      <c r="D179" s="199"/>
      <c r="E179" s="200"/>
      <c r="F179" s="205" t="s">
        <v>286</v>
      </c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206"/>
      <c r="BC179" s="117"/>
      <c r="BD179" s="118"/>
      <c r="BE179" s="118"/>
      <c r="BF179" s="118"/>
      <c r="BG179" s="118"/>
      <c r="BH179" s="119"/>
      <c r="BI179" s="120"/>
      <c r="BJ179" s="118"/>
      <c r="BK179" s="118"/>
      <c r="BL179" s="118"/>
      <c r="BM179" s="118"/>
      <c r="BN179" s="119"/>
      <c r="BO179" s="207"/>
      <c r="BP179" s="208"/>
      <c r="BQ179" s="208"/>
      <c r="BR179" s="208"/>
      <c r="BS179" s="208"/>
      <c r="BT179" s="208"/>
      <c r="BU179" s="208"/>
      <c r="BV179" s="209"/>
      <c r="BW179" s="207"/>
      <c r="BX179" s="208"/>
      <c r="BY179" s="208"/>
      <c r="BZ179" s="208"/>
      <c r="CA179" s="208"/>
      <c r="CB179" s="208"/>
      <c r="CC179" s="208"/>
      <c r="CD179" s="209"/>
      <c r="CE179" s="207"/>
      <c r="CF179" s="208"/>
      <c r="CG179" s="208"/>
      <c r="CH179" s="208"/>
      <c r="CI179" s="208"/>
      <c r="CJ179" s="208"/>
      <c r="CK179" s="208"/>
      <c r="CL179" s="209"/>
      <c r="CM179" s="207"/>
      <c r="CN179" s="208"/>
      <c r="CO179" s="208"/>
      <c r="CP179" s="208"/>
      <c r="CQ179" s="208"/>
      <c r="CR179" s="208"/>
      <c r="CS179" s="208"/>
      <c r="CT179" s="210"/>
    </row>
    <row r="180" spans="1:98" s="64" customFormat="1" x14ac:dyDescent="0.25">
      <c r="A180" s="199"/>
      <c r="B180" s="199"/>
      <c r="C180" s="199"/>
      <c r="D180" s="199"/>
      <c r="E180" s="200"/>
      <c r="F180" s="205" t="s">
        <v>287</v>
      </c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206"/>
      <c r="BC180" s="117"/>
      <c r="BD180" s="118"/>
      <c r="BE180" s="118"/>
      <c r="BF180" s="118"/>
      <c r="BG180" s="118"/>
      <c r="BH180" s="119"/>
      <c r="BI180" s="120"/>
      <c r="BJ180" s="118"/>
      <c r="BK180" s="118"/>
      <c r="BL180" s="118"/>
      <c r="BM180" s="118"/>
      <c r="BN180" s="119"/>
      <c r="BO180" s="207"/>
      <c r="BP180" s="208"/>
      <c r="BQ180" s="208"/>
      <c r="BR180" s="208"/>
      <c r="BS180" s="208"/>
      <c r="BT180" s="208"/>
      <c r="BU180" s="208"/>
      <c r="BV180" s="209"/>
      <c r="BW180" s="207"/>
      <c r="BX180" s="208"/>
      <c r="BY180" s="208"/>
      <c r="BZ180" s="208"/>
      <c r="CA180" s="208"/>
      <c r="CB180" s="208"/>
      <c r="CC180" s="208"/>
      <c r="CD180" s="209"/>
      <c r="CE180" s="207"/>
      <c r="CF180" s="208"/>
      <c r="CG180" s="208"/>
      <c r="CH180" s="208"/>
      <c r="CI180" s="208"/>
      <c r="CJ180" s="208"/>
      <c r="CK180" s="208"/>
      <c r="CL180" s="209"/>
      <c r="CM180" s="207"/>
      <c r="CN180" s="208"/>
      <c r="CO180" s="208"/>
      <c r="CP180" s="208"/>
      <c r="CQ180" s="208"/>
      <c r="CR180" s="208"/>
      <c r="CS180" s="208"/>
      <c r="CT180" s="210"/>
    </row>
    <row r="181" spans="1:98" s="64" customFormat="1" x14ac:dyDescent="0.25">
      <c r="A181" s="199"/>
      <c r="B181" s="199"/>
      <c r="C181" s="199"/>
      <c r="D181" s="199"/>
      <c r="E181" s="200"/>
      <c r="F181" s="205" t="s">
        <v>288</v>
      </c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206"/>
      <c r="BC181" s="117"/>
      <c r="BD181" s="118"/>
      <c r="BE181" s="118"/>
      <c r="BF181" s="118"/>
      <c r="BG181" s="118"/>
      <c r="BH181" s="119"/>
      <c r="BI181" s="120"/>
      <c r="BJ181" s="118"/>
      <c r="BK181" s="118"/>
      <c r="BL181" s="118"/>
      <c r="BM181" s="118"/>
      <c r="BN181" s="119"/>
      <c r="BO181" s="207"/>
      <c r="BP181" s="208"/>
      <c r="BQ181" s="208"/>
      <c r="BR181" s="208"/>
      <c r="BS181" s="208"/>
      <c r="BT181" s="208"/>
      <c r="BU181" s="208"/>
      <c r="BV181" s="209"/>
      <c r="BW181" s="207"/>
      <c r="BX181" s="208"/>
      <c r="BY181" s="208"/>
      <c r="BZ181" s="208"/>
      <c r="CA181" s="208"/>
      <c r="CB181" s="208"/>
      <c r="CC181" s="208"/>
      <c r="CD181" s="209"/>
      <c r="CE181" s="207"/>
      <c r="CF181" s="208"/>
      <c r="CG181" s="208"/>
      <c r="CH181" s="208"/>
      <c r="CI181" s="208"/>
      <c r="CJ181" s="208"/>
      <c r="CK181" s="208"/>
      <c r="CL181" s="209"/>
      <c r="CM181" s="207"/>
      <c r="CN181" s="208"/>
      <c r="CO181" s="208"/>
      <c r="CP181" s="208"/>
      <c r="CQ181" s="208"/>
      <c r="CR181" s="208"/>
      <c r="CS181" s="208"/>
      <c r="CT181" s="210"/>
    </row>
    <row r="182" spans="1:98" s="64" customFormat="1" x14ac:dyDescent="0.25">
      <c r="A182" s="199"/>
      <c r="B182" s="199"/>
      <c r="C182" s="199"/>
      <c r="D182" s="199"/>
      <c r="E182" s="200"/>
      <c r="F182" s="205" t="s">
        <v>289</v>
      </c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206"/>
      <c r="BC182" s="117"/>
      <c r="BD182" s="118"/>
      <c r="BE182" s="118"/>
      <c r="BF182" s="118"/>
      <c r="BG182" s="118"/>
      <c r="BH182" s="119"/>
      <c r="BI182" s="120"/>
      <c r="BJ182" s="118"/>
      <c r="BK182" s="118"/>
      <c r="BL182" s="118"/>
      <c r="BM182" s="118"/>
      <c r="BN182" s="119"/>
      <c r="BO182" s="207"/>
      <c r="BP182" s="208"/>
      <c r="BQ182" s="208"/>
      <c r="BR182" s="208"/>
      <c r="BS182" s="208"/>
      <c r="BT182" s="208"/>
      <c r="BU182" s="208"/>
      <c r="BV182" s="209"/>
      <c r="BW182" s="207"/>
      <c r="BX182" s="208"/>
      <c r="BY182" s="208"/>
      <c r="BZ182" s="208"/>
      <c r="CA182" s="208"/>
      <c r="CB182" s="208"/>
      <c r="CC182" s="208"/>
      <c r="CD182" s="209"/>
      <c r="CE182" s="207"/>
      <c r="CF182" s="208"/>
      <c r="CG182" s="208"/>
      <c r="CH182" s="208"/>
      <c r="CI182" s="208"/>
      <c r="CJ182" s="208"/>
      <c r="CK182" s="208"/>
      <c r="CL182" s="209"/>
      <c r="CM182" s="207"/>
      <c r="CN182" s="208"/>
      <c r="CO182" s="208"/>
      <c r="CP182" s="208"/>
      <c r="CQ182" s="208"/>
      <c r="CR182" s="208"/>
      <c r="CS182" s="208"/>
      <c r="CT182" s="210"/>
    </row>
    <row r="183" spans="1:98" s="64" customFormat="1" x14ac:dyDescent="0.25">
      <c r="A183" s="199"/>
      <c r="B183" s="199"/>
      <c r="C183" s="199"/>
      <c r="D183" s="199"/>
      <c r="E183" s="200"/>
      <c r="F183" s="205" t="s">
        <v>290</v>
      </c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206"/>
      <c r="BC183" s="117"/>
      <c r="BD183" s="118"/>
      <c r="BE183" s="118"/>
      <c r="BF183" s="118"/>
      <c r="BG183" s="118"/>
      <c r="BH183" s="119"/>
      <c r="BI183" s="120"/>
      <c r="BJ183" s="118"/>
      <c r="BK183" s="118"/>
      <c r="BL183" s="118"/>
      <c r="BM183" s="118"/>
      <c r="BN183" s="119"/>
      <c r="BO183" s="207"/>
      <c r="BP183" s="208"/>
      <c r="BQ183" s="208"/>
      <c r="BR183" s="208"/>
      <c r="BS183" s="208"/>
      <c r="BT183" s="208"/>
      <c r="BU183" s="208"/>
      <c r="BV183" s="209"/>
      <c r="BW183" s="207"/>
      <c r="BX183" s="208"/>
      <c r="BY183" s="208"/>
      <c r="BZ183" s="208"/>
      <c r="CA183" s="208"/>
      <c r="CB183" s="208"/>
      <c r="CC183" s="208"/>
      <c r="CD183" s="209"/>
      <c r="CE183" s="207"/>
      <c r="CF183" s="208"/>
      <c r="CG183" s="208"/>
      <c r="CH183" s="208"/>
      <c r="CI183" s="208"/>
      <c r="CJ183" s="208"/>
      <c r="CK183" s="208"/>
      <c r="CL183" s="209"/>
      <c r="CM183" s="207"/>
      <c r="CN183" s="208"/>
      <c r="CO183" s="208"/>
      <c r="CP183" s="208"/>
      <c r="CQ183" s="208"/>
      <c r="CR183" s="208"/>
      <c r="CS183" s="208"/>
      <c r="CT183" s="210"/>
    </row>
    <row r="184" spans="1:98" s="64" customFormat="1" x14ac:dyDescent="0.25">
      <c r="A184" s="199"/>
      <c r="B184" s="199"/>
      <c r="C184" s="199"/>
      <c r="D184" s="199"/>
      <c r="E184" s="200"/>
      <c r="F184" s="205" t="s">
        <v>291</v>
      </c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206"/>
      <c r="BC184" s="117"/>
      <c r="BD184" s="118"/>
      <c r="BE184" s="118"/>
      <c r="BF184" s="118"/>
      <c r="BG184" s="118"/>
      <c r="BH184" s="119"/>
      <c r="BI184" s="120"/>
      <c r="BJ184" s="118"/>
      <c r="BK184" s="118"/>
      <c r="BL184" s="118"/>
      <c r="BM184" s="118"/>
      <c r="BN184" s="119"/>
      <c r="BO184" s="207"/>
      <c r="BP184" s="208"/>
      <c r="BQ184" s="208"/>
      <c r="BR184" s="208"/>
      <c r="BS184" s="208"/>
      <c r="BT184" s="208"/>
      <c r="BU184" s="208"/>
      <c r="BV184" s="209"/>
      <c r="BW184" s="207"/>
      <c r="BX184" s="208"/>
      <c r="BY184" s="208"/>
      <c r="BZ184" s="208"/>
      <c r="CA184" s="208"/>
      <c r="CB184" s="208"/>
      <c r="CC184" s="208"/>
      <c r="CD184" s="209"/>
      <c r="CE184" s="207"/>
      <c r="CF184" s="208"/>
      <c r="CG184" s="208"/>
      <c r="CH184" s="208"/>
      <c r="CI184" s="208"/>
      <c r="CJ184" s="208"/>
      <c r="CK184" s="208"/>
      <c r="CL184" s="209"/>
      <c r="CM184" s="207"/>
      <c r="CN184" s="208"/>
      <c r="CO184" s="208"/>
      <c r="CP184" s="208"/>
      <c r="CQ184" s="208"/>
      <c r="CR184" s="208"/>
      <c r="CS184" s="208"/>
      <c r="CT184" s="210"/>
    </row>
    <row r="185" spans="1:98" s="64" customFormat="1" ht="15.75" x14ac:dyDescent="0.25">
      <c r="A185" s="199"/>
      <c r="B185" s="199"/>
      <c r="C185" s="199"/>
      <c r="D185" s="199"/>
      <c r="E185" s="200"/>
      <c r="F185" s="96" t="s">
        <v>292</v>
      </c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7"/>
      <c r="BD185" s="98"/>
      <c r="BE185" s="98"/>
      <c r="BF185" s="98"/>
      <c r="BG185" s="98"/>
      <c r="BH185" s="99"/>
      <c r="BI185" s="100"/>
      <c r="BJ185" s="98"/>
      <c r="BK185" s="98"/>
      <c r="BL185" s="98"/>
      <c r="BM185" s="98"/>
      <c r="BN185" s="99"/>
      <c r="BO185" s="211"/>
      <c r="BP185" s="212"/>
      <c r="BQ185" s="212"/>
      <c r="BR185" s="212"/>
      <c r="BS185" s="212"/>
      <c r="BT185" s="212"/>
      <c r="BU185" s="212"/>
      <c r="BV185" s="213"/>
      <c r="BW185" s="211"/>
      <c r="BX185" s="212"/>
      <c r="BY185" s="212"/>
      <c r="BZ185" s="212"/>
      <c r="CA185" s="212"/>
      <c r="CB185" s="212"/>
      <c r="CC185" s="212"/>
      <c r="CD185" s="213"/>
      <c r="CE185" s="211"/>
      <c r="CF185" s="212"/>
      <c r="CG185" s="212"/>
      <c r="CH185" s="212"/>
      <c r="CI185" s="212"/>
      <c r="CJ185" s="212"/>
      <c r="CK185" s="212"/>
      <c r="CL185" s="213"/>
      <c r="CM185" s="211"/>
      <c r="CN185" s="212"/>
      <c r="CO185" s="212"/>
      <c r="CP185" s="212"/>
      <c r="CQ185" s="212"/>
      <c r="CR185" s="212"/>
      <c r="CS185" s="212"/>
      <c r="CT185" s="214"/>
    </row>
    <row r="186" spans="1:98" s="64" customFormat="1" x14ac:dyDescent="0.25">
      <c r="A186" s="199" t="s">
        <v>293</v>
      </c>
      <c r="B186" s="199"/>
      <c r="C186" s="199"/>
      <c r="D186" s="199"/>
      <c r="E186" s="200"/>
      <c r="F186" s="82" t="s">
        <v>294</v>
      </c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1"/>
      <c r="AP186" s="111"/>
      <c r="AQ186" s="111"/>
      <c r="AR186" s="111"/>
      <c r="AS186" s="111"/>
      <c r="AT186" s="111"/>
      <c r="AU186" s="111"/>
      <c r="AV186" s="111"/>
      <c r="AW186" s="111"/>
      <c r="AX186" s="111"/>
      <c r="AY186" s="111"/>
      <c r="AZ186" s="111"/>
      <c r="BA186" s="111"/>
      <c r="BB186" s="215"/>
      <c r="BC186" s="83" t="s">
        <v>295</v>
      </c>
      <c r="BD186" s="84"/>
      <c r="BE186" s="84"/>
      <c r="BF186" s="84"/>
      <c r="BG186" s="84"/>
      <c r="BH186" s="85"/>
      <c r="BI186" s="86" t="s">
        <v>65</v>
      </c>
      <c r="BJ186" s="84"/>
      <c r="BK186" s="84"/>
      <c r="BL186" s="84"/>
      <c r="BM186" s="84"/>
      <c r="BN186" s="85"/>
      <c r="BO186" s="201"/>
      <c r="BP186" s="202"/>
      <c r="BQ186" s="202"/>
      <c r="BR186" s="202"/>
      <c r="BS186" s="202"/>
      <c r="BT186" s="202"/>
      <c r="BU186" s="202"/>
      <c r="BV186" s="203"/>
      <c r="BW186" s="201"/>
      <c r="BX186" s="202"/>
      <c r="BY186" s="202"/>
      <c r="BZ186" s="202"/>
      <c r="CA186" s="202"/>
      <c r="CB186" s="202"/>
      <c r="CC186" s="202"/>
      <c r="CD186" s="203"/>
      <c r="CE186" s="201"/>
      <c r="CF186" s="202"/>
      <c r="CG186" s="202"/>
      <c r="CH186" s="202"/>
      <c r="CI186" s="202"/>
      <c r="CJ186" s="202"/>
      <c r="CK186" s="202"/>
      <c r="CL186" s="203"/>
      <c r="CM186" s="201"/>
      <c r="CN186" s="202"/>
      <c r="CO186" s="202"/>
      <c r="CP186" s="202"/>
      <c r="CQ186" s="202"/>
      <c r="CR186" s="202"/>
      <c r="CS186" s="202"/>
      <c r="CT186" s="204"/>
    </row>
    <row r="187" spans="1:98" s="64" customFormat="1" x14ac:dyDescent="0.25">
      <c r="A187" s="199"/>
      <c r="B187" s="199"/>
      <c r="C187" s="199"/>
      <c r="D187" s="199"/>
      <c r="E187" s="200"/>
      <c r="F187" s="205" t="s">
        <v>296</v>
      </c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206"/>
      <c r="BC187" s="117"/>
      <c r="BD187" s="118"/>
      <c r="BE187" s="118"/>
      <c r="BF187" s="118"/>
      <c r="BG187" s="118"/>
      <c r="BH187" s="119"/>
      <c r="BI187" s="120"/>
      <c r="BJ187" s="118"/>
      <c r="BK187" s="118"/>
      <c r="BL187" s="118"/>
      <c r="BM187" s="118"/>
      <c r="BN187" s="119"/>
      <c r="BO187" s="207"/>
      <c r="BP187" s="208"/>
      <c r="BQ187" s="208"/>
      <c r="BR187" s="208"/>
      <c r="BS187" s="208"/>
      <c r="BT187" s="208"/>
      <c r="BU187" s="208"/>
      <c r="BV187" s="209"/>
      <c r="BW187" s="207"/>
      <c r="BX187" s="208"/>
      <c r="BY187" s="208"/>
      <c r="BZ187" s="208"/>
      <c r="CA187" s="208"/>
      <c r="CB187" s="208"/>
      <c r="CC187" s="208"/>
      <c r="CD187" s="209"/>
      <c r="CE187" s="207"/>
      <c r="CF187" s="208"/>
      <c r="CG187" s="208"/>
      <c r="CH187" s="208"/>
      <c r="CI187" s="208"/>
      <c r="CJ187" s="208"/>
      <c r="CK187" s="208"/>
      <c r="CL187" s="209"/>
      <c r="CM187" s="207"/>
      <c r="CN187" s="208"/>
      <c r="CO187" s="208"/>
      <c r="CP187" s="208"/>
      <c r="CQ187" s="208"/>
      <c r="CR187" s="208"/>
      <c r="CS187" s="208"/>
      <c r="CT187" s="210"/>
    </row>
    <row r="188" spans="1:98" s="64" customFormat="1" ht="15.75" x14ac:dyDescent="0.25">
      <c r="A188" s="199"/>
      <c r="B188" s="199"/>
      <c r="C188" s="199"/>
      <c r="D188" s="199"/>
      <c r="E188" s="200"/>
      <c r="F188" s="96" t="s">
        <v>297</v>
      </c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7"/>
      <c r="BD188" s="98"/>
      <c r="BE188" s="98"/>
      <c r="BF188" s="98"/>
      <c r="BG188" s="98"/>
      <c r="BH188" s="99"/>
      <c r="BI188" s="100"/>
      <c r="BJ188" s="98"/>
      <c r="BK188" s="98"/>
      <c r="BL188" s="98"/>
      <c r="BM188" s="98"/>
      <c r="BN188" s="99"/>
      <c r="BO188" s="211"/>
      <c r="BP188" s="212"/>
      <c r="BQ188" s="212"/>
      <c r="BR188" s="212"/>
      <c r="BS188" s="212"/>
      <c r="BT188" s="212"/>
      <c r="BU188" s="212"/>
      <c r="BV188" s="213"/>
      <c r="BW188" s="211"/>
      <c r="BX188" s="212"/>
      <c r="BY188" s="212"/>
      <c r="BZ188" s="212"/>
      <c r="CA188" s="212"/>
      <c r="CB188" s="212"/>
      <c r="CC188" s="212"/>
      <c r="CD188" s="213"/>
      <c r="CE188" s="211"/>
      <c r="CF188" s="212"/>
      <c r="CG188" s="212"/>
      <c r="CH188" s="212"/>
      <c r="CI188" s="212"/>
      <c r="CJ188" s="212"/>
      <c r="CK188" s="212"/>
      <c r="CL188" s="213"/>
      <c r="CM188" s="211"/>
      <c r="CN188" s="212"/>
      <c r="CO188" s="212"/>
      <c r="CP188" s="212"/>
      <c r="CQ188" s="212"/>
      <c r="CR188" s="212"/>
      <c r="CS188" s="212"/>
      <c r="CT188" s="214"/>
    </row>
    <row r="189" spans="1:98" s="64" customFormat="1" x14ac:dyDescent="0.25">
      <c r="A189" s="199" t="s">
        <v>298</v>
      </c>
      <c r="B189" s="199"/>
      <c r="C189" s="199"/>
      <c r="D189" s="199"/>
      <c r="E189" s="200"/>
      <c r="F189" s="82" t="s">
        <v>299</v>
      </c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  <c r="AR189" s="111"/>
      <c r="AS189" s="111"/>
      <c r="AT189" s="111"/>
      <c r="AU189" s="111"/>
      <c r="AV189" s="111"/>
      <c r="AW189" s="111"/>
      <c r="AX189" s="111"/>
      <c r="AY189" s="111"/>
      <c r="AZ189" s="111"/>
      <c r="BA189" s="111"/>
      <c r="BB189" s="215"/>
      <c r="BC189" s="83" t="s">
        <v>300</v>
      </c>
      <c r="BD189" s="84"/>
      <c r="BE189" s="84"/>
      <c r="BF189" s="84"/>
      <c r="BG189" s="84"/>
      <c r="BH189" s="85"/>
      <c r="BI189" s="86" t="s">
        <v>65</v>
      </c>
      <c r="BJ189" s="84"/>
      <c r="BK189" s="84"/>
      <c r="BL189" s="84"/>
      <c r="BM189" s="84"/>
      <c r="BN189" s="85"/>
      <c r="BO189" s="201"/>
      <c r="BP189" s="202"/>
      <c r="BQ189" s="202"/>
      <c r="BR189" s="202"/>
      <c r="BS189" s="202"/>
      <c r="BT189" s="202"/>
      <c r="BU189" s="202"/>
      <c r="BV189" s="203"/>
      <c r="BW189" s="201"/>
      <c r="BX189" s="202"/>
      <c r="BY189" s="202"/>
      <c r="BZ189" s="202"/>
      <c r="CA189" s="202"/>
      <c r="CB189" s="202"/>
      <c r="CC189" s="202"/>
      <c r="CD189" s="203"/>
      <c r="CE189" s="201"/>
      <c r="CF189" s="202"/>
      <c r="CG189" s="202"/>
      <c r="CH189" s="202"/>
      <c r="CI189" s="202"/>
      <c r="CJ189" s="202"/>
      <c r="CK189" s="202"/>
      <c r="CL189" s="203"/>
      <c r="CM189" s="201"/>
      <c r="CN189" s="202"/>
      <c r="CO189" s="202"/>
      <c r="CP189" s="202"/>
      <c r="CQ189" s="202"/>
      <c r="CR189" s="202"/>
      <c r="CS189" s="202"/>
      <c r="CT189" s="204"/>
    </row>
    <row r="190" spans="1:98" s="64" customFormat="1" ht="15.75" x14ac:dyDescent="0.25">
      <c r="A190" s="199"/>
      <c r="B190" s="199"/>
      <c r="C190" s="199"/>
      <c r="D190" s="199"/>
      <c r="E190" s="200"/>
      <c r="F190" s="96" t="s">
        <v>301</v>
      </c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7"/>
      <c r="BD190" s="98"/>
      <c r="BE190" s="98"/>
      <c r="BF190" s="98"/>
      <c r="BG190" s="98"/>
      <c r="BH190" s="99"/>
      <c r="BI190" s="100"/>
      <c r="BJ190" s="98"/>
      <c r="BK190" s="98"/>
      <c r="BL190" s="98"/>
      <c r="BM190" s="98"/>
      <c r="BN190" s="99"/>
      <c r="BO190" s="211"/>
      <c r="BP190" s="212"/>
      <c r="BQ190" s="212"/>
      <c r="BR190" s="212"/>
      <c r="BS190" s="212"/>
      <c r="BT190" s="212"/>
      <c r="BU190" s="212"/>
      <c r="BV190" s="213"/>
      <c r="BW190" s="211"/>
      <c r="BX190" s="212"/>
      <c r="BY190" s="212"/>
      <c r="BZ190" s="212"/>
      <c r="CA190" s="212"/>
      <c r="CB190" s="212"/>
      <c r="CC190" s="212"/>
      <c r="CD190" s="213"/>
      <c r="CE190" s="211"/>
      <c r="CF190" s="212"/>
      <c r="CG190" s="212"/>
      <c r="CH190" s="212"/>
      <c r="CI190" s="212"/>
      <c r="CJ190" s="212"/>
      <c r="CK190" s="212"/>
      <c r="CL190" s="213"/>
      <c r="CM190" s="211"/>
      <c r="CN190" s="212"/>
      <c r="CO190" s="212"/>
      <c r="CP190" s="212"/>
      <c r="CQ190" s="212"/>
      <c r="CR190" s="212"/>
      <c r="CS190" s="212"/>
      <c r="CT190" s="214"/>
    </row>
    <row r="191" spans="1:98" s="64" customFormat="1" x14ac:dyDescent="0.25">
      <c r="A191" s="199" t="s">
        <v>302</v>
      </c>
      <c r="B191" s="199"/>
      <c r="C191" s="199"/>
      <c r="D191" s="199"/>
      <c r="E191" s="200"/>
      <c r="F191" s="82" t="s">
        <v>294</v>
      </c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  <c r="AR191" s="111"/>
      <c r="AS191" s="111"/>
      <c r="AT191" s="111"/>
      <c r="AU191" s="111"/>
      <c r="AV191" s="111"/>
      <c r="AW191" s="111"/>
      <c r="AX191" s="111"/>
      <c r="AY191" s="111"/>
      <c r="AZ191" s="111"/>
      <c r="BA191" s="111"/>
      <c r="BB191" s="215"/>
      <c r="BC191" s="83" t="s">
        <v>303</v>
      </c>
      <c r="BD191" s="84"/>
      <c r="BE191" s="84"/>
      <c r="BF191" s="84"/>
      <c r="BG191" s="84"/>
      <c r="BH191" s="85"/>
      <c r="BI191" s="86" t="s">
        <v>65</v>
      </c>
      <c r="BJ191" s="84"/>
      <c r="BK191" s="84"/>
      <c r="BL191" s="84"/>
      <c r="BM191" s="84"/>
      <c r="BN191" s="85"/>
      <c r="BO191" s="93">
        <f>BK123</f>
        <v>6274218.5</v>
      </c>
      <c r="BP191" s="202"/>
      <c r="BQ191" s="202"/>
      <c r="BR191" s="202"/>
      <c r="BS191" s="202"/>
      <c r="BT191" s="202"/>
      <c r="BU191" s="202"/>
      <c r="BV191" s="203"/>
      <c r="BW191" s="93">
        <f>BT123</f>
        <v>5949628</v>
      </c>
      <c r="BX191" s="202"/>
      <c r="BY191" s="202"/>
      <c r="BZ191" s="202"/>
      <c r="CA191" s="202"/>
      <c r="CB191" s="202"/>
      <c r="CC191" s="202"/>
      <c r="CD191" s="203"/>
      <c r="CE191" s="93">
        <f>CC123</f>
        <v>6029368</v>
      </c>
      <c r="CF191" s="202"/>
      <c r="CG191" s="202"/>
      <c r="CH191" s="202"/>
      <c r="CI191" s="202"/>
      <c r="CJ191" s="202"/>
      <c r="CK191" s="202"/>
      <c r="CL191" s="203"/>
      <c r="CM191" s="201"/>
      <c r="CN191" s="202"/>
      <c r="CO191" s="202"/>
      <c r="CP191" s="202"/>
      <c r="CQ191" s="202"/>
      <c r="CR191" s="202"/>
      <c r="CS191" s="202"/>
      <c r="CT191" s="204"/>
    </row>
    <row r="192" spans="1:98" s="64" customFormat="1" x14ac:dyDescent="0.25">
      <c r="A192" s="199"/>
      <c r="B192" s="199"/>
      <c r="C192" s="199"/>
      <c r="D192" s="199"/>
      <c r="E192" s="200"/>
      <c r="F192" s="205" t="s">
        <v>304</v>
      </c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206"/>
      <c r="BC192" s="117"/>
      <c r="BD192" s="118"/>
      <c r="BE192" s="118"/>
      <c r="BF192" s="118"/>
      <c r="BG192" s="118"/>
      <c r="BH192" s="119"/>
      <c r="BI192" s="120"/>
      <c r="BJ192" s="118"/>
      <c r="BK192" s="118"/>
      <c r="BL192" s="118"/>
      <c r="BM192" s="118"/>
      <c r="BN192" s="119"/>
      <c r="BO192" s="207"/>
      <c r="BP192" s="208"/>
      <c r="BQ192" s="208"/>
      <c r="BR192" s="208"/>
      <c r="BS192" s="208"/>
      <c r="BT192" s="208"/>
      <c r="BU192" s="208"/>
      <c r="BV192" s="209"/>
      <c r="BW192" s="207"/>
      <c r="BX192" s="208"/>
      <c r="BY192" s="208"/>
      <c r="BZ192" s="208"/>
      <c r="CA192" s="208"/>
      <c r="CB192" s="208"/>
      <c r="CC192" s="208"/>
      <c r="CD192" s="209"/>
      <c r="CE192" s="207"/>
      <c r="CF192" s="208"/>
      <c r="CG192" s="208"/>
      <c r="CH192" s="208"/>
      <c r="CI192" s="208"/>
      <c r="CJ192" s="208"/>
      <c r="CK192" s="208"/>
      <c r="CL192" s="209"/>
      <c r="CM192" s="207"/>
      <c r="CN192" s="208"/>
      <c r="CO192" s="208"/>
      <c r="CP192" s="208"/>
      <c r="CQ192" s="208"/>
      <c r="CR192" s="208"/>
      <c r="CS192" s="208"/>
      <c r="CT192" s="210"/>
    </row>
    <row r="193" spans="1:98" s="64" customFormat="1" ht="15.75" x14ac:dyDescent="0.25">
      <c r="A193" s="199"/>
      <c r="B193" s="199"/>
      <c r="C193" s="199"/>
      <c r="D193" s="199"/>
      <c r="E193" s="200"/>
      <c r="F193" s="96" t="s">
        <v>305</v>
      </c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7"/>
      <c r="BD193" s="98"/>
      <c r="BE193" s="98"/>
      <c r="BF193" s="98"/>
      <c r="BG193" s="98"/>
      <c r="BH193" s="99"/>
      <c r="BI193" s="100"/>
      <c r="BJ193" s="98"/>
      <c r="BK193" s="98"/>
      <c r="BL193" s="98"/>
      <c r="BM193" s="98"/>
      <c r="BN193" s="99"/>
      <c r="BO193" s="211"/>
      <c r="BP193" s="212"/>
      <c r="BQ193" s="212"/>
      <c r="BR193" s="212"/>
      <c r="BS193" s="212"/>
      <c r="BT193" s="212"/>
      <c r="BU193" s="212"/>
      <c r="BV193" s="213"/>
      <c r="BW193" s="211"/>
      <c r="BX193" s="212"/>
      <c r="BY193" s="212"/>
      <c r="BZ193" s="212"/>
      <c r="CA193" s="212"/>
      <c r="CB193" s="212"/>
      <c r="CC193" s="212"/>
      <c r="CD193" s="213"/>
      <c r="CE193" s="211"/>
      <c r="CF193" s="212"/>
      <c r="CG193" s="212"/>
      <c r="CH193" s="212"/>
      <c r="CI193" s="212"/>
      <c r="CJ193" s="212"/>
      <c r="CK193" s="212"/>
      <c r="CL193" s="213"/>
      <c r="CM193" s="211"/>
      <c r="CN193" s="212"/>
      <c r="CO193" s="212"/>
      <c r="CP193" s="212"/>
      <c r="CQ193" s="212"/>
      <c r="CR193" s="212"/>
      <c r="CS193" s="212"/>
      <c r="CT193" s="214"/>
    </row>
    <row r="194" spans="1:98" s="64" customFormat="1" x14ac:dyDescent="0.25">
      <c r="A194" s="199" t="s">
        <v>306</v>
      </c>
      <c r="B194" s="199"/>
      <c r="C194" s="199"/>
      <c r="D194" s="199"/>
      <c r="E194" s="200"/>
      <c r="F194" s="111" t="s">
        <v>70</v>
      </c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  <c r="AR194" s="111"/>
      <c r="AS194" s="111"/>
      <c r="AT194" s="111"/>
      <c r="AU194" s="111"/>
      <c r="AV194" s="111"/>
      <c r="AW194" s="111"/>
      <c r="AX194" s="111"/>
      <c r="AY194" s="111"/>
      <c r="AZ194" s="111"/>
      <c r="BA194" s="111"/>
      <c r="BB194" s="111"/>
      <c r="BC194" s="83" t="s">
        <v>307</v>
      </c>
      <c r="BD194" s="84"/>
      <c r="BE194" s="84"/>
      <c r="BF194" s="84"/>
      <c r="BG194" s="84"/>
      <c r="BH194" s="85"/>
      <c r="BI194" s="86" t="s">
        <v>65</v>
      </c>
      <c r="BJ194" s="84"/>
      <c r="BK194" s="84"/>
      <c r="BL194" s="84"/>
      <c r="BM194" s="84"/>
      <c r="BN194" s="85"/>
      <c r="BO194" s="201"/>
      <c r="BP194" s="202"/>
      <c r="BQ194" s="202"/>
      <c r="BR194" s="202"/>
      <c r="BS194" s="202"/>
      <c r="BT194" s="202"/>
      <c r="BU194" s="202"/>
      <c r="BV194" s="203"/>
      <c r="BW194" s="201"/>
      <c r="BX194" s="202"/>
      <c r="BY194" s="202"/>
      <c r="BZ194" s="202"/>
      <c r="CA194" s="202"/>
      <c r="CB194" s="202"/>
      <c r="CC194" s="202"/>
      <c r="CD194" s="203"/>
      <c r="CE194" s="201"/>
      <c r="CF194" s="202"/>
      <c r="CG194" s="202"/>
      <c r="CH194" s="202"/>
      <c r="CI194" s="202"/>
      <c r="CJ194" s="202"/>
      <c r="CK194" s="202"/>
      <c r="CL194" s="203"/>
      <c r="CM194" s="201"/>
      <c r="CN194" s="202"/>
      <c r="CO194" s="202"/>
      <c r="CP194" s="202"/>
      <c r="CQ194" s="202"/>
      <c r="CR194" s="202"/>
      <c r="CS194" s="202"/>
      <c r="CT194" s="204"/>
    </row>
    <row r="195" spans="1:98" s="64" customFormat="1" x14ac:dyDescent="0.25">
      <c r="A195" s="199"/>
      <c r="B195" s="199"/>
      <c r="C195" s="199"/>
      <c r="D195" s="199"/>
      <c r="E195" s="200"/>
      <c r="F195" s="116" t="s">
        <v>308</v>
      </c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7"/>
      <c r="BD195" s="118"/>
      <c r="BE195" s="118"/>
      <c r="BF195" s="118"/>
      <c r="BG195" s="118"/>
      <c r="BH195" s="119"/>
      <c r="BI195" s="120"/>
      <c r="BJ195" s="118"/>
      <c r="BK195" s="118"/>
      <c r="BL195" s="118"/>
      <c r="BM195" s="118"/>
      <c r="BN195" s="119"/>
      <c r="BO195" s="207"/>
      <c r="BP195" s="208"/>
      <c r="BQ195" s="208"/>
      <c r="BR195" s="208"/>
      <c r="BS195" s="208"/>
      <c r="BT195" s="208"/>
      <c r="BU195" s="208"/>
      <c r="BV195" s="209"/>
      <c r="BW195" s="207"/>
      <c r="BX195" s="208"/>
      <c r="BY195" s="208"/>
      <c r="BZ195" s="208"/>
      <c r="CA195" s="208"/>
      <c r="CB195" s="208"/>
      <c r="CC195" s="208"/>
      <c r="CD195" s="209"/>
      <c r="CE195" s="207"/>
      <c r="CF195" s="208"/>
      <c r="CG195" s="208"/>
      <c r="CH195" s="208"/>
      <c r="CI195" s="208"/>
      <c r="CJ195" s="208"/>
      <c r="CK195" s="208"/>
      <c r="CL195" s="209"/>
      <c r="CM195" s="207"/>
      <c r="CN195" s="208"/>
      <c r="CO195" s="208"/>
      <c r="CP195" s="208"/>
      <c r="CQ195" s="208"/>
      <c r="CR195" s="208"/>
      <c r="CS195" s="208"/>
      <c r="CT195" s="210"/>
    </row>
    <row r="196" spans="1:98" s="64" customFormat="1" x14ac:dyDescent="0.25">
      <c r="A196" s="199"/>
      <c r="B196" s="199"/>
      <c r="C196" s="199"/>
      <c r="D196" s="199"/>
      <c r="E196" s="200"/>
      <c r="F196" s="96" t="s">
        <v>309</v>
      </c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7"/>
      <c r="BD196" s="98"/>
      <c r="BE196" s="98"/>
      <c r="BF196" s="98"/>
      <c r="BG196" s="98"/>
      <c r="BH196" s="99"/>
      <c r="BI196" s="100"/>
      <c r="BJ196" s="98"/>
      <c r="BK196" s="98"/>
      <c r="BL196" s="98"/>
      <c r="BM196" s="98"/>
      <c r="BN196" s="99"/>
      <c r="BO196" s="211"/>
      <c r="BP196" s="212"/>
      <c r="BQ196" s="212"/>
      <c r="BR196" s="212"/>
      <c r="BS196" s="212"/>
      <c r="BT196" s="212"/>
      <c r="BU196" s="212"/>
      <c r="BV196" s="213"/>
      <c r="BW196" s="211"/>
      <c r="BX196" s="212"/>
      <c r="BY196" s="212"/>
      <c r="BZ196" s="212"/>
      <c r="CA196" s="212"/>
      <c r="CB196" s="212"/>
      <c r="CC196" s="212"/>
      <c r="CD196" s="213"/>
      <c r="CE196" s="211"/>
      <c r="CF196" s="212"/>
      <c r="CG196" s="212"/>
      <c r="CH196" s="212"/>
      <c r="CI196" s="212"/>
      <c r="CJ196" s="212"/>
      <c r="CK196" s="212"/>
      <c r="CL196" s="213"/>
      <c r="CM196" s="211"/>
      <c r="CN196" s="212"/>
      <c r="CO196" s="212"/>
      <c r="CP196" s="212"/>
      <c r="CQ196" s="212"/>
      <c r="CR196" s="212"/>
      <c r="CS196" s="212"/>
      <c r="CT196" s="214"/>
    </row>
    <row r="197" spans="1:98" s="64" customFormat="1" x14ac:dyDescent="0.25">
      <c r="A197" s="199" t="s">
        <v>310</v>
      </c>
      <c r="B197" s="199"/>
      <c r="C197" s="199"/>
      <c r="D197" s="199"/>
      <c r="E197" s="200"/>
      <c r="F197" s="111" t="s">
        <v>70</v>
      </c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  <c r="AN197" s="111"/>
      <c r="AO197" s="111"/>
      <c r="AP197" s="111"/>
      <c r="AQ197" s="111"/>
      <c r="AR197" s="111"/>
      <c r="AS197" s="111"/>
      <c r="AT197" s="111"/>
      <c r="AU197" s="111"/>
      <c r="AV197" s="111"/>
      <c r="AW197" s="111"/>
      <c r="AX197" s="111"/>
      <c r="AY197" s="111"/>
      <c r="AZ197" s="111"/>
      <c r="BA197" s="111"/>
      <c r="BB197" s="111"/>
      <c r="BC197" s="83" t="s">
        <v>311</v>
      </c>
      <c r="BD197" s="84"/>
      <c r="BE197" s="84"/>
      <c r="BF197" s="84"/>
      <c r="BG197" s="84"/>
      <c r="BH197" s="85"/>
      <c r="BI197" s="86" t="s">
        <v>65</v>
      </c>
      <c r="BJ197" s="84"/>
      <c r="BK197" s="84"/>
      <c r="BL197" s="84"/>
      <c r="BM197" s="84"/>
      <c r="BN197" s="85"/>
      <c r="BO197" s="201"/>
      <c r="BP197" s="202"/>
      <c r="BQ197" s="202"/>
      <c r="BR197" s="202"/>
      <c r="BS197" s="202"/>
      <c r="BT197" s="202"/>
      <c r="BU197" s="202"/>
      <c r="BV197" s="203"/>
      <c r="BW197" s="201"/>
      <c r="BX197" s="202"/>
      <c r="BY197" s="202"/>
      <c r="BZ197" s="202"/>
      <c r="CA197" s="202"/>
      <c r="CB197" s="202"/>
      <c r="CC197" s="202"/>
      <c r="CD197" s="203"/>
      <c r="CE197" s="201"/>
      <c r="CF197" s="202"/>
      <c r="CG197" s="202"/>
      <c r="CH197" s="202"/>
      <c r="CI197" s="202"/>
      <c r="CJ197" s="202"/>
      <c r="CK197" s="202"/>
      <c r="CL197" s="203"/>
      <c r="CM197" s="201"/>
      <c r="CN197" s="202"/>
      <c r="CO197" s="202"/>
      <c r="CP197" s="202"/>
      <c r="CQ197" s="202"/>
      <c r="CR197" s="202"/>
      <c r="CS197" s="202"/>
      <c r="CT197" s="204"/>
    </row>
    <row r="198" spans="1:98" s="64" customFormat="1" x14ac:dyDescent="0.25">
      <c r="A198" s="199"/>
      <c r="B198" s="199"/>
      <c r="C198" s="199"/>
      <c r="D198" s="199"/>
      <c r="E198" s="200"/>
      <c r="F198" s="96" t="s">
        <v>312</v>
      </c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7"/>
      <c r="BD198" s="98"/>
      <c r="BE198" s="98"/>
      <c r="BF198" s="98"/>
      <c r="BG198" s="98"/>
      <c r="BH198" s="99"/>
      <c r="BI198" s="100"/>
      <c r="BJ198" s="98"/>
      <c r="BK198" s="98"/>
      <c r="BL198" s="98"/>
      <c r="BM198" s="98"/>
      <c r="BN198" s="99"/>
      <c r="BO198" s="211"/>
      <c r="BP198" s="212"/>
      <c r="BQ198" s="212"/>
      <c r="BR198" s="212"/>
      <c r="BS198" s="212"/>
      <c r="BT198" s="212"/>
      <c r="BU198" s="212"/>
      <c r="BV198" s="213"/>
      <c r="BW198" s="211"/>
      <c r="BX198" s="212"/>
      <c r="BY198" s="212"/>
      <c r="BZ198" s="212"/>
      <c r="CA198" s="212"/>
      <c r="CB198" s="212"/>
      <c r="CC198" s="212"/>
      <c r="CD198" s="213"/>
      <c r="CE198" s="211"/>
      <c r="CF198" s="212"/>
      <c r="CG198" s="212"/>
      <c r="CH198" s="212"/>
      <c r="CI198" s="212"/>
      <c r="CJ198" s="212"/>
      <c r="CK198" s="212"/>
      <c r="CL198" s="213"/>
      <c r="CM198" s="211"/>
      <c r="CN198" s="212"/>
      <c r="CO198" s="212"/>
      <c r="CP198" s="212"/>
      <c r="CQ198" s="212"/>
      <c r="CR198" s="212"/>
      <c r="CS198" s="212"/>
      <c r="CT198" s="214"/>
    </row>
    <row r="199" spans="1:98" s="64" customFormat="1" ht="15.75" x14ac:dyDescent="0.25">
      <c r="A199" s="199" t="s">
        <v>313</v>
      </c>
      <c r="B199" s="199"/>
      <c r="C199" s="199"/>
      <c r="D199" s="199"/>
      <c r="E199" s="200"/>
      <c r="F199" s="216" t="s">
        <v>314</v>
      </c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  <c r="AF199" s="131"/>
      <c r="AG199" s="131"/>
      <c r="AH199" s="131"/>
      <c r="AI199" s="131"/>
      <c r="AJ199" s="131"/>
      <c r="AK199" s="131"/>
      <c r="AL199" s="131"/>
      <c r="AM199" s="131"/>
      <c r="AN199" s="131"/>
      <c r="AO199" s="131"/>
      <c r="AP199" s="131"/>
      <c r="AQ199" s="131"/>
      <c r="AR199" s="131"/>
      <c r="AS199" s="131"/>
      <c r="AT199" s="131"/>
      <c r="AU199" s="131"/>
      <c r="AV199" s="131"/>
      <c r="AW199" s="131"/>
      <c r="AX199" s="131"/>
      <c r="AY199" s="131"/>
      <c r="AZ199" s="131"/>
      <c r="BA199" s="131"/>
      <c r="BB199" s="217"/>
      <c r="BC199" s="132" t="s">
        <v>315</v>
      </c>
      <c r="BD199" s="133"/>
      <c r="BE199" s="133"/>
      <c r="BF199" s="133"/>
      <c r="BG199" s="133"/>
      <c r="BH199" s="133"/>
      <c r="BI199" s="133" t="s">
        <v>65</v>
      </c>
      <c r="BJ199" s="133"/>
      <c r="BK199" s="133"/>
      <c r="BL199" s="133"/>
      <c r="BM199" s="133"/>
      <c r="BN199" s="133"/>
      <c r="BO199" s="218"/>
      <c r="BP199" s="218"/>
      <c r="BQ199" s="218"/>
      <c r="BR199" s="218"/>
      <c r="BS199" s="218"/>
      <c r="BT199" s="218"/>
      <c r="BU199" s="218"/>
      <c r="BV199" s="218"/>
      <c r="BW199" s="218"/>
      <c r="BX199" s="218"/>
      <c r="BY199" s="218"/>
      <c r="BZ199" s="218"/>
      <c r="CA199" s="218"/>
      <c r="CB199" s="218"/>
      <c r="CC199" s="218"/>
      <c r="CD199" s="218"/>
      <c r="CE199" s="218"/>
      <c r="CF199" s="218"/>
      <c r="CG199" s="218"/>
      <c r="CH199" s="218"/>
      <c r="CI199" s="218"/>
      <c r="CJ199" s="218"/>
      <c r="CK199" s="218"/>
      <c r="CL199" s="218"/>
      <c r="CM199" s="218"/>
      <c r="CN199" s="218"/>
      <c r="CO199" s="218"/>
      <c r="CP199" s="218"/>
      <c r="CQ199" s="218"/>
      <c r="CR199" s="218"/>
      <c r="CS199" s="218"/>
      <c r="CT199" s="219"/>
    </row>
    <row r="200" spans="1:98" s="64" customFormat="1" x14ac:dyDescent="0.25">
      <c r="A200" s="199" t="s">
        <v>316</v>
      </c>
      <c r="B200" s="199"/>
      <c r="C200" s="199"/>
      <c r="D200" s="199"/>
      <c r="E200" s="200"/>
      <c r="F200" s="111" t="s">
        <v>317</v>
      </c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83" t="s">
        <v>318</v>
      </c>
      <c r="BD200" s="84"/>
      <c r="BE200" s="84"/>
      <c r="BF200" s="84"/>
      <c r="BG200" s="84"/>
      <c r="BH200" s="85"/>
      <c r="BI200" s="86" t="s">
        <v>65</v>
      </c>
      <c r="BJ200" s="84"/>
      <c r="BK200" s="84"/>
      <c r="BL200" s="84"/>
      <c r="BM200" s="84"/>
      <c r="BN200" s="85"/>
      <c r="BO200" s="201"/>
      <c r="BP200" s="202"/>
      <c r="BQ200" s="202"/>
      <c r="BR200" s="202"/>
      <c r="BS200" s="202"/>
      <c r="BT200" s="202"/>
      <c r="BU200" s="202"/>
      <c r="BV200" s="203"/>
      <c r="BW200" s="201"/>
      <c r="BX200" s="202"/>
      <c r="BY200" s="202"/>
      <c r="BZ200" s="202"/>
      <c r="CA200" s="202"/>
      <c r="CB200" s="202"/>
      <c r="CC200" s="202"/>
      <c r="CD200" s="203"/>
      <c r="CE200" s="201"/>
      <c r="CF200" s="202"/>
      <c r="CG200" s="202"/>
      <c r="CH200" s="202"/>
      <c r="CI200" s="202"/>
      <c r="CJ200" s="202"/>
      <c r="CK200" s="202"/>
      <c r="CL200" s="203"/>
      <c r="CM200" s="201"/>
      <c r="CN200" s="202"/>
      <c r="CO200" s="202"/>
      <c r="CP200" s="202"/>
      <c r="CQ200" s="202"/>
      <c r="CR200" s="202"/>
      <c r="CS200" s="202"/>
      <c r="CT200" s="204"/>
    </row>
    <row r="201" spans="1:98" s="64" customFormat="1" x14ac:dyDescent="0.25">
      <c r="A201" s="199"/>
      <c r="B201" s="199"/>
      <c r="C201" s="199"/>
      <c r="D201" s="199"/>
      <c r="E201" s="200"/>
      <c r="F201" s="96" t="s">
        <v>319</v>
      </c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7"/>
      <c r="BD201" s="98"/>
      <c r="BE201" s="98"/>
      <c r="BF201" s="98"/>
      <c r="BG201" s="98"/>
      <c r="BH201" s="99"/>
      <c r="BI201" s="100"/>
      <c r="BJ201" s="98"/>
      <c r="BK201" s="98"/>
      <c r="BL201" s="98"/>
      <c r="BM201" s="98"/>
      <c r="BN201" s="99"/>
      <c r="BO201" s="211"/>
      <c r="BP201" s="212"/>
      <c r="BQ201" s="212"/>
      <c r="BR201" s="212"/>
      <c r="BS201" s="212"/>
      <c r="BT201" s="212"/>
      <c r="BU201" s="212"/>
      <c r="BV201" s="213"/>
      <c r="BW201" s="211"/>
      <c r="BX201" s="212"/>
      <c r="BY201" s="212"/>
      <c r="BZ201" s="212"/>
      <c r="CA201" s="212"/>
      <c r="CB201" s="212"/>
      <c r="CC201" s="212"/>
      <c r="CD201" s="213"/>
      <c r="CE201" s="211"/>
      <c r="CF201" s="212"/>
      <c r="CG201" s="212"/>
      <c r="CH201" s="212"/>
      <c r="CI201" s="212"/>
      <c r="CJ201" s="212"/>
      <c r="CK201" s="212"/>
      <c r="CL201" s="213"/>
      <c r="CM201" s="211"/>
      <c r="CN201" s="212"/>
      <c r="CO201" s="212"/>
      <c r="CP201" s="212"/>
      <c r="CQ201" s="212"/>
      <c r="CR201" s="212"/>
      <c r="CS201" s="212"/>
      <c r="CT201" s="214"/>
    </row>
    <row r="202" spans="1:98" s="64" customFormat="1" x14ac:dyDescent="0.25">
      <c r="A202" s="199" t="s">
        <v>320</v>
      </c>
      <c r="B202" s="199"/>
      <c r="C202" s="199"/>
      <c r="D202" s="199"/>
      <c r="E202" s="200"/>
      <c r="F202" s="111" t="s">
        <v>70</v>
      </c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83" t="s">
        <v>321</v>
      </c>
      <c r="BD202" s="84"/>
      <c r="BE202" s="84"/>
      <c r="BF202" s="84"/>
      <c r="BG202" s="84"/>
      <c r="BH202" s="85"/>
      <c r="BI202" s="86" t="s">
        <v>65</v>
      </c>
      <c r="BJ202" s="84"/>
      <c r="BK202" s="84"/>
      <c r="BL202" s="84"/>
      <c r="BM202" s="84"/>
      <c r="BN202" s="85"/>
      <c r="BO202" s="201"/>
      <c r="BP202" s="202"/>
      <c r="BQ202" s="202"/>
      <c r="BR202" s="202"/>
      <c r="BS202" s="202"/>
      <c r="BT202" s="202"/>
      <c r="BU202" s="202"/>
      <c r="BV202" s="203"/>
      <c r="BW202" s="201"/>
      <c r="BX202" s="202"/>
      <c r="BY202" s="202"/>
      <c r="BZ202" s="202"/>
      <c r="CA202" s="202"/>
      <c r="CB202" s="202"/>
      <c r="CC202" s="202"/>
      <c r="CD202" s="203"/>
      <c r="CE202" s="201"/>
      <c r="CF202" s="202"/>
      <c r="CG202" s="202"/>
      <c r="CH202" s="202"/>
      <c r="CI202" s="202"/>
      <c r="CJ202" s="202"/>
      <c r="CK202" s="202"/>
      <c r="CL202" s="203"/>
      <c r="CM202" s="201"/>
      <c r="CN202" s="202"/>
      <c r="CO202" s="202"/>
      <c r="CP202" s="202"/>
      <c r="CQ202" s="202"/>
      <c r="CR202" s="202"/>
      <c r="CS202" s="202"/>
      <c r="CT202" s="204"/>
    </row>
    <row r="203" spans="1:98" s="64" customFormat="1" x14ac:dyDescent="0.25">
      <c r="A203" s="199"/>
      <c r="B203" s="199"/>
      <c r="C203" s="199"/>
      <c r="D203" s="199"/>
      <c r="E203" s="200"/>
      <c r="F203" s="96" t="s">
        <v>312</v>
      </c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7"/>
      <c r="BD203" s="98"/>
      <c r="BE203" s="98"/>
      <c r="BF203" s="98"/>
      <c r="BG203" s="98"/>
      <c r="BH203" s="99"/>
      <c r="BI203" s="100"/>
      <c r="BJ203" s="98"/>
      <c r="BK203" s="98"/>
      <c r="BL203" s="98"/>
      <c r="BM203" s="98"/>
      <c r="BN203" s="99"/>
      <c r="BO203" s="211"/>
      <c r="BP203" s="212"/>
      <c r="BQ203" s="212"/>
      <c r="BR203" s="212"/>
      <c r="BS203" s="212"/>
      <c r="BT203" s="212"/>
      <c r="BU203" s="212"/>
      <c r="BV203" s="213"/>
      <c r="BW203" s="211"/>
      <c r="BX203" s="212"/>
      <c r="BY203" s="212"/>
      <c r="BZ203" s="212"/>
      <c r="CA203" s="212"/>
      <c r="CB203" s="212"/>
      <c r="CC203" s="212"/>
      <c r="CD203" s="213"/>
      <c r="CE203" s="211"/>
      <c r="CF203" s="212"/>
      <c r="CG203" s="212"/>
      <c r="CH203" s="212"/>
      <c r="CI203" s="212"/>
      <c r="CJ203" s="212"/>
      <c r="CK203" s="212"/>
      <c r="CL203" s="213"/>
      <c r="CM203" s="211"/>
      <c r="CN203" s="212"/>
      <c r="CO203" s="212"/>
      <c r="CP203" s="212"/>
      <c r="CQ203" s="212"/>
      <c r="CR203" s="212"/>
      <c r="CS203" s="212"/>
      <c r="CT203" s="214"/>
    </row>
    <row r="204" spans="1:98" s="64" customFormat="1" ht="15.75" x14ac:dyDescent="0.25">
      <c r="A204" s="199" t="s">
        <v>322</v>
      </c>
      <c r="B204" s="199"/>
      <c r="C204" s="199"/>
      <c r="D204" s="199"/>
      <c r="E204" s="200"/>
      <c r="F204" s="216" t="s">
        <v>314</v>
      </c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  <c r="AE204" s="131"/>
      <c r="AF204" s="131"/>
      <c r="AG204" s="131"/>
      <c r="AH204" s="131"/>
      <c r="AI204" s="131"/>
      <c r="AJ204" s="131"/>
      <c r="AK204" s="131"/>
      <c r="AL204" s="131"/>
      <c r="AM204" s="131"/>
      <c r="AN204" s="131"/>
      <c r="AO204" s="131"/>
      <c r="AP204" s="131"/>
      <c r="AQ204" s="131"/>
      <c r="AR204" s="131"/>
      <c r="AS204" s="131"/>
      <c r="AT204" s="131"/>
      <c r="AU204" s="131"/>
      <c r="AV204" s="131"/>
      <c r="AW204" s="131"/>
      <c r="AX204" s="131"/>
      <c r="AY204" s="131"/>
      <c r="AZ204" s="131"/>
      <c r="BA204" s="131"/>
      <c r="BB204" s="217"/>
      <c r="BC204" s="132" t="s">
        <v>323</v>
      </c>
      <c r="BD204" s="133"/>
      <c r="BE204" s="133"/>
      <c r="BF204" s="133"/>
      <c r="BG204" s="133"/>
      <c r="BH204" s="133"/>
      <c r="BI204" s="133" t="s">
        <v>65</v>
      </c>
      <c r="BJ204" s="133"/>
      <c r="BK204" s="133"/>
      <c r="BL204" s="133"/>
      <c r="BM204" s="133"/>
      <c r="BN204" s="133"/>
      <c r="BO204" s="218"/>
      <c r="BP204" s="218"/>
      <c r="BQ204" s="218"/>
      <c r="BR204" s="218"/>
      <c r="BS204" s="218"/>
      <c r="BT204" s="218"/>
      <c r="BU204" s="218"/>
      <c r="BV204" s="218"/>
      <c r="BW204" s="218"/>
      <c r="BX204" s="218"/>
      <c r="BY204" s="218"/>
      <c r="BZ204" s="218"/>
      <c r="CA204" s="218"/>
      <c r="CB204" s="218"/>
      <c r="CC204" s="218"/>
      <c r="CD204" s="218"/>
      <c r="CE204" s="218"/>
      <c r="CF204" s="218"/>
      <c r="CG204" s="218"/>
      <c r="CH204" s="218"/>
      <c r="CI204" s="218"/>
      <c r="CJ204" s="218"/>
      <c r="CK204" s="218"/>
      <c r="CL204" s="218"/>
      <c r="CM204" s="218"/>
      <c r="CN204" s="218"/>
      <c r="CO204" s="218"/>
      <c r="CP204" s="218"/>
      <c r="CQ204" s="218"/>
      <c r="CR204" s="218"/>
      <c r="CS204" s="218"/>
      <c r="CT204" s="219"/>
    </row>
    <row r="205" spans="1:98" s="64" customFormat="1" ht="15.75" x14ac:dyDescent="0.25">
      <c r="A205" s="199" t="s">
        <v>324</v>
      </c>
      <c r="B205" s="199"/>
      <c r="C205" s="199"/>
      <c r="D205" s="199"/>
      <c r="E205" s="200"/>
      <c r="F205" s="216" t="s">
        <v>325</v>
      </c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  <c r="AE205" s="131"/>
      <c r="AF205" s="131"/>
      <c r="AG205" s="131"/>
      <c r="AH205" s="131"/>
      <c r="AI205" s="131"/>
      <c r="AJ205" s="131"/>
      <c r="AK205" s="131"/>
      <c r="AL205" s="131"/>
      <c r="AM205" s="131"/>
      <c r="AN205" s="131"/>
      <c r="AO205" s="131"/>
      <c r="AP205" s="131"/>
      <c r="AQ205" s="131"/>
      <c r="AR205" s="131"/>
      <c r="AS205" s="131"/>
      <c r="AT205" s="131"/>
      <c r="AU205" s="131"/>
      <c r="AV205" s="131"/>
      <c r="AW205" s="131"/>
      <c r="AX205" s="131"/>
      <c r="AY205" s="131"/>
      <c r="AZ205" s="131"/>
      <c r="BA205" s="131"/>
      <c r="BB205" s="217"/>
      <c r="BC205" s="132" t="s">
        <v>326</v>
      </c>
      <c r="BD205" s="133"/>
      <c r="BE205" s="133"/>
      <c r="BF205" s="133"/>
      <c r="BG205" s="133"/>
      <c r="BH205" s="133"/>
      <c r="BI205" s="133" t="s">
        <v>65</v>
      </c>
      <c r="BJ205" s="133"/>
      <c r="BK205" s="133"/>
      <c r="BL205" s="133"/>
      <c r="BM205" s="133"/>
      <c r="BN205" s="133"/>
      <c r="BO205" s="218"/>
      <c r="BP205" s="218"/>
      <c r="BQ205" s="218"/>
      <c r="BR205" s="218"/>
      <c r="BS205" s="218"/>
      <c r="BT205" s="218"/>
      <c r="BU205" s="218"/>
      <c r="BV205" s="218"/>
      <c r="BW205" s="218"/>
      <c r="BX205" s="218"/>
      <c r="BY205" s="218"/>
      <c r="BZ205" s="218"/>
      <c r="CA205" s="218"/>
      <c r="CB205" s="218"/>
      <c r="CC205" s="218"/>
      <c r="CD205" s="218"/>
      <c r="CE205" s="218"/>
      <c r="CF205" s="218"/>
      <c r="CG205" s="218"/>
      <c r="CH205" s="218"/>
      <c r="CI205" s="218"/>
      <c r="CJ205" s="218"/>
      <c r="CK205" s="218"/>
      <c r="CL205" s="218"/>
      <c r="CM205" s="218"/>
      <c r="CN205" s="218"/>
      <c r="CO205" s="218"/>
      <c r="CP205" s="218"/>
      <c r="CQ205" s="218"/>
      <c r="CR205" s="218"/>
      <c r="CS205" s="218"/>
      <c r="CT205" s="219"/>
    </row>
    <row r="206" spans="1:98" s="64" customFormat="1" x14ac:dyDescent="0.25">
      <c r="A206" s="199" t="s">
        <v>327</v>
      </c>
      <c r="B206" s="199"/>
      <c r="C206" s="199"/>
      <c r="D206" s="199"/>
      <c r="E206" s="200"/>
      <c r="F206" s="216" t="s">
        <v>328</v>
      </c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  <c r="AE206" s="131"/>
      <c r="AF206" s="131"/>
      <c r="AG206" s="131"/>
      <c r="AH206" s="131"/>
      <c r="AI206" s="131"/>
      <c r="AJ206" s="131"/>
      <c r="AK206" s="131"/>
      <c r="AL206" s="131"/>
      <c r="AM206" s="131"/>
      <c r="AN206" s="131"/>
      <c r="AO206" s="131"/>
      <c r="AP206" s="131"/>
      <c r="AQ206" s="131"/>
      <c r="AR206" s="131"/>
      <c r="AS206" s="131"/>
      <c r="AT206" s="131"/>
      <c r="AU206" s="131"/>
      <c r="AV206" s="131"/>
      <c r="AW206" s="131"/>
      <c r="AX206" s="131"/>
      <c r="AY206" s="131"/>
      <c r="AZ206" s="131"/>
      <c r="BA206" s="131"/>
      <c r="BB206" s="217"/>
      <c r="BC206" s="132" t="s">
        <v>329</v>
      </c>
      <c r="BD206" s="133"/>
      <c r="BE206" s="133"/>
      <c r="BF206" s="133"/>
      <c r="BG206" s="133"/>
      <c r="BH206" s="133"/>
      <c r="BI206" s="133" t="s">
        <v>65</v>
      </c>
      <c r="BJ206" s="133"/>
      <c r="BK206" s="133"/>
      <c r="BL206" s="133"/>
      <c r="BM206" s="133"/>
      <c r="BN206" s="133"/>
      <c r="BO206" s="218"/>
      <c r="BP206" s="218"/>
      <c r="BQ206" s="218"/>
      <c r="BR206" s="218"/>
      <c r="BS206" s="218"/>
      <c r="BT206" s="218"/>
      <c r="BU206" s="218"/>
      <c r="BV206" s="218"/>
      <c r="BW206" s="218"/>
      <c r="BX206" s="218"/>
      <c r="BY206" s="218"/>
      <c r="BZ206" s="218"/>
      <c r="CA206" s="218"/>
      <c r="CB206" s="218"/>
      <c r="CC206" s="218"/>
      <c r="CD206" s="218"/>
      <c r="CE206" s="218"/>
      <c r="CF206" s="218"/>
      <c r="CG206" s="218"/>
      <c r="CH206" s="218"/>
      <c r="CI206" s="218"/>
      <c r="CJ206" s="218"/>
      <c r="CK206" s="218"/>
      <c r="CL206" s="218"/>
      <c r="CM206" s="218"/>
      <c r="CN206" s="218"/>
      <c r="CO206" s="218"/>
      <c r="CP206" s="218"/>
      <c r="CQ206" s="218"/>
      <c r="CR206" s="218"/>
      <c r="CS206" s="218"/>
      <c r="CT206" s="219"/>
    </row>
    <row r="207" spans="1:98" s="64" customFormat="1" x14ac:dyDescent="0.25">
      <c r="A207" s="98" t="s">
        <v>330</v>
      </c>
      <c r="B207" s="98"/>
      <c r="C207" s="98"/>
      <c r="D207" s="98"/>
      <c r="E207" s="99"/>
      <c r="F207" s="116" t="s">
        <v>70</v>
      </c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206"/>
      <c r="BC207" s="83" t="s">
        <v>331</v>
      </c>
      <c r="BD207" s="84"/>
      <c r="BE207" s="84"/>
      <c r="BF207" s="84"/>
      <c r="BG207" s="84"/>
      <c r="BH207" s="85"/>
      <c r="BI207" s="86" t="s">
        <v>65</v>
      </c>
      <c r="BJ207" s="84"/>
      <c r="BK207" s="84"/>
      <c r="BL207" s="84"/>
      <c r="BM207" s="84"/>
      <c r="BN207" s="85"/>
      <c r="BO207" s="201"/>
      <c r="BP207" s="202"/>
      <c r="BQ207" s="202"/>
      <c r="BR207" s="202"/>
      <c r="BS207" s="202"/>
      <c r="BT207" s="202"/>
      <c r="BU207" s="202"/>
      <c r="BV207" s="203"/>
      <c r="BW207" s="201"/>
      <c r="BX207" s="202"/>
      <c r="BY207" s="202"/>
      <c r="BZ207" s="202"/>
      <c r="CA207" s="202"/>
      <c r="CB207" s="202"/>
      <c r="CC207" s="202"/>
      <c r="CD207" s="203"/>
      <c r="CE207" s="201"/>
      <c r="CF207" s="202"/>
      <c r="CG207" s="202"/>
      <c r="CH207" s="202"/>
      <c r="CI207" s="202"/>
      <c r="CJ207" s="202"/>
      <c r="CK207" s="202"/>
      <c r="CL207" s="203"/>
      <c r="CM207" s="201"/>
      <c r="CN207" s="202"/>
      <c r="CO207" s="202"/>
      <c r="CP207" s="202"/>
      <c r="CQ207" s="202"/>
      <c r="CR207" s="202"/>
      <c r="CS207" s="202"/>
      <c r="CT207" s="204"/>
    </row>
    <row r="208" spans="1:98" s="64" customFormat="1" x14ac:dyDescent="0.25">
      <c r="A208" s="199"/>
      <c r="B208" s="199"/>
      <c r="C208" s="199"/>
      <c r="D208" s="199"/>
      <c r="E208" s="200"/>
      <c r="F208" s="96" t="s">
        <v>312</v>
      </c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220"/>
      <c r="BC208" s="97"/>
      <c r="BD208" s="98"/>
      <c r="BE208" s="98"/>
      <c r="BF208" s="98"/>
      <c r="BG208" s="98"/>
      <c r="BH208" s="99"/>
      <c r="BI208" s="100"/>
      <c r="BJ208" s="98"/>
      <c r="BK208" s="98"/>
      <c r="BL208" s="98"/>
      <c r="BM208" s="98"/>
      <c r="BN208" s="99"/>
      <c r="BO208" s="211"/>
      <c r="BP208" s="212"/>
      <c r="BQ208" s="212"/>
      <c r="BR208" s="212"/>
      <c r="BS208" s="212"/>
      <c r="BT208" s="212"/>
      <c r="BU208" s="212"/>
      <c r="BV208" s="213"/>
      <c r="BW208" s="211"/>
      <c r="BX208" s="212"/>
      <c r="BY208" s="212"/>
      <c r="BZ208" s="212"/>
      <c r="CA208" s="212"/>
      <c r="CB208" s="212"/>
      <c r="CC208" s="212"/>
      <c r="CD208" s="213"/>
      <c r="CE208" s="211"/>
      <c r="CF208" s="212"/>
      <c r="CG208" s="212"/>
      <c r="CH208" s="212"/>
      <c r="CI208" s="212"/>
      <c r="CJ208" s="212"/>
      <c r="CK208" s="212"/>
      <c r="CL208" s="213"/>
      <c r="CM208" s="211"/>
      <c r="CN208" s="212"/>
      <c r="CO208" s="212"/>
      <c r="CP208" s="212"/>
      <c r="CQ208" s="212"/>
      <c r="CR208" s="212"/>
      <c r="CS208" s="212"/>
      <c r="CT208" s="214"/>
    </row>
    <row r="209" spans="1:98" s="64" customFormat="1" ht="15.75" x14ac:dyDescent="0.25">
      <c r="A209" s="199" t="s">
        <v>332</v>
      </c>
      <c r="B209" s="199"/>
      <c r="C209" s="199"/>
      <c r="D209" s="199"/>
      <c r="E209" s="200"/>
      <c r="F209" s="216" t="s">
        <v>314</v>
      </c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1"/>
      <c r="AF209" s="131"/>
      <c r="AG209" s="131"/>
      <c r="AH209" s="131"/>
      <c r="AI209" s="131"/>
      <c r="AJ209" s="131"/>
      <c r="AK209" s="131"/>
      <c r="AL209" s="131"/>
      <c r="AM209" s="131"/>
      <c r="AN209" s="131"/>
      <c r="AO209" s="131"/>
      <c r="AP209" s="131"/>
      <c r="AQ209" s="131"/>
      <c r="AR209" s="131"/>
      <c r="AS209" s="131"/>
      <c r="AT209" s="131"/>
      <c r="AU209" s="131"/>
      <c r="AV209" s="131"/>
      <c r="AW209" s="131"/>
      <c r="AX209" s="131"/>
      <c r="AY209" s="131"/>
      <c r="AZ209" s="131"/>
      <c r="BA209" s="131"/>
      <c r="BB209" s="217"/>
      <c r="BC209" s="132" t="s">
        <v>333</v>
      </c>
      <c r="BD209" s="133"/>
      <c r="BE209" s="133"/>
      <c r="BF209" s="133"/>
      <c r="BG209" s="133"/>
      <c r="BH209" s="133"/>
      <c r="BI209" s="133" t="s">
        <v>65</v>
      </c>
      <c r="BJ209" s="133"/>
      <c r="BK209" s="133"/>
      <c r="BL209" s="133"/>
      <c r="BM209" s="133"/>
      <c r="BN209" s="133"/>
      <c r="BO209" s="218"/>
      <c r="BP209" s="218"/>
      <c r="BQ209" s="218"/>
      <c r="BR209" s="218"/>
      <c r="BS209" s="218"/>
      <c r="BT209" s="218"/>
      <c r="BU209" s="218"/>
      <c r="BV209" s="218"/>
      <c r="BW209" s="218"/>
      <c r="BX209" s="218"/>
      <c r="BY209" s="218"/>
      <c r="BZ209" s="218"/>
      <c r="CA209" s="218"/>
      <c r="CB209" s="218"/>
      <c r="CC209" s="218"/>
      <c r="CD209" s="218"/>
      <c r="CE209" s="218"/>
      <c r="CF209" s="218"/>
      <c r="CG209" s="218"/>
      <c r="CH209" s="218"/>
      <c r="CI209" s="218"/>
      <c r="CJ209" s="218"/>
      <c r="CK209" s="218"/>
      <c r="CL209" s="218"/>
      <c r="CM209" s="218"/>
      <c r="CN209" s="218"/>
      <c r="CO209" s="218"/>
      <c r="CP209" s="218"/>
      <c r="CQ209" s="218"/>
      <c r="CR209" s="218"/>
      <c r="CS209" s="218"/>
      <c r="CT209" s="219"/>
    </row>
    <row r="210" spans="1:98" s="64" customFormat="1" x14ac:dyDescent="0.25">
      <c r="A210" s="199" t="s">
        <v>334</v>
      </c>
      <c r="B210" s="199"/>
      <c r="C210" s="199"/>
      <c r="D210" s="199"/>
      <c r="E210" s="200"/>
      <c r="F210" s="216" t="s">
        <v>335</v>
      </c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  <c r="AE210" s="131"/>
      <c r="AF210" s="131"/>
      <c r="AG210" s="131"/>
      <c r="AH210" s="131"/>
      <c r="AI210" s="131"/>
      <c r="AJ210" s="131"/>
      <c r="AK210" s="131"/>
      <c r="AL210" s="131"/>
      <c r="AM210" s="131"/>
      <c r="AN210" s="131"/>
      <c r="AO210" s="131"/>
      <c r="AP210" s="131"/>
      <c r="AQ210" s="131"/>
      <c r="AR210" s="131"/>
      <c r="AS210" s="131"/>
      <c r="AT210" s="131"/>
      <c r="AU210" s="131"/>
      <c r="AV210" s="131"/>
      <c r="AW210" s="131"/>
      <c r="AX210" s="131"/>
      <c r="AY210" s="131"/>
      <c r="AZ210" s="131"/>
      <c r="BA210" s="131"/>
      <c r="BB210" s="217"/>
      <c r="BC210" s="132" t="s">
        <v>336</v>
      </c>
      <c r="BD210" s="133"/>
      <c r="BE210" s="133"/>
      <c r="BF210" s="133"/>
      <c r="BG210" s="133"/>
      <c r="BH210" s="133"/>
      <c r="BI210" s="133" t="s">
        <v>65</v>
      </c>
      <c r="BJ210" s="133"/>
      <c r="BK210" s="133"/>
      <c r="BL210" s="133"/>
      <c r="BM210" s="133"/>
      <c r="BN210" s="133"/>
      <c r="BO210" s="218"/>
      <c r="BP210" s="218"/>
      <c r="BQ210" s="218"/>
      <c r="BR210" s="218"/>
      <c r="BS210" s="218"/>
      <c r="BT210" s="218"/>
      <c r="BU210" s="218"/>
      <c r="BV210" s="218"/>
      <c r="BW210" s="218"/>
      <c r="BX210" s="218"/>
      <c r="BY210" s="218"/>
      <c r="BZ210" s="218"/>
      <c r="CA210" s="218"/>
      <c r="CB210" s="218"/>
      <c r="CC210" s="218"/>
      <c r="CD210" s="218"/>
      <c r="CE210" s="218"/>
      <c r="CF210" s="218"/>
      <c r="CG210" s="218"/>
      <c r="CH210" s="218"/>
      <c r="CI210" s="218"/>
      <c r="CJ210" s="218"/>
      <c r="CK210" s="218"/>
      <c r="CL210" s="218"/>
      <c r="CM210" s="218"/>
      <c r="CN210" s="218"/>
      <c r="CO210" s="218"/>
      <c r="CP210" s="218"/>
      <c r="CQ210" s="218"/>
      <c r="CR210" s="218"/>
      <c r="CS210" s="218"/>
      <c r="CT210" s="219"/>
    </row>
    <row r="211" spans="1:98" s="64" customFormat="1" x14ac:dyDescent="0.25">
      <c r="A211" s="199" t="s">
        <v>337</v>
      </c>
      <c r="B211" s="199"/>
      <c r="C211" s="199"/>
      <c r="D211" s="199"/>
      <c r="E211" s="200"/>
      <c r="F211" s="111" t="s">
        <v>70</v>
      </c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  <c r="AB211" s="111"/>
      <c r="AC211" s="111"/>
      <c r="AD211" s="111"/>
      <c r="AE211" s="111"/>
      <c r="AF211" s="111"/>
      <c r="AG211" s="111"/>
      <c r="AH211" s="111"/>
      <c r="AI211" s="111"/>
      <c r="AJ211" s="111"/>
      <c r="AK211" s="111"/>
      <c r="AL211" s="111"/>
      <c r="AM211" s="111"/>
      <c r="AN211" s="111"/>
      <c r="AO211" s="111"/>
      <c r="AP211" s="111"/>
      <c r="AQ211" s="111"/>
      <c r="AR211" s="111"/>
      <c r="AS211" s="111"/>
      <c r="AT211" s="111"/>
      <c r="AU211" s="111"/>
      <c r="AV211" s="111"/>
      <c r="AW211" s="111"/>
      <c r="AX211" s="111"/>
      <c r="AY211" s="111"/>
      <c r="AZ211" s="111"/>
      <c r="BA211" s="111"/>
      <c r="BB211" s="111"/>
      <c r="BC211" s="83" t="s">
        <v>338</v>
      </c>
      <c r="BD211" s="84"/>
      <c r="BE211" s="84"/>
      <c r="BF211" s="84"/>
      <c r="BG211" s="84"/>
      <c r="BH211" s="85"/>
      <c r="BI211" s="86" t="s">
        <v>65</v>
      </c>
      <c r="BJ211" s="84"/>
      <c r="BK211" s="84"/>
      <c r="BL211" s="84"/>
      <c r="BM211" s="84"/>
      <c r="BN211" s="85"/>
      <c r="BO211" s="201"/>
      <c r="BP211" s="202"/>
      <c r="BQ211" s="202"/>
      <c r="BR211" s="202"/>
      <c r="BS211" s="202"/>
      <c r="BT211" s="202"/>
      <c r="BU211" s="202"/>
      <c r="BV211" s="203"/>
      <c r="BW211" s="201"/>
      <c r="BX211" s="202"/>
      <c r="BY211" s="202"/>
      <c r="BZ211" s="202"/>
      <c r="CA211" s="202"/>
      <c r="CB211" s="202"/>
      <c r="CC211" s="202"/>
      <c r="CD211" s="203"/>
      <c r="CE211" s="201"/>
      <c r="CF211" s="202"/>
      <c r="CG211" s="202"/>
      <c r="CH211" s="202"/>
      <c r="CI211" s="202"/>
      <c r="CJ211" s="202"/>
      <c r="CK211" s="202"/>
      <c r="CL211" s="203"/>
      <c r="CM211" s="201"/>
      <c r="CN211" s="202"/>
      <c r="CO211" s="202"/>
      <c r="CP211" s="202"/>
      <c r="CQ211" s="202"/>
      <c r="CR211" s="202"/>
      <c r="CS211" s="202"/>
      <c r="CT211" s="204"/>
    </row>
    <row r="212" spans="1:98" s="64" customFormat="1" x14ac:dyDescent="0.25">
      <c r="A212" s="199"/>
      <c r="B212" s="199"/>
      <c r="C212" s="199"/>
      <c r="D212" s="199"/>
      <c r="E212" s="200"/>
      <c r="F212" s="96" t="s">
        <v>312</v>
      </c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7"/>
      <c r="BD212" s="98"/>
      <c r="BE212" s="98"/>
      <c r="BF212" s="98"/>
      <c r="BG212" s="98"/>
      <c r="BH212" s="99"/>
      <c r="BI212" s="100"/>
      <c r="BJ212" s="98"/>
      <c r="BK212" s="98"/>
      <c r="BL212" s="98"/>
      <c r="BM212" s="98"/>
      <c r="BN212" s="99"/>
      <c r="BO212" s="211"/>
      <c r="BP212" s="212"/>
      <c r="BQ212" s="212"/>
      <c r="BR212" s="212"/>
      <c r="BS212" s="212"/>
      <c r="BT212" s="212"/>
      <c r="BU212" s="212"/>
      <c r="BV212" s="213"/>
      <c r="BW212" s="211"/>
      <c r="BX212" s="212"/>
      <c r="BY212" s="212"/>
      <c r="BZ212" s="212"/>
      <c r="CA212" s="212"/>
      <c r="CB212" s="212"/>
      <c r="CC212" s="212"/>
      <c r="CD212" s="213"/>
      <c r="CE212" s="211"/>
      <c r="CF212" s="212"/>
      <c r="CG212" s="212"/>
      <c r="CH212" s="212"/>
      <c r="CI212" s="212"/>
      <c r="CJ212" s="212"/>
      <c r="CK212" s="212"/>
      <c r="CL212" s="213"/>
      <c r="CM212" s="211"/>
      <c r="CN212" s="212"/>
      <c r="CO212" s="212"/>
      <c r="CP212" s="212"/>
      <c r="CQ212" s="212"/>
      <c r="CR212" s="212"/>
      <c r="CS212" s="212"/>
      <c r="CT212" s="214"/>
    </row>
    <row r="213" spans="1:98" s="64" customFormat="1" x14ac:dyDescent="0.25">
      <c r="A213" s="199" t="s">
        <v>339</v>
      </c>
      <c r="B213" s="199"/>
      <c r="C213" s="199"/>
      <c r="D213" s="199"/>
      <c r="E213" s="200"/>
      <c r="F213" s="216" t="s">
        <v>340</v>
      </c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31"/>
      <c r="AC213" s="131"/>
      <c r="AD213" s="131"/>
      <c r="AE213" s="131"/>
      <c r="AF213" s="131"/>
      <c r="AG213" s="131"/>
      <c r="AH213" s="131"/>
      <c r="AI213" s="131"/>
      <c r="AJ213" s="131"/>
      <c r="AK213" s="131"/>
      <c r="AL213" s="131"/>
      <c r="AM213" s="131"/>
      <c r="AN213" s="131"/>
      <c r="AO213" s="131"/>
      <c r="AP213" s="131"/>
      <c r="AQ213" s="131"/>
      <c r="AR213" s="131"/>
      <c r="AS213" s="131"/>
      <c r="AT213" s="131"/>
      <c r="AU213" s="131"/>
      <c r="AV213" s="131"/>
      <c r="AW213" s="131"/>
      <c r="AX213" s="131"/>
      <c r="AY213" s="131"/>
      <c r="AZ213" s="131"/>
      <c r="BA213" s="131"/>
      <c r="BB213" s="217"/>
      <c r="BC213" s="132" t="s">
        <v>341</v>
      </c>
      <c r="BD213" s="133"/>
      <c r="BE213" s="133"/>
      <c r="BF213" s="133"/>
      <c r="BG213" s="133"/>
      <c r="BH213" s="133"/>
      <c r="BI213" s="133" t="s">
        <v>65</v>
      </c>
      <c r="BJ213" s="133"/>
      <c r="BK213" s="133"/>
      <c r="BL213" s="133"/>
      <c r="BM213" s="133"/>
      <c r="BN213" s="133"/>
      <c r="BO213" s="218"/>
      <c r="BP213" s="218"/>
      <c r="BQ213" s="218"/>
      <c r="BR213" s="218"/>
      <c r="BS213" s="218"/>
      <c r="BT213" s="218"/>
      <c r="BU213" s="218"/>
      <c r="BV213" s="218"/>
      <c r="BW213" s="218"/>
      <c r="BX213" s="218"/>
      <c r="BY213" s="218"/>
      <c r="BZ213" s="218"/>
      <c r="CA213" s="218"/>
      <c r="CB213" s="218"/>
      <c r="CC213" s="218"/>
      <c r="CD213" s="218"/>
      <c r="CE213" s="218"/>
      <c r="CF213" s="218"/>
      <c r="CG213" s="218"/>
      <c r="CH213" s="218"/>
      <c r="CI213" s="218"/>
      <c r="CJ213" s="218"/>
      <c r="CK213" s="218"/>
      <c r="CL213" s="218"/>
      <c r="CM213" s="218"/>
      <c r="CN213" s="218"/>
      <c r="CO213" s="218"/>
      <c r="CP213" s="218"/>
      <c r="CQ213" s="218"/>
      <c r="CR213" s="218"/>
      <c r="CS213" s="218"/>
      <c r="CT213" s="219"/>
    </row>
    <row r="214" spans="1:98" s="64" customFormat="1" x14ac:dyDescent="0.25">
      <c r="A214" s="199" t="s">
        <v>342</v>
      </c>
      <c r="B214" s="199"/>
      <c r="C214" s="199"/>
      <c r="D214" s="199"/>
      <c r="E214" s="200"/>
      <c r="F214" s="221" t="s">
        <v>343</v>
      </c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  <c r="AA214" s="222"/>
      <c r="AB214" s="222"/>
      <c r="AC214" s="222"/>
      <c r="AD214" s="222"/>
      <c r="AE214" s="222"/>
      <c r="AF214" s="222"/>
      <c r="AG214" s="222"/>
      <c r="AH214" s="222"/>
      <c r="AI214" s="222"/>
      <c r="AJ214" s="222"/>
      <c r="AK214" s="222"/>
      <c r="AL214" s="222"/>
      <c r="AM214" s="222"/>
      <c r="AN214" s="222"/>
      <c r="AO214" s="222"/>
      <c r="AP214" s="222"/>
      <c r="AQ214" s="222"/>
      <c r="AR214" s="222"/>
      <c r="AS214" s="222"/>
      <c r="AT214" s="222"/>
      <c r="AU214" s="222"/>
      <c r="AV214" s="222"/>
      <c r="AW214" s="222"/>
      <c r="AX214" s="222"/>
      <c r="AY214" s="222"/>
      <c r="AZ214" s="222"/>
      <c r="BA214" s="222"/>
      <c r="BB214" s="223"/>
      <c r="BC214" s="83" t="s">
        <v>344</v>
      </c>
      <c r="BD214" s="84"/>
      <c r="BE214" s="84"/>
      <c r="BF214" s="84"/>
      <c r="BG214" s="84"/>
      <c r="BH214" s="85"/>
      <c r="BI214" s="86" t="s">
        <v>65</v>
      </c>
      <c r="BJ214" s="84"/>
      <c r="BK214" s="84"/>
      <c r="BL214" s="84"/>
      <c r="BM214" s="84"/>
      <c r="BN214" s="85"/>
      <c r="BO214" s="201">
        <f>BO216</f>
        <v>0</v>
      </c>
      <c r="BP214" s="202"/>
      <c r="BQ214" s="202"/>
      <c r="BR214" s="202"/>
      <c r="BS214" s="202"/>
      <c r="BT214" s="202"/>
      <c r="BU214" s="202"/>
      <c r="BV214" s="203"/>
      <c r="BW214" s="201">
        <f>BW216</f>
        <v>0</v>
      </c>
      <c r="BX214" s="202"/>
      <c r="BY214" s="202"/>
      <c r="BZ214" s="202"/>
      <c r="CA214" s="202"/>
      <c r="CB214" s="202"/>
      <c r="CC214" s="202"/>
      <c r="CD214" s="203"/>
      <c r="CE214" s="201">
        <f>CE216</f>
        <v>0</v>
      </c>
      <c r="CF214" s="202"/>
      <c r="CG214" s="202"/>
      <c r="CH214" s="202"/>
      <c r="CI214" s="202"/>
      <c r="CJ214" s="202"/>
      <c r="CK214" s="202"/>
      <c r="CL214" s="203"/>
      <c r="CM214" s="201"/>
      <c r="CN214" s="202"/>
      <c r="CO214" s="202"/>
      <c r="CP214" s="202"/>
      <c r="CQ214" s="202"/>
      <c r="CR214" s="202"/>
      <c r="CS214" s="202"/>
      <c r="CT214" s="204"/>
    </row>
    <row r="215" spans="1:98" s="64" customFormat="1" ht="15.75" x14ac:dyDescent="0.25">
      <c r="A215" s="199"/>
      <c r="B215" s="199"/>
      <c r="C215" s="199"/>
      <c r="D215" s="199"/>
      <c r="E215" s="200"/>
      <c r="F215" s="224" t="s">
        <v>345</v>
      </c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  <c r="AA215" s="224"/>
      <c r="AB215" s="224"/>
      <c r="AC215" s="224"/>
      <c r="AD215" s="224"/>
      <c r="AE215" s="224"/>
      <c r="AF215" s="224"/>
      <c r="AG215" s="224"/>
      <c r="AH215" s="224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4"/>
      <c r="AT215" s="224"/>
      <c r="AU215" s="224"/>
      <c r="AV215" s="224"/>
      <c r="AW215" s="224"/>
      <c r="AX215" s="224"/>
      <c r="AY215" s="224"/>
      <c r="AZ215" s="224"/>
      <c r="BA215" s="224"/>
      <c r="BB215" s="224"/>
      <c r="BC215" s="97"/>
      <c r="BD215" s="98"/>
      <c r="BE215" s="98"/>
      <c r="BF215" s="98"/>
      <c r="BG215" s="98"/>
      <c r="BH215" s="99"/>
      <c r="BI215" s="100"/>
      <c r="BJ215" s="98"/>
      <c r="BK215" s="98"/>
      <c r="BL215" s="98"/>
      <c r="BM215" s="98"/>
      <c r="BN215" s="99"/>
      <c r="BO215" s="211"/>
      <c r="BP215" s="212"/>
      <c r="BQ215" s="212"/>
      <c r="BR215" s="212"/>
      <c r="BS215" s="212"/>
      <c r="BT215" s="212"/>
      <c r="BU215" s="212"/>
      <c r="BV215" s="213"/>
      <c r="BW215" s="211"/>
      <c r="BX215" s="212"/>
      <c r="BY215" s="212"/>
      <c r="BZ215" s="212"/>
      <c r="CA215" s="212"/>
      <c r="CB215" s="212"/>
      <c r="CC215" s="212"/>
      <c r="CD215" s="213"/>
      <c r="CE215" s="211"/>
      <c r="CF215" s="212"/>
      <c r="CG215" s="212"/>
      <c r="CH215" s="212"/>
      <c r="CI215" s="212"/>
      <c r="CJ215" s="212"/>
      <c r="CK215" s="212"/>
      <c r="CL215" s="213"/>
      <c r="CM215" s="211"/>
      <c r="CN215" s="212"/>
      <c r="CO215" s="212"/>
      <c r="CP215" s="212"/>
      <c r="CQ215" s="212"/>
      <c r="CR215" s="212"/>
      <c r="CS215" s="212"/>
      <c r="CT215" s="214"/>
    </row>
    <row r="216" spans="1:98" s="64" customFormat="1" x14ac:dyDescent="0.25">
      <c r="A216" s="199"/>
      <c r="B216" s="199"/>
      <c r="C216" s="199"/>
      <c r="D216" s="199"/>
      <c r="E216" s="200"/>
      <c r="F216" s="111" t="s">
        <v>346</v>
      </c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  <c r="AB216" s="111"/>
      <c r="AC216" s="111"/>
      <c r="AD216" s="111"/>
      <c r="AE216" s="111"/>
      <c r="AF216" s="111"/>
      <c r="AG216" s="111"/>
      <c r="AH216" s="111"/>
      <c r="AI216" s="111"/>
      <c r="AJ216" s="111"/>
      <c r="AK216" s="111"/>
      <c r="AL216" s="111"/>
      <c r="AM216" s="111"/>
      <c r="AN216" s="111"/>
      <c r="AO216" s="111"/>
      <c r="AP216" s="111"/>
      <c r="AQ216" s="111"/>
      <c r="AR216" s="111"/>
      <c r="AS216" s="111"/>
      <c r="AT216" s="111"/>
      <c r="AU216" s="111"/>
      <c r="AV216" s="111"/>
      <c r="AW216" s="111"/>
      <c r="AX216" s="111"/>
      <c r="AY216" s="111"/>
      <c r="AZ216" s="111"/>
      <c r="BA216" s="111"/>
      <c r="BB216" s="111"/>
      <c r="BC216" s="83" t="s">
        <v>347</v>
      </c>
      <c r="BD216" s="84"/>
      <c r="BE216" s="84"/>
      <c r="BF216" s="84"/>
      <c r="BG216" s="84"/>
      <c r="BH216" s="85"/>
      <c r="BI216" s="86"/>
      <c r="BJ216" s="84"/>
      <c r="BK216" s="84"/>
      <c r="BL216" s="84"/>
      <c r="BM216" s="84"/>
      <c r="BN216" s="85"/>
      <c r="BO216" s="201"/>
      <c r="BP216" s="202"/>
      <c r="BQ216" s="202"/>
      <c r="BR216" s="202"/>
      <c r="BS216" s="202"/>
      <c r="BT216" s="202"/>
      <c r="BU216" s="202"/>
      <c r="BV216" s="203"/>
      <c r="BW216" s="201"/>
      <c r="BX216" s="202"/>
      <c r="BY216" s="202"/>
      <c r="BZ216" s="202"/>
      <c r="CA216" s="202"/>
      <c r="CB216" s="202"/>
      <c r="CC216" s="202"/>
      <c r="CD216" s="203"/>
      <c r="CE216" s="201"/>
      <c r="CF216" s="202"/>
      <c r="CG216" s="202"/>
      <c r="CH216" s="202"/>
      <c r="CI216" s="202"/>
      <c r="CJ216" s="202"/>
      <c r="CK216" s="202"/>
      <c r="CL216" s="203"/>
      <c r="CM216" s="201"/>
      <c r="CN216" s="202"/>
      <c r="CO216" s="202"/>
      <c r="CP216" s="202"/>
      <c r="CQ216" s="202"/>
      <c r="CR216" s="202"/>
      <c r="CS216" s="202"/>
      <c r="CT216" s="204"/>
    </row>
    <row r="217" spans="1:98" s="64" customFormat="1" x14ac:dyDescent="0.25">
      <c r="A217" s="199"/>
      <c r="B217" s="199"/>
      <c r="C217" s="199"/>
      <c r="D217" s="199"/>
      <c r="E217" s="200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7"/>
      <c r="BD217" s="98"/>
      <c r="BE217" s="98"/>
      <c r="BF217" s="98"/>
      <c r="BG217" s="98"/>
      <c r="BH217" s="99"/>
      <c r="BI217" s="100"/>
      <c r="BJ217" s="98"/>
      <c r="BK217" s="98"/>
      <c r="BL217" s="98"/>
      <c r="BM217" s="98"/>
      <c r="BN217" s="99"/>
      <c r="BO217" s="211"/>
      <c r="BP217" s="212"/>
      <c r="BQ217" s="212"/>
      <c r="BR217" s="212"/>
      <c r="BS217" s="212"/>
      <c r="BT217" s="212"/>
      <c r="BU217" s="212"/>
      <c r="BV217" s="213"/>
      <c r="BW217" s="211"/>
      <c r="BX217" s="212"/>
      <c r="BY217" s="212"/>
      <c r="BZ217" s="212"/>
      <c r="CA217" s="212"/>
      <c r="CB217" s="212"/>
      <c r="CC217" s="212"/>
      <c r="CD217" s="213"/>
      <c r="CE217" s="211"/>
      <c r="CF217" s="212"/>
      <c r="CG217" s="212"/>
      <c r="CH217" s="212"/>
      <c r="CI217" s="212"/>
      <c r="CJ217" s="212"/>
      <c r="CK217" s="212"/>
      <c r="CL217" s="213"/>
      <c r="CM217" s="211"/>
      <c r="CN217" s="212"/>
      <c r="CO217" s="212"/>
      <c r="CP217" s="212"/>
      <c r="CQ217" s="212"/>
      <c r="CR217" s="212"/>
      <c r="CS217" s="212"/>
      <c r="CT217" s="214"/>
    </row>
    <row r="218" spans="1:98" s="64" customFormat="1" x14ac:dyDescent="0.25">
      <c r="A218" s="199" t="s">
        <v>348</v>
      </c>
      <c r="B218" s="199"/>
      <c r="C218" s="199"/>
      <c r="D218" s="199"/>
      <c r="E218" s="200"/>
      <c r="F218" s="221" t="s">
        <v>349</v>
      </c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  <c r="AD218" s="222"/>
      <c r="AE218" s="222"/>
      <c r="AF218" s="222"/>
      <c r="AG218" s="222"/>
      <c r="AH218" s="222"/>
      <c r="AI218" s="222"/>
      <c r="AJ218" s="222"/>
      <c r="AK218" s="222"/>
      <c r="AL218" s="222"/>
      <c r="AM218" s="222"/>
      <c r="AN218" s="222"/>
      <c r="AO218" s="222"/>
      <c r="AP218" s="222"/>
      <c r="AQ218" s="222"/>
      <c r="AR218" s="222"/>
      <c r="AS218" s="222"/>
      <c r="AT218" s="222"/>
      <c r="AU218" s="222"/>
      <c r="AV218" s="222"/>
      <c r="AW218" s="222"/>
      <c r="AX218" s="222"/>
      <c r="AY218" s="222"/>
      <c r="AZ218" s="222"/>
      <c r="BA218" s="222"/>
      <c r="BB218" s="223"/>
      <c r="BC218" s="83" t="s">
        <v>350</v>
      </c>
      <c r="BD218" s="84"/>
      <c r="BE218" s="84"/>
      <c r="BF218" s="84"/>
      <c r="BG218" s="84"/>
      <c r="BH218" s="85"/>
      <c r="BI218" s="86" t="s">
        <v>65</v>
      </c>
      <c r="BJ218" s="84"/>
      <c r="BK218" s="84"/>
      <c r="BL218" s="84"/>
      <c r="BM218" s="84"/>
      <c r="BN218" s="85"/>
      <c r="BO218" s="201">
        <f>BO220</f>
        <v>0</v>
      </c>
      <c r="BP218" s="202"/>
      <c r="BQ218" s="202"/>
      <c r="BR218" s="202"/>
      <c r="BS218" s="202"/>
      <c r="BT218" s="202"/>
      <c r="BU218" s="202"/>
      <c r="BV218" s="203"/>
      <c r="BW218" s="201">
        <f>BW220</f>
        <v>0</v>
      </c>
      <c r="BX218" s="202"/>
      <c r="BY218" s="202"/>
      <c r="BZ218" s="202"/>
      <c r="CA218" s="202"/>
      <c r="CB218" s="202"/>
      <c r="CC218" s="202"/>
      <c r="CD218" s="203"/>
      <c r="CE218" s="201">
        <f>CE220</f>
        <v>0</v>
      </c>
      <c r="CF218" s="202"/>
      <c r="CG218" s="202"/>
      <c r="CH218" s="202"/>
      <c r="CI218" s="202"/>
      <c r="CJ218" s="202"/>
      <c r="CK218" s="202"/>
      <c r="CL218" s="203"/>
      <c r="CM218" s="201"/>
      <c r="CN218" s="202"/>
      <c r="CO218" s="202"/>
      <c r="CP218" s="202"/>
      <c r="CQ218" s="202"/>
      <c r="CR218" s="202"/>
      <c r="CS218" s="202"/>
      <c r="CT218" s="204"/>
    </row>
    <row r="219" spans="1:98" s="64" customFormat="1" x14ac:dyDescent="0.25">
      <c r="A219" s="199"/>
      <c r="B219" s="199"/>
      <c r="C219" s="199"/>
      <c r="D219" s="199"/>
      <c r="E219" s="200"/>
      <c r="F219" s="224" t="s">
        <v>351</v>
      </c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  <c r="AA219" s="224"/>
      <c r="AB219" s="224"/>
      <c r="AC219" s="224"/>
      <c r="AD219" s="224"/>
      <c r="AE219" s="224"/>
      <c r="AF219" s="224"/>
      <c r="AG219" s="224"/>
      <c r="AH219" s="224"/>
      <c r="AI219" s="224"/>
      <c r="AJ219" s="224"/>
      <c r="AK219" s="224"/>
      <c r="AL219" s="224"/>
      <c r="AM219" s="224"/>
      <c r="AN219" s="224"/>
      <c r="AO219" s="224"/>
      <c r="AP219" s="224"/>
      <c r="AQ219" s="224"/>
      <c r="AR219" s="224"/>
      <c r="AS219" s="224"/>
      <c r="AT219" s="224"/>
      <c r="AU219" s="224"/>
      <c r="AV219" s="224"/>
      <c r="AW219" s="224"/>
      <c r="AX219" s="224"/>
      <c r="AY219" s="224"/>
      <c r="AZ219" s="224"/>
      <c r="BA219" s="224"/>
      <c r="BB219" s="224"/>
      <c r="BC219" s="97"/>
      <c r="BD219" s="98"/>
      <c r="BE219" s="98"/>
      <c r="BF219" s="98"/>
      <c r="BG219" s="98"/>
      <c r="BH219" s="99"/>
      <c r="BI219" s="100"/>
      <c r="BJ219" s="98"/>
      <c r="BK219" s="98"/>
      <c r="BL219" s="98"/>
      <c r="BM219" s="98"/>
      <c r="BN219" s="99"/>
      <c r="BO219" s="211"/>
      <c r="BP219" s="212"/>
      <c r="BQ219" s="212"/>
      <c r="BR219" s="212"/>
      <c r="BS219" s="212"/>
      <c r="BT219" s="212"/>
      <c r="BU219" s="212"/>
      <c r="BV219" s="213"/>
      <c r="BW219" s="211"/>
      <c r="BX219" s="212"/>
      <c r="BY219" s="212"/>
      <c r="BZ219" s="212"/>
      <c r="CA219" s="212"/>
      <c r="CB219" s="212"/>
      <c r="CC219" s="212"/>
      <c r="CD219" s="213"/>
      <c r="CE219" s="211"/>
      <c r="CF219" s="212"/>
      <c r="CG219" s="212"/>
      <c r="CH219" s="212"/>
      <c r="CI219" s="212"/>
      <c r="CJ219" s="212"/>
      <c r="CK219" s="212"/>
      <c r="CL219" s="213"/>
      <c r="CM219" s="211"/>
      <c r="CN219" s="212"/>
      <c r="CO219" s="212"/>
      <c r="CP219" s="212"/>
      <c r="CQ219" s="212"/>
      <c r="CR219" s="212"/>
      <c r="CS219" s="212"/>
      <c r="CT219" s="214"/>
    </row>
    <row r="220" spans="1:98" s="64" customFormat="1" x14ac:dyDescent="0.25">
      <c r="A220" s="199"/>
      <c r="B220" s="199"/>
      <c r="C220" s="199"/>
      <c r="D220" s="199"/>
      <c r="E220" s="200"/>
      <c r="F220" s="111" t="s">
        <v>346</v>
      </c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11"/>
      <c r="AG220" s="111"/>
      <c r="AH220" s="111"/>
      <c r="AI220" s="111"/>
      <c r="AJ220" s="111"/>
      <c r="AK220" s="111"/>
      <c r="AL220" s="111"/>
      <c r="AM220" s="111"/>
      <c r="AN220" s="111"/>
      <c r="AO220" s="111"/>
      <c r="AP220" s="111"/>
      <c r="AQ220" s="111"/>
      <c r="AR220" s="111"/>
      <c r="AS220" s="111"/>
      <c r="AT220" s="111"/>
      <c r="AU220" s="111"/>
      <c r="AV220" s="111"/>
      <c r="AW220" s="111"/>
      <c r="AX220" s="111"/>
      <c r="AY220" s="111"/>
      <c r="AZ220" s="111"/>
      <c r="BA220" s="111"/>
      <c r="BB220" s="111"/>
      <c r="BC220" s="83" t="s">
        <v>352</v>
      </c>
      <c r="BD220" s="84"/>
      <c r="BE220" s="84"/>
      <c r="BF220" s="84"/>
      <c r="BG220" s="84"/>
      <c r="BH220" s="85"/>
      <c r="BI220" s="86"/>
      <c r="BJ220" s="84"/>
      <c r="BK220" s="84"/>
      <c r="BL220" s="84"/>
      <c r="BM220" s="84"/>
      <c r="BN220" s="85"/>
      <c r="BO220" s="201"/>
      <c r="BP220" s="202"/>
      <c r="BQ220" s="202"/>
      <c r="BR220" s="202"/>
      <c r="BS220" s="202"/>
      <c r="BT220" s="202"/>
      <c r="BU220" s="202"/>
      <c r="BV220" s="203"/>
      <c r="BW220" s="201"/>
      <c r="BX220" s="202"/>
      <c r="BY220" s="202"/>
      <c r="BZ220" s="202"/>
      <c r="CA220" s="202"/>
      <c r="CB220" s="202"/>
      <c r="CC220" s="202"/>
      <c r="CD220" s="203"/>
      <c r="CE220" s="201"/>
      <c r="CF220" s="202"/>
      <c r="CG220" s="202"/>
      <c r="CH220" s="202"/>
      <c r="CI220" s="202"/>
      <c r="CJ220" s="202"/>
      <c r="CK220" s="202"/>
      <c r="CL220" s="203"/>
      <c r="CM220" s="201"/>
      <c r="CN220" s="202"/>
      <c r="CO220" s="202"/>
      <c r="CP220" s="202"/>
      <c r="CQ220" s="202"/>
      <c r="CR220" s="202"/>
      <c r="CS220" s="202"/>
      <c r="CT220" s="204"/>
    </row>
    <row r="221" spans="1:98" s="64" customFormat="1" ht="13.5" thickBot="1" x14ac:dyDescent="0.3">
      <c r="A221" s="199"/>
      <c r="B221" s="199"/>
      <c r="C221" s="199"/>
      <c r="D221" s="199"/>
      <c r="E221" s="200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225"/>
      <c r="BD221" s="226"/>
      <c r="BE221" s="226"/>
      <c r="BF221" s="226"/>
      <c r="BG221" s="226"/>
      <c r="BH221" s="227"/>
      <c r="BI221" s="228"/>
      <c r="BJ221" s="226"/>
      <c r="BK221" s="226"/>
      <c r="BL221" s="226"/>
      <c r="BM221" s="226"/>
      <c r="BN221" s="227"/>
      <c r="BO221" s="229"/>
      <c r="BP221" s="230"/>
      <c r="BQ221" s="230"/>
      <c r="BR221" s="230"/>
      <c r="BS221" s="230"/>
      <c r="BT221" s="230"/>
      <c r="BU221" s="230"/>
      <c r="BV221" s="231"/>
      <c r="BW221" s="229"/>
      <c r="BX221" s="230"/>
      <c r="BY221" s="230"/>
      <c r="BZ221" s="230"/>
      <c r="CA221" s="230"/>
      <c r="CB221" s="230"/>
      <c r="CC221" s="230"/>
      <c r="CD221" s="231"/>
      <c r="CE221" s="229"/>
      <c r="CF221" s="230"/>
      <c r="CG221" s="230"/>
      <c r="CH221" s="230"/>
      <c r="CI221" s="230"/>
      <c r="CJ221" s="230"/>
      <c r="CK221" s="230"/>
      <c r="CL221" s="231"/>
      <c r="CM221" s="229"/>
      <c r="CN221" s="230"/>
      <c r="CO221" s="230"/>
      <c r="CP221" s="230"/>
      <c r="CQ221" s="230"/>
      <c r="CR221" s="230"/>
      <c r="CS221" s="230"/>
      <c r="CT221" s="232"/>
    </row>
    <row r="222" spans="1:98" s="64" customFormat="1" x14ac:dyDescent="0.25"/>
    <row r="223" spans="1:98" s="64" customFormat="1" x14ac:dyDescent="0.25">
      <c r="A223" s="233" t="s">
        <v>353</v>
      </c>
      <c r="B223" s="233"/>
      <c r="C223" s="233"/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U223" s="233"/>
      <c r="V223" s="233"/>
      <c r="W223" s="233"/>
      <c r="X223" s="233"/>
      <c r="Y223" s="233"/>
      <c r="Z223" s="234"/>
      <c r="AA223" s="234"/>
      <c r="AB223" s="234"/>
      <c r="AC223" s="234"/>
      <c r="AD223" s="234"/>
      <c r="AE223" s="234"/>
      <c r="AF223" s="234"/>
      <c r="AG223" s="234"/>
      <c r="AH223" s="234"/>
      <c r="AI223" s="234"/>
      <c r="AJ223" s="234"/>
      <c r="AK223" s="234"/>
      <c r="AL223" s="234"/>
      <c r="AM223" s="234"/>
      <c r="AN223" s="234"/>
      <c r="AO223" s="234"/>
      <c r="AP223" s="234"/>
      <c r="AQ223" s="235"/>
      <c r="AR223" s="236"/>
      <c r="AS223" s="236"/>
      <c r="AT223" s="236"/>
      <c r="AU223" s="236"/>
      <c r="AV223" s="236"/>
      <c r="AW223" s="236"/>
      <c r="AX223" s="236"/>
      <c r="AY223" s="236"/>
      <c r="AZ223" s="236"/>
      <c r="BA223" s="236"/>
      <c r="BB223" s="236"/>
      <c r="BC223" s="236"/>
      <c r="BD223" s="236"/>
      <c r="BE223" s="236"/>
      <c r="BF223" s="235"/>
      <c r="BG223" s="236" t="s">
        <v>354</v>
      </c>
      <c r="BH223" s="236"/>
      <c r="BI223" s="236"/>
      <c r="BJ223" s="236"/>
      <c r="BK223" s="236"/>
      <c r="BL223" s="236"/>
      <c r="BM223" s="236"/>
      <c r="BN223" s="236"/>
      <c r="BO223" s="236"/>
      <c r="BP223" s="236"/>
      <c r="BQ223" s="236"/>
      <c r="BR223" s="236"/>
      <c r="BS223" s="236"/>
      <c r="BT223" s="236"/>
      <c r="BU223" s="236"/>
      <c r="BV223" s="236"/>
      <c r="BW223" s="236"/>
      <c r="BX223" s="236"/>
      <c r="BY223" s="236"/>
      <c r="BZ223" s="236"/>
      <c r="CA223" s="236"/>
    </row>
    <row r="224" spans="1:98" s="64" customFormat="1" x14ac:dyDescent="0.25">
      <c r="A224" s="237"/>
      <c r="B224" s="237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8"/>
      <c r="AA224" s="238"/>
      <c r="AB224" s="238"/>
      <c r="AC224" s="238"/>
      <c r="AD224" s="238"/>
      <c r="AE224" s="238"/>
      <c r="AF224" s="238"/>
      <c r="AG224" s="238"/>
      <c r="AH224" s="238"/>
      <c r="AI224" s="238"/>
      <c r="AJ224" s="238"/>
      <c r="AK224" s="238"/>
      <c r="AL224" s="238"/>
      <c r="AM224" s="238"/>
      <c r="AN224" s="238"/>
      <c r="AO224" s="238"/>
      <c r="AP224" s="238"/>
      <c r="AQ224" s="239"/>
      <c r="AR224" s="240" t="s">
        <v>7</v>
      </c>
      <c r="AS224" s="240"/>
      <c r="AT224" s="240"/>
      <c r="AU224" s="240"/>
      <c r="AV224" s="240"/>
      <c r="AW224" s="240"/>
      <c r="AX224" s="240"/>
      <c r="AY224" s="240"/>
      <c r="AZ224" s="240"/>
      <c r="BA224" s="240"/>
      <c r="BB224" s="240"/>
      <c r="BC224" s="240"/>
      <c r="BD224" s="240"/>
      <c r="BE224" s="240"/>
      <c r="BF224" s="239"/>
      <c r="BG224" s="240" t="s">
        <v>8</v>
      </c>
      <c r="BH224" s="240"/>
      <c r="BI224" s="240"/>
      <c r="BJ224" s="240"/>
      <c r="BK224" s="240"/>
      <c r="BL224" s="240"/>
      <c r="BM224" s="240"/>
      <c r="BN224" s="240"/>
      <c r="BO224" s="240"/>
      <c r="BP224" s="240"/>
      <c r="BQ224" s="240"/>
      <c r="BR224" s="240"/>
      <c r="BS224" s="240"/>
      <c r="BT224" s="240"/>
      <c r="BU224" s="240"/>
      <c r="BV224" s="240"/>
      <c r="BW224" s="240"/>
      <c r="BX224" s="240"/>
      <c r="BY224" s="240"/>
      <c r="BZ224" s="240"/>
      <c r="CA224" s="240"/>
      <c r="CB224" s="237"/>
      <c r="CC224" s="237"/>
      <c r="CD224" s="237"/>
      <c r="CE224" s="237"/>
      <c r="CF224" s="237"/>
      <c r="CG224" s="237"/>
      <c r="CH224" s="237"/>
      <c r="CI224" s="237"/>
      <c r="CJ224" s="237"/>
      <c r="CK224" s="237"/>
      <c r="CL224" s="237"/>
      <c r="CM224" s="237"/>
      <c r="CN224" s="237"/>
      <c r="CO224" s="237"/>
      <c r="CP224" s="237"/>
      <c r="CQ224" s="237"/>
      <c r="CR224" s="237"/>
      <c r="CS224" s="237"/>
      <c r="CT224" s="237"/>
    </row>
    <row r="225" spans="1:98" s="64" customFormat="1" x14ac:dyDescent="0.25"/>
    <row r="226" spans="1:98" s="64" customFormat="1" x14ac:dyDescent="0.25">
      <c r="A226" s="64" t="s">
        <v>355</v>
      </c>
      <c r="J226" s="236"/>
      <c r="K226" s="236"/>
      <c r="L226" s="236"/>
      <c r="M226" s="236"/>
      <c r="N226" s="236"/>
      <c r="O226" s="236"/>
      <c r="P226" s="236"/>
      <c r="Q226" s="236"/>
      <c r="R226" s="236"/>
      <c r="S226" s="236"/>
      <c r="T226" s="236"/>
      <c r="U226" s="236"/>
      <c r="V226" s="236"/>
      <c r="W226" s="236"/>
      <c r="X226" s="236"/>
      <c r="Y226" s="236"/>
      <c r="Z226" s="236"/>
      <c r="AA226" s="236"/>
      <c r="AB226" s="236"/>
      <c r="AC226" s="236"/>
      <c r="AE226" s="236"/>
      <c r="AF226" s="236"/>
      <c r="AG226" s="236"/>
      <c r="AH226" s="236"/>
      <c r="AI226" s="236"/>
      <c r="AJ226" s="236"/>
      <c r="AK226" s="236"/>
      <c r="AL226" s="236"/>
      <c r="AM226" s="236"/>
      <c r="AN226" s="236"/>
      <c r="AO226" s="236"/>
      <c r="AP226" s="236"/>
      <c r="AQ226" s="236"/>
      <c r="AR226" s="236"/>
      <c r="AS226" s="236"/>
      <c r="AT226" s="236"/>
      <c r="AU226" s="236"/>
      <c r="AV226" s="236"/>
      <c r="AW226" s="236"/>
      <c r="AX226" s="236"/>
      <c r="AY226" s="236"/>
      <c r="BA226" s="236" t="s">
        <v>356</v>
      </c>
      <c r="BB226" s="236"/>
      <c r="BC226" s="236"/>
      <c r="BD226" s="236"/>
      <c r="BE226" s="236"/>
      <c r="BF226" s="236"/>
      <c r="BG226" s="236"/>
      <c r="BH226" s="236"/>
      <c r="BI226" s="236"/>
      <c r="BJ226" s="236"/>
      <c r="BK226" s="236"/>
      <c r="BL226" s="236"/>
      <c r="BM226" s="236"/>
      <c r="BN226" s="236"/>
      <c r="BO226" s="236"/>
      <c r="BP226" s="236"/>
      <c r="BQ226" s="236"/>
      <c r="BR226" s="236"/>
      <c r="BS226" s="236"/>
      <c r="BT226" s="236"/>
      <c r="BU226" s="236"/>
    </row>
    <row r="227" spans="1:98" s="64" customFormat="1" x14ac:dyDescent="0.25">
      <c r="A227" s="237"/>
      <c r="B227" s="237"/>
      <c r="C227" s="237"/>
      <c r="D227" s="237"/>
      <c r="E227" s="237"/>
      <c r="F227" s="237"/>
      <c r="G227" s="237"/>
      <c r="H227" s="237"/>
      <c r="I227" s="237"/>
      <c r="J227" s="240" t="s">
        <v>357</v>
      </c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0"/>
      <c r="V227" s="240"/>
      <c r="W227" s="240"/>
      <c r="X227" s="240"/>
      <c r="Y227" s="240"/>
      <c r="Z227" s="240"/>
      <c r="AA227" s="240"/>
      <c r="AB227" s="240"/>
      <c r="AC227" s="240"/>
      <c r="AD227" s="237"/>
      <c r="AE227" s="240" t="s">
        <v>358</v>
      </c>
      <c r="AF227" s="240"/>
      <c r="AG227" s="240"/>
      <c r="AH227" s="240"/>
      <c r="AI227" s="240"/>
      <c r="AJ227" s="240"/>
      <c r="AK227" s="240"/>
      <c r="AL227" s="240"/>
      <c r="AM227" s="240"/>
      <c r="AN227" s="240"/>
      <c r="AO227" s="240"/>
      <c r="AP227" s="240"/>
      <c r="AQ227" s="240"/>
      <c r="AR227" s="240"/>
      <c r="AS227" s="240"/>
      <c r="AT227" s="240"/>
      <c r="AU227" s="240"/>
      <c r="AV227" s="240"/>
      <c r="AW227" s="240"/>
      <c r="AX227" s="240"/>
      <c r="AY227" s="240"/>
      <c r="AZ227" s="237"/>
      <c r="BA227" s="240" t="s">
        <v>359</v>
      </c>
      <c r="BB227" s="240"/>
      <c r="BC227" s="240"/>
      <c r="BD227" s="240"/>
      <c r="BE227" s="240"/>
      <c r="BF227" s="240"/>
      <c r="BG227" s="240"/>
      <c r="BH227" s="240"/>
      <c r="BI227" s="240"/>
      <c r="BJ227" s="240"/>
      <c r="BK227" s="240"/>
      <c r="BL227" s="240"/>
      <c r="BM227" s="240"/>
      <c r="BN227" s="240"/>
      <c r="BO227" s="240"/>
      <c r="BP227" s="240"/>
      <c r="BQ227" s="240"/>
      <c r="BR227" s="240"/>
      <c r="BS227" s="240"/>
      <c r="BT227" s="240"/>
      <c r="BU227" s="240"/>
      <c r="BV227" s="237"/>
      <c r="BW227" s="237"/>
      <c r="BX227" s="237"/>
      <c r="BY227" s="237"/>
      <c r="BZ227" s="237"/>
      <c r="CA227" s="237"/>
      <c r="CB227" s="237"/>
      <c r="CC227" s="237"/>
      <c r="CD227" s="237"/>
      <c r="CE227" s="237"/>
      <c r="CF227" s="237"/>
      <c r="CG227" s="237"/>
      <c r="CH227" s="237"/>
      <c r="CI227" s="237"/>
      <c r="CJ227" s="237"/>
      <c r="CK227" s="237"/>
      <c r="CL227" s="237"/>
      <c r="CM227" s="237"/>
      <c r="CN227" s="237"/>
      <c r="CO227" s="237"/>
      <c r="CP227" s="237"/>
      <c r="CQ227" s="237"/>
      <c r="CR227" s="237"/>
      <c r="CS227" s="237"/>
      <c r="CT227" s="237"/>
    </row>
    <row r="229" spans="1:98" x14ac:dyDescent="0.2">
      <c r="B229" s="241" t="s">
        <v>9</v>
      </c>
      <c r="C229" s="98"/>
      <c r="D229" s="98"/>
      <c r="E229" s="98"/>
      <c r="F229" s="64" t="s">
        <v>11</v>
      </c>
      <c r="G229" s="64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242">
        <v>20</v>
      </c>
      <c r="W229" s="242"/>
      <c r="X229" s="243"/>
      <c r="Y229" s="243"/>
    </row>
  </sheetData>
  <mergeCells count="1129">
    <mergeCell ref="C229:E229"/>
    <mergeCell ref="H229:U229"/>
    <mergeCell ref="V229:W229"/>
    <mergeCell ref="X229:Y229"/>
    <mergeCell ref="J226:AC226"/>
    <mergeCell ref="AE226:AY226"/>
    <mergeCell ref="BA226:BU226"/>
    <mergeCell ref="J227:AC227"/>
    <mergeCell ref="AE227:AY227"/>
    <mergeCell ref="BA227:BU227"/>
    <mergeCell ref="F221:BB221"/>
    <mergeCell ref="AR223:BE223"/>
    <mergeCell ref="BG223:CA223"/>
    <mergeCell ref="Z224:AP224"/>
    <mergeCell ref="AR224:BE224"/>
    <mergeCell ref="BG224:CA224"/>
    <mergeCell ref="CM218:CT219"/>
    <mergeCell ref="F219:BB219"/>
    <mergeCell ref="A220:E221"/>
    <mergeCell ref="F220:BB220"/>
    <mergeCell ref="BC220:BH221"/>
    <mergeCell ref="BI220:BN221"/>
    <mergeCell ref="BO220:BV221"/>
    <mergeCell ref="BW220:CD221"/>
    <mergeCell ref="CE220:CL221"/>
    <mergeCell ref="CM220:CT221"/>
    <mergeCell ref="CE216:CL217"/>
    <mergeCell ref="CM216:CT217"/>
    <mergeCell ref="F217:BB217"/>
    <mergeCell ref="A218:E219"/>
    <mergeCell ref="F218:BB218"/>
    <mergeCell ref="BC218:BH219"/>
    <mergeCell ref="BI218:BN219"/>
    <mergeCell ref="BO218:BV219"/>
    <mergeCell ref="BW218:CD219"/>
    <mergeCell ref="CE218:CL219"/>
    <mergeCell ref="A216:E217"/>
    <mergeCell ref="F216:BB216"/>
    <mergeCell ref="BC216:BH217"/>
    <mergeCell ref="BI216:BN217"/>
    <mergeCell ref="BO216:BV217"/>
    <mergeCell ref="BW216:CD217"/>
    <mergeCell ref="CM213:CT213"/>
    <mergeCell ref="A214:E215"/>
    <mergeCell ref="F214:BB214"/>
    <mergeCell ref="BC214:BH215"/>
    <mergeCell ref="BI214:BN215"/>
    <mergeCell ref="BO214:BV215"/>
    <mergeCell ref="BW214:CD215"/>
    <mergeCell ref="CE214:CL215"/>
    <mergeCell ref="CM214:CT215"/>
    <mergeCell ref="F215:BB215"/>
    <mergeCell ref="CE211:CL212"/>
    <mergeCell ref="CM211:CT212"/>
    <mergeCell ref="F212:BB212"/>
    <mergeCell ref="A213:E213"/>
    <mergeCell ref="F213:BB213"/>
    <mergeCell ref="BC213:BH213"/>
    <mergeCell ref="BI213:BN213"/>
    <mergeCell ref="BO213:BV213"/>
    <mergeCell ref="BW213:CD213"/>
    <mergeCell ref="CE213:CL213"/>
    <mergeCell ref="A211:E212"/>
    <mergeCell ref="F211:BB211"/>
    <mergeCell ref="BC211:BH212"/>
    <mergeCell ref="BI211:BN212"/>
    <mergeCell ref="BO211:BV212"/>
    <mergeCell ref="BW211:CD212"/>
    <mergeCell ref="CM209:CT209"/>
    <mergeCell ref="A210:E210"/>
    <mergeCell ref="F210:BB210"/>
    <mergeCell ref="BC210:BH210"/>
    <mergeCell ref="BI210:BN210"/>
    <mergeCell ref="BO210:BV210"/>
    <mergeCell ref="BW210:CD210"/>
    <mergeCell ref="CE210:CL210"/>
    <mergeCell ref="CM210:CT210"/>
    <mergeCell ref="CE207:CL208"/>
    <mergeCell ref="CM207:CT208"/>
    <mergeCell ref="F208:BB208"/>
    <mergeCell ref="A209:E209"/>
    <mergeCell ref="F209:BB209"/>
    <mergeCell ref="BC209:BH209"/>
    <mergeCell ref="BI209:BN209"/>
    <mergeCell ref="BO209:BV209"/>
    <mergeCell ref="BW209:CD209"/>
    <mergeCell ref="CE209:CL209"/>
    <mergeCell ref="A207:E208"/>
    <mergeCell ref="F207:BB207"/>
    <mergeCell ref="BC207:BH208"/>
    <mergeCell ref="BI207:BN208"/>
    <mergeCell ref="BO207:BV208"/>
    <mergeCell ref="BW207:CD208"/>
    <mergeCell ref="CE205:CL205"/>
    <mergeCell ref="CM205:CT205"/>
    <mergeCell ref="A206:E206"/>
    <mergeCell ref="F206:BB206"/>
    <mergeCell ref="BC206:BH206"/>
    <mergeCell ref="BI206:BN206"/>
    <mergeCell ref="BO206:BV206"/>
    <mergeCell ref="BW206:CD206"/>
    <mergeCell ref="CE206:CL206"/>
    <mergeCell ref="CM206:CT206"/>
    <mergeCell ref="A205:E205"/>
    <mergeCell ref="F205:BB205"/>
    <mergeCell ref="BC205:BH205"/>
    <mergeCell ref="BI205:BN205"/>
    <mergeCell ref="BO205:BV205"/>
    <mergeCell ref="BW205:CD205"/>
    <mergeCell ref="CM202:CT203"/>
    <mergeCell ref="F203:BB203"/>
    <mergeCell ref="A204:E204"/>
    <mergeCell ref="F204:BB204"/>
    <mergeCell ref="BC204:BH204"/>
    <mergeCell ref="BI204:BN204"/>
    <mergeCell ref="BO204:BV204"/>
    <mergeCell ref="BW204:CD204"/>
    <mergeCell ref="CE204:CL204"/>
    <mergeCell ref="CM204:CT204"/>
    <mergeCell ref="CE200:CL201"/>
    <mergeCell ref="CM200:CT201"/>
    <mergeCell ref="F201:BB201"/>
    <mergeCell ref="A202:E203"/>
    <mergeCell ref="F202:BB202"/>
    <mergeCell ref="BC202:BH203"/>
    <mergeCell ref="BI202:BN203"/>
    <mergeCell ref="BO202:BV203"/>
    <mergeCell ref="BW202:CD203"/>
    <mergeCell ref="CE202:CL203"/>
    <mergeCell ref="A200:E201"/>
    <mergeCell ref="F200:BB200"/>
    <mergeCell ref="BC200:BH201"/>
    <mergeCell ref="BI200:BN201"/>
    <mergeCell ref="BO200:BV201"/>
    <mergeCell ref="BW200:CD201"/>
    <mergeCell ref="CM197:CT198"/>
    <mergeCell ref="F198:BB198"/>
    <mergeCell ref="A199:E199"/>
    <mergeCell ref="F199:BB199"/>
    <mergeCell ref="BC199:BH199"/>
    <mergeCell ref="BI199:BN199"/>
    <mergeCell ref="BO199:BV199"/>
    <mergeCell ref="BW199:CD199"/>
    <mergeCell ref="CE199:CL199"/>
    <mergeCell ref="CM199:CT199"/>
    <mergeCell ref="CM194:CT196"/>
    <mergeCell ref="F195:BB195"/>
    <mergeCell ref="F196:BB196"/>
    <mergeCell ref="A197:E198"/>
    <mergeCell ref="F197:BB197"/>
    <mergeCell ref="BC197:BH198"/>
    <mergeCell ref="BI197:BN198"/>
    <mergeCell ref="BO197:BV198"/>
    <mergeCell ref="BW197:CD198"/>
    <mergeCell ref="CE197:CL198"/>
    <mergeCell ref="CM191:CT193"/>
    <mergeCell ref="F192:BB192"/>
    <mergeCell ref="F193:BB193"/>
    <mergeCell ref="A194:E196"/>
    <mergeCell ref="F194:BB194"/>
    <mergeCell ref="BC194:BH196"/>
    <mergeCell ref="BI194:BN196"/>
    <mergeCell ref="BO194:BV196"/>
    <mergeCell ref="BW194:CD196"/>
    <mergeCell ref="CE194:CL196"/>
    <mergeCell ref="CE189:CL190"/>
    <mergeCell ref="CM189:CT190"/>
    <mergeCell ref="F190:BB190"/>
    <mergeCell ref="A191:E193"/>
    <mergeCell ref="F191:BB191"/>
    <mergeCell ref="BC191:BH193"/>
    <mergeCell ref="BI191:BN193"/>
    <mergeCell ref="BO191:BV193"/>
    <mergeCell ref="BW191:CD193"/>
    <mergeCell ref="CE191:CL193"/>
    <mergeCell ref="CE186:CL188"/>
    <mergeCell ref="CM186:CT188"/>
    <mergeCell ref="F187:BB187"/>
    <mergeCell ref="F188:BB188"/>
    <mergeCell ref="A189:E190"/>
    <mergeCell ref="F189:BB189"/>
    <mergeCell ref="BC189:BH190"/>
    <mergeCell ref="BI189:BN190"/>
    <mergeCell ref="BO189:BV190"/>
    <mergeCell ref="BW189:CD190"/>
    <mergeCell ref="A186:E188"/>
    <mergeCell ref="F186:BB186"/>
    <mergeCell ref="BC186:BH188"/>
    <mergeCell ref="BI186:BN188"/>
    <mergeCell ref="BO186:BV188"/>
    <mergeCell ref="BW186:CD188"/>
    <mergeCell ref="CE177:CL185"/>
    <mergeCell ref="CM177:CT185"/>
    <mergeCell ref="F178:BB178"/>
    <mergeCell ref="F179:BB179"/>
    <mergeCell ref="F180:BB180"/>
    <mergeCell ref="F181:BB181"/>
    <mergeCell ref="F182:BB182"/>
    <mergeCell ref="F183:BB183"/>
    <mergeCell ref="F184:BB184"/>
    <mergeCell ref="F185:BB185"/>
    <mergeCell ref="A177:E185"/>
    <mergeCell ref="F177:BB177"/>
    <mergeCell ref="BC177:BH185"/>
    <mergeCell ref="BI177:BN185"/>
    <mergeCell ref="BO177:BV185"/>
    <mergeCell ref="BW177:CD185"/>
    <mergeCell ref="CE175:CL175"/>
    <mergeCell ref="CM175:CT175"/>
    <mergeCell ref="A176:E176"/>
    <mergeCell ref="F176:BB176"/>
    <mergeCell ref="BC176:BH176"/>
    <mergeCell ref="BI176:BN176"/>
    <mergeCell ref="BO176:BV176"/>
    <mergeCell ref="BW176:CD176"/>
    <mergeCell ref="CE176:CL176"/>
    <mergeCell ref="CM176:CT176"/>
    <mergeCell ref="A175:E175"/>
    <mergeCell ref="F175:BB175"/>
    <mergeCell ref="BC175:BH175"/>
    <mergeCell ref="BI175:BN175"/>
    <mergeCell ref="BO175:BV175"/>
    <mergeCell ref="BW175:CD175"/>
    <mergeCell ref="CE173:CL173"/>
    <mergeCell ref="CM173:CT173"/>
    <mergeCell ref="A174:E174"/>
    <mergeCell ref="F174:BB174"/>
    <mergeCell ref="BC174:BH174"/>
    <mergeCell ref="BI174:BN174"/>
    <mergeCell ref="BO174:BV174"/>
    <mergeCell ref="BW174:CD174"/>
    <mergeCell ref="CE174:CL174"/>
    <mergeCell ref="CM174:CT174"/>
    <mergeCell ref="A173:E173"/>
    <mergeCell ref="F173:BB173"/>
    <mergeCell ref="BC173:BH173"/>
    <mergeCell ref="BI173:BN173"/>
    <mergeCell ref="BO173:BV173"/>
    <mergeCell ref="BW173:CD173"/>
    <mergeCell ref="CE171:CL171"/>
    <mergeCell ref="CM171:CT171"/>
    <mergeCell ref="A172:E172"/>
    <mergeCell ref="F172:BB172"/>
    <mergeCell ref="BC172:BH172"/>
    <mergeCell ref="BI172:BN172"/>
    <mergeCell ref="BO172:BV172"/>
    <mergeCell ref="BW172:CD172"/>
    <mergeCell ref="CE172:CL172"/>
    <mergeCell ref="CM172:CT172"/>
    <mergeCell ref="A171:E171"/>
    <mergeCell ref="F171:BB171"/>
    <mergeCell ref="BC171:BH171"/>
    <mergeCell ref="BI171:BN171"/>
    <mergeCell ref="BO171:BV171"/>
    <mergeCell ref="BW171:CD171"/>
    <mergeCell ref="BT166:CB166"/>
    <mergeCell ref="CC166:CK166"/>
    <mergeCell ref="CL166:CT166"/>
    <mergeCell ref="A168:CT168"/>
    <mergeCell ref="A170:E170"/>
    <mergeCell ref="F170:BB170"/>
    <mergeCell ref="BC170:BH170"/>
    <mergeCell ref="BI170:BN170"/>
    <mergeCell ref="BO170:CT170"/>
    <mergeCell ref="A165:AT165"/>
    <mergeCell ref="A166:AT166"/>
    <mergeCell ref="AU166:AX166"/>
    <mergeCell ref="AY166:BD166"/>
    <mergeCell ref="BE166:BJ166"/>
    <mergeCell ref="BK166:BS166"/>
    <mergeCell ref="CC163:CK163"/>
    <mergeCell ref="CL163:CT163"/>
    <mergeCell ref="A164:AT164"/>
    <mergeCell ref="AU164:AX165"/>
    <mergeCell ref="AY164:BD165"/>
    <mergeCell ref="BE164:BJ165"/>
    <mergeCell ref="BK164:BS165"/>
    <mergeCell ref="BT164:CB165"/>
    <mergeCell ref="CC164:CK165"/>
    <mergeCell ref="CL164:CT165"/>
    <mergeCell ref="A163:AT163"/>
    <mergeCell ref="AU163:AX163"/>
    <mergeCell ref="AY163:BD163"/>
    <mergeCell ref="BE163:BJ163"/>
    <mergeCell ref="BK163:BS163"/>
    <mergeCell ref="BT163:CB163"/>
    <mergeCell ref="CL161:CT161"/>
    <mergeCell ref="A162:AT162"/>
    <mergeCell ref="AU162:AX162"/>
    <mergeCell ref="AY162:BD162"/>
    <mergeCell ref="BE162:BJ162"/>
    <mergeCell ref="BK162:BS162"/>
    <mergeCell ref="BT162:CB162"/>
    <mergeCell ref="CC162:CK162"/>
    <mergeCell ref="CL162:CT162"/>
    <mergeCell ref="CC159:CK160"/>
    <mergeCell ref="CL159:CT160"/>
    <mergeCell ref="A160:AT160"/>
    <mergeCell ref="A161:AT161"/>
    <mergeCell ref="AU161:AX161"/>
    <mergeCell ref="AY161:BD161"/>
    <mergeCell ref="BE161:BJ161"/>
    <mergeCell ref="BK161:BS161"/>
    <mergeCell ref="BT161:CB161"/>
    <mergeCell ref="CC161:CK161"/>
    <mergeCell ref="A159:AT159"/>
    <mergeCell ref="AU159:AX160"/>
    <mergeCell ref="AY159:BD160"/>
    <mergeCell ref="BE159:BJ160"/>
    <mergeCell ref="BK159:BS160"/>
    <mergeCell ref="BT159:CB160"/>
    <mergeCell ref="CL156:CT157"/>
    <mergeCell ref="A157:AT157"/>
    <mergeCell ref="A158:AT158"/>
    <mergeCell ref="AU158:AX158"/>
    <mergeCell ref="AY158:BD158"/>
    <mergeCell ref="BE158:BJ158"/>
    <mergeCell ref="BK158:BS158"/>
    <mergeCell ref="BT158:CB158"/>
    <mergeCell ref="CC158:CK158"/>
    <mergeCell ref="CL158:CT158"/>
    <mergeCell ref="CL153:CT155"/>
    <mergeCell ref="A154:AT154"/>
    <mergeCell ref="A155:AT155"/>
    <mergeCell ref="A156:AT156"/>
    <mergeCell ref="AU156:AX157"/>
    <mergeCell ref="AY156:BD157"/>
    <mergeCell ref="BE156:BJ157"/>
    <mergeCell ref="BK156:BS157"/>
    <mergeCell ref="BT156:CB157"/>
    <mergeCell ref="CC156:CK157"/>
    <mergeCell ref="CC151:CK152"/>
    <mergeCell ref="CL151:CT152"/>
    <mergeCell ref="A152:AT152"/>
    <mergeCell ref="A153:AT153"/>
    <mergeCell ref="AU153:AX155"/>
    <mergeCell ref="AY153:BD155"/>
    <mergeCell ref="BE153:BJ155"/>
    <mergeCell ref="BK153:BS155"/>
    <mergeCell ref="BT153:CB155"/>
    <mergeCell ref="CC153:CK155"/>
    <mergeCell ref="A151:AT151"/>
    <mergeCell ref="AU151:AX152"/>
    <mergeCell ref="AY151:BD152"/>
    <mergeCell ref="BE151:BJ152"/>
    <mergeCell ref="BK151:BS152"/>
    <mergeCell ref="BT151:CB152"/>
    <mergeCell ref="CC149:CK149"/>
    <mergeCell ref="CL149:CT149"/>
    <mergeCell ref="A150:AT150"/>
    <mergeCell ref="AU150:AX150"/>
    <mergeCell ref="AY150:BD150"/>
    <mergeCell ref="BE150:BJ150"/>
    <mergeCell ref="BK150:BS150"/>
    <mergeCell ref="BT150:CB150"/>
    <mergeCell ref="CC150:CK150"/>
    <mergeCell ref="CL150:CT150"/>
    <mergeCell ref="A149:AT149"/>
    <mergeCell ref="AU149:AX149"/>
    <mergeCell ref="AY149:BD149"/>
    <mergeCell ref="BE149:BJ149"/>
    <mergeCell ref="BK149:BS149"/>
    <mergeCell ref="BT149:CB149"/>
    <mergeCell ref="CC147:CK147"/>
    <mergeCell ref="CL147:CT147"/>
    <mergeCell ref="A148:AT148"/>
    <mergeCell ref="AU148:AX148"/>
    <mergeCell ref="AY148:BD148"/>
    <mergeCell ref="BE148:BJ148"/>
    <mergeCell ref="BK148:BS148"/>
    <mergeCell ref="BT148:CB148"/>
    <mergeCell ref="CC148:CK148"/>
    <mergeCell ref="CL148:CT148"/>
    <mergeCell ref="A147:AT147"/>
    <mergeCell ref="AU147:AX147"/>
    <mergeCell ref="AY147:BD147"/>
    <mergeCell ref="BE147:BJ147"/>
    <mergeCell ref="BK147:BS147"/>
    <mergeCell ref="BT147:CB147"/>
    <mergeCell ref="CC145:CK145"/>
    <mergeCell ref="CL145:CT145"/>
    <mergeCell ref="A146:AT146"/>
    <mergeCell ref="AU146:AX146"/>
    <mergeCell ref="AY146:BD146"/>
    <mergeCell ref="BE146:BJ146"/>
    <mergeCell ref="BK146:BS146"/>
    <mergeCell ref="BT146:CB146"/>
    <mergeCell ref="CC146:CK146"/>
    <mergeCell ref="CL146:CT146"/>
    <mergeCell ref="A145:AT145"/>
    <mergeCell ref="AU145:AX145"/>
    <mergeCell ref="AY145:BD145"/>
    <mergeCell ref="BE145:BJ145"/>
    <mergeCell ref="BK145:BS145"/>
    <mergeCell ref="BT145:CB145"/>
    <mergeCell ref="CC143:CK143"/>
    <mergeCell ref="CL143:CT143"/>
    <mergeCell ref="A144:AT144"/>
    <mergeCell ref="AU144:AX144"/>
    <mergeCell ref="AY144:BD144"/>
    <mergeCell ref="BE144:BJ144"/>
    <mergeCell ref="BK144:BS144"/>
    <mergeCell ref="BT144:CB144"/>
    <mergeCell ref="CC144:CK144"/>
    <mergeCell ref="CL144:CT144"/>
    <mergeCell ref="A143:AT143"/>
    <mergeCell ref="AU143:AX143"/>
    <mergeCell ref="AY143:BD143"/>
    <mergeCell ref="BE143:BJ143"/>
    <mergeCell ref="BK143:BS143"/>
    <mergeCell ref="BT143:CB143"/>
    <mergeCell ref="CC141:CK141"/>
    <mergeCell ref="CL141:CT141"/>
    <mergeCell ref="A142:AT142"/>
    <mergeCell ref="AU142:AX142"/>
    <mergeCell ref="AY142:BD142"/>
    <mergeCell ref="BE142:BJ142"/>
    <mergeCell ref="BK142:BS142"/>
    <mergeCell ref="BT142:CB142"/>
    <mergeCell ref="CC142:CK142"/>
    <mergeCell ref="CL142:CT142"/>
    <mergeCell ref="A141:AT141"/>
    <mergeCell ref="AU141:AX141"/>
    <mergeCell ref="AY141:BD141"/>
    <mergeCell ref="BE141:BJ141"/>
    <mergeCell ref="BK141:BS141"/>
    <mergeCell ref="BT141:CB141"/>
    <mergeCell ref="CC139:CK139"/>
    <mergeCell ref="CL139:CT139"/>
    <mergeCell ref="A140:AT140"/>
    <mergeCell ref="AU140:AX140"/>
    <mergeCell ref="AY140:BD140"/>
    <mergeCell ref="BE140:BJ140"/>
    <mergeCell ref="BK140:BS140"/>
    <mergeCell ref="BT140:CB140"/>
    <mergeCell ref="CC140:CK140"/>
    <mergeCell ref="CL140:CT140"/>
    <mergeCell ref="A139:AT139"/>
    <mergeCell ref="AU139:AX139"/>
    <mergeCell ref="AY139:BD139"/>
    <mergeCell ref="BE139:BJ139"/>
    <mergeCell ref="BK139:BS139"/>
    <mergeCell ref="BT139:CB139"/>
    <mergeCell ref="CC137:CK137"/>
    <mergeCell ref="CL137:CT137"/>
    <mergeCell ref="A138:AT138"/>
    <mergeCell ref="AU138:AX138"/>
    <mergeCell ref="AY138:BD138"/>
    <mergeCell ref="BE138:BJ138"/>
    <mergeCell ref="BK138:BS138"/>
    <mergeCell ref="BT138:CB138"/>
    <mergeCell ref="CC138:CK138"/>
    <mergeCell ref="CL138:CT138"/>
    <mergeCell ref="A137:AT137"/>
    <mergeCell ref="AU137:AX137"/>
    <mergeCell ref="AY137:BD137"/>
    <mergeCell ref="BE137:BJ137"/>
    <mergeCell ref="BK137:BS137"/>
    <mergeCell ref="BT137:CB137"/>
    <mergeCell ref="CC135:CK135"/>
    <mergeCell ref="CL135:CT135"/>
    <mergeCell ref="A136:AT136"/>
    <mergeCell ref="AU136:AX136"/>
    <mergeCell ref="AY136:BD136"/>
    <mergeCell ref="BE136:BJ136"/>
    <mergeCell ref="BK136:BS136"/>
    <mergeCell ref="BT136:CB136"/>
    <mergeCell ref="CC136:CK136"/>
    <mergeCell ref="CL136:CT136"/>
    <mergeCell ref="A135:AT135"/>
    <mergeCell ref="AU135:AX135"/>
    <mergeCell ref="AY135:BD135"/>
    <mergeCell ref="BE135:BJ135"/>
    <mergeCell ref="BK135:BS135"/>
    <mergeCell ref="BT135:CB135"/>
    <mergeCell ref="CC133:CK133"/>
    <mergeCell ref="CL133:CT133"/>
    <mergeCell ref="A134:AT134"/>
    <mergeCell ref="AU134:AX134"/>
    <mergeCell ref="AY134:BD134"/>
    <mergeCell ref="BE134:BJ134"/>
    <mergeCell ref="BK134:BS134"/>
    <mergeCell ref="BT134:CB134"/>
    <mergeCell ref="CC134:CK134"/>
    <mergeCell ref="CL134:CT134"/>
    <mergeCell ref="A133:AT133"/>
    <mergeCell ref="AU133:AX133"/>
    <mergeCell ref="AY133:BD133"/>
    <mergeCell ref="BE133:BJ133"/>
    <mergeCell ref="BK133:BS133"/>
    <mergeCell ref="BT133:CB133"/>
    <mergeCell ref="CL131:CT131"/>
    <mergeCell ref="A132:AT132"/>
    <mergeCell ref="AU132:AX132"/>
    <mergeCell ref="AY132:BD132"/>
    <mergeCell ref="BE132:BJ132"/>
    <mergeCell ref="BK132:BS132"/>
    <mergeCell ref="BT132:CB132"/>
    <mergeCell ref="CC132:CK132"/>
    <mergeCell ref="CL132:CT132"/>
    <mergeCell ref="BT130:CB130"/>
    <mergeCell ref="CC130:CK130"/>
    <mergeCell ref="CL130:CT130"/>
    <mergeCell ref="A131:AT131"/>
    <mergeCell ref="AU131:AX131"/>
    <mergeCell ref="AY131:BD131"/>
    <mergeCell ref="BE131:BJ131"/>
    <mergeCell ref="BK131:BS131"/>
    <mergeCell ref="BT131:CB131"/>
    <mergeCell ref="CC131:CK131"/>
    <mergeCell ref="A129:AT129"/>
    <mergeCell ref="A130:AT130"/>
    <mergeCell ref="AU130:AX130"/>
    <mergeCell ref="AY130:BD130"/>
    <mergeCell ref="BE130:BJ130"/>
    <mergeCell ref="BK130:BS130"/>
    <mergeCell ref="CL126:CT127"/>
    <mergeCell ref="A127:AT127"/>
    <mergeCell ref="A128:AT128"/>
    <mergeCell ref="AU128:AX129"/>
    <mergeCell ref="AY128:BD129"/>
    <mergeCell ref="BE128:BJ129"/>
    <mergeCell ref="BK128:BS129"/>
    <mergeCell ref="BT128:CB129"/>
    <mergeCell ref="CC128:CK129"/>
    <mergeCell ref="CL128:CT129"/>
    <mergeCell ref="CC124:CK125"/>
    <mergeCell ref="CL124:CT125"/>
    <mergeCell ref="A125:AT125"/>
    <mergeCell ref="A126:AT126"/>
    <mergeCell ref="AU126:AX127"/>
    <mergeCell ref="AY126:BD127"/>
    <mergeCell ref="BE126:BJ127"/>
    <mergeCell ref="BK126:BS127"/>
    <mergeCell ref="BT126:CB127"/>
    <mergeCell ref="CC126:CK127"/>
    <mergeCell ref="A124:AT124"/>
    <mergeCell ref="AU124:AX125"/>
    <mergeCell ref="AY124:BD125"/>
    <mergeCell ref="BE124:BJ125"/>
    <mergeCell ref="BK124:BS125"/>
    <mergeCell ref="BT124:CB125"/>
    <mergeCell ref="CL121:CT122"/>
    <mergeCell ref="A122:AT122"/>
    <mergeCell ref="A123:AT123"/>
    <mergeCell ref="AU123:AX123"/>
    <mergeCell ref="AY123:BD123"/>
    <mergeCell ref="BE123:BJ123"/>
    <mergeCell ref="BK123:BS123"/>
    <mergeCell ref="BT123:CB123"/>
    <mergeCell ref="CC123:CK123"/>
    <mergeCell ref="CL123:CT123"/>
    <mergeCell ref="BT120:CB120"/>
    <mergeCell ref="CC120:CK120"/>
    <mergeCell ref="CL120:CT120"/>
    <mergeCell ref="A121:AT121"/>
    <mergeCell ref="AU121:AX122"/>
    <mergeCell ref="AY121:BD122"/>
    <mergeCell ref="BE121:BJ122"/>
    <mergeCell ref="BK121:BS122"/>
    <mergeCell ref="BT121:CB122"/>
    <mergeCell ref="CC121:CK122"/>
    <mergeCell ref="A119:AT119"/>
    <mergeCell ref="A120:AT120"/>
    <mergeCell ref="AU120:AX120"/>
    <mergeCell ref="AY120:BD120"/>
    <mergeCell ref="BE120:BJ120"/>
    <mergeCell ref="BK120:BS120"/>
    <mergeCell ref="CC117:CK117"/>
    <mergeCell ref="CL117:CT117"/>
    <mergeCell ref="A118:AT118"/>
    <mergeCell ref="AU118:AX119"/>
    <mergeCell ref="AY118:BD119"/>
    <mergeCell ref="BE118:BJ119"/>
    <mergeCell ref="BK118:BS119"/>
    <mergeCell ref="BT118:CB119"/>
    <mergeCell ref="CC118:CK119"/>
    <mergeCell ref="CL118:CT119"/>
    <mergeCell ref="A117:AT117"/>
    <mergeCell ref="AU117:AX117"/>
    <mergeCell ref="AY117:BD117"/>
    <mergeCell ref="BE117:BJ117"/>
    <mergeCell ref="BK117:BS117"/>
    <mergeCell ref="BT117:CB117"/>
    <mergeCell ref="CL114:CT114"/>
    <mergeCell ref="A115:AT115"/>
    <mergeCell ref="AU115:AX116"/>
    <mergeCell ref="AY115:BD116"/>
    <mergeCell ref="BE115:BJ116"/>
    <mergeCell ref="BK115:BS116"/>
    <mergeCell ref="BT115:CB116"/>
    <mergeCell ref="CC115:CK116"/>
    <mergeCell ref="CL115:CT116"/>
    <mergeCell ref="A116:AT116"/>
    <mergeCell ref="CC112:CK113"/>
    <mergeCell ref="CL112:CT113"/>
    <mergeCell ref="A113:AT113"/>
    <mergeCell ref="A114:AT114"/>
    <mergeCell ref="AU114:AX114"/>
    <mergeCell ref="AY114:BD114"/>
    <mergeCell ref="BE114:BJ114"/>
    <mergeCell ref="BK114:BS114"/>
    <mergeCell ref="BT114:CB114"/>
    <mergeCell ref="CC114:CK114"/>
    <mergeCell ref="BT110:CB111"/>
    <mergeCell ref="CC110:CK111"/>
    <mergeCell ref="CL110:CT111"/>
    <mergeCell ref="A111:AT111"/>
    <mergeCell ref="A112:AT112"/>
    <mergeCell ref="AU112:AX113"/>
    <mergeCell ref="AY112:BD113"/>
    <mergeCell ref="BE112:BJ113"/>
    <mergeCell ref="BK112:BS113"/>
    <mergeCell ref="BT112:CB113"/>
    <mergeCell ref="A109:AT109"/>
    <mergeCell ref="A110:AT110"/>
    <mergeCell ref="AU110:AX111"/>
    <mergeCell ref="AY110:BD111"/>
    <mergeCell ref="BE110:BJ111"/>
    <mergeCell ref="BK110:BS111"/>
    <mergeCell ref="CC107:CK107"/>
    <mergeCell ref="CL107:CT107"/>
    <mergeCell ref="A108:AT108"/>
    <mergeCell ref="AU108:AX109"/>
    <mergeCell ref="AY108:BD109"/>
    <mergeCell ref="BE108:BJ109"/>
    <mergeCell ref="BK108:BS109"/>
    <mergeCell ref="BT108:CB109"/>
    <mergeCell ref="CC108:CK109"/>
    <mergeCell ref="CL108:CT109"/>
    <mergeCell ref="BT105:CB106"/>
    <mergeCell ref="CC105:CK106"/>
    <mergeCell ref="CL105:CT106"/>
    <mergeCell ref="A106:AT106"/>
    <mergeCell ref="A107:AT107"/>
    <mergeCell ref="AU107:AX107"/>
    <mergeCell ref="AY107:BD107"/>
    <mergeCell ref="BE107:BJ107"/>
    <mergeCell ref="BK107:BS107"/>
    <mergeCell ref="BT107:CB107"/>
    <mergeCell ref="BT102:CB104"/>
    <mergeCell ref="CC102:CK104"/>
    <mergeCell ref="CL102:CT104"/>
    <mergeCell ref="A103:AT103"/>
    <mergeCell ref="A104:AT104"/>
    <mergeCell ref="A105:AT105"/>
    <mergeCell ref="AU105:AX106"/>
    <mergeCell ref="AY105:BD106"/>
    <mergeCell ref="BE105:BJ106"/>
    <mergeCell ref="BK105:BS106"/>
    <mergeCell ref="A101:AT101"/>
    <mergeCell ref="A102:AT102"/>
    <mergeCell ref="AU102:AX104"/>
    <mergeCell ref="AY102:BD104"/>
    <mergeCell ref="BE102:BJ104"/>
    <mergeCell ref="BK102:BS104"/>
    <mergeCell ref="CC99:CK99"/>
    <mergeCell ref="CL99:CT99"/>
    <mergeCell ref="A100:AT100"/>
    <mergeCell ref="AU100:AX101"/>
    <mergeCell ref="AY100:BD101"/>
    <mergeCell ref="BE100:BJ101"/>
    <mergeCell ref="BK100:BS101"/>
    <mergeCell ref="BT100:CB101"/>
    <mergeCell ref="CC100:CK101"/>
    <mergeCell ref="CL100:CT101"/>
    <mergeCell ref="CC96:CK98"/>
    <mergeCell ref="CL96:CT98"/>
    <mergeCell ref="A97:AT97"/>
    <mergeCell ref="A98:AT98"/>
    <mergeCell ref="A99:AT99"/>
    <mergeCell ref="AU99:AX99"/>
    <mergeCell ref="AY99:BD99"/>
    <mergeCell ref="BE99:BJ99"/>
    <mergeCell ref="BK99:BS99"/>
    <mergeCell ref="BT99:CB99"/>
    <mergeCell ref="CC93:CK95"/>
    <mergeCell ref="CL93:CT95"/>
    <mergeCell ref="A94:AT94"/>
    <mergeCell ref="A95:AT95"/>
    <mergeCell ref="A96:AT96"/>
    <mergeCell ref="AU96:AX98"/>
    <mergeCell ref="AY96:BD98"/>
    <mergeCell ref="BE96:BJ98"/>
    <mergeCell ref="BK96:BS98"/>
    <mergeCell ref="BT96:CB98"/>
    <mergeCell ref="A93:AT93"/>
    <mergeCell ref="AU93:AX95"/>
    <mergeCell ref="AY93:BD95"/>
    <mergeCell ref="BE93:BJ95"/>
    <mergeCell ref="BK93:BS95"/>
    <mergeCell ref="BT93:CB95"/>
    <mergeCell ref="CL91:CT91"/>
    <mergeCell ref="A92:AT92"/>
    <mergeCell ref="AU92:AX92"/>
    <mergeCell ref="AY92:BD92"/>
    <mergeCell ref="BE92:BJ92"/>
    <mergeCell ref="BK92:BS92"/>
    <mergeCell ref="BT92:CB92"/>
    <mergeCell ref="CC92:CK92"/>
    <mergeCell ref="CL92:CT92"/>
    <mergeCell ref="CC89:CK90"/>
    <mergeCell ref="CL89:CT90"/>
    <mergeCell ref="A90:AT90"/>
    <mergeCell ref="A91:AT91"/>
    <mergeCell ref="AU91:AX91"/>
    <mergeCell ref="AY91:BD91"/>
    <mergeCell ref="BE91:BJ91"/>
    <mergeCell ref="BK91:BS91"/>
    <mergeCell ref="BT91:CB91"/>
    <mergeCell ref="CC91:CK91"/>
    <mergeCell ref="BT87:CB88"/>
    <mergeCell ref="CC87:CK88"/>
    <mergeCell ref="CL87:CT88"/>
    <mergeCell ref="A88:AT88"/>
    <mergeCell ref="A89:AT89"/>
    <mergeCell ref="AU89:AX90"/>
    <mergeCell ref="AY89:BD90"/>
    <mergeCell ref="BE89:BJ90"/>
    <mergeCell ref="BK89:BS90"/>
    <mergeCell ref="BT89:CB90"/>
    <mergeCell ref="A86:AT86"/>
    <mergeCell ref="A87:AT87"/>
    <mergeCell ref="AU87:AX88"/>
    <mergeCell ref="AY87:BD88"/>
    <mergeCell ref="BE87:BJ88"/>
    <mergeCell ref="BK87:BS88"/>
    <mergeCell ref="CL83:CT84"/>
    <mergeCell ref="A84:AT84"/>
    <mergeCell ref="A85:AT85"/>
    <mergeCell ref="AU85:AX86"/>
    <mergeCell ref="AY85:BD86"/>
    <mergeCell ref="BE85:BJ86"/>
    <mergeCell ref="BK85:BS86"/>
    <mergeCell ref="BT85:CB86"/>
    <mergeCell ref="CC85:CK86"/>
    <mergeCell ref="CL85:CT86"/>
    <mergeCell ref="BT82:CB82"/>
    <mergeCell ref="CC82:CK82"/>
    <mergeCell ref="CL82:CT82"/>
    <mergeCell ref="A83:AT83"/>
    <mergeCell ref="AU83:AX84"/>
    <mergeCell ref="AY83:BD84"/>
    <mergeCell ref="BE83:BJ84"/>
    <mergeCell ref="BK83:BS84"/>
    <mergeCell ref="BT83:CB84"/>
    <mergeCell ref="CC83:CK84"/>
    <mergeCell ref="A81:AT81"/>
    <mergeCell ref="A82:AT82"/>
    <mergeCell ref="AU82:AX82"/>
    <mergeCell ref="AY82:BD82"/>
    <mergeCell ref="BE82:BJ82"/>
    <mergeCell ref="BK82:BS82"/>
    <mergeCell ref="CL78:CT79"/>
    <mergeCell ref="A79:AT79"/>
    <mergeCell ref="A80:AT80"/>
    <mergeCell ref="AU80:AX81"/>
    <mergeCell ref="AY80:BD81"/>
    <mergeCell ref="BE80:BJ81"/>
    <mergeCell ref="BK80:BS81"/>
    <mergeCell ref="BT80:CB81"/>
    <mergeCell ref="CC80:CK81"/>
    <mergeCell ref="CL80:CT81"/>
    <mergeCell ref="CC76:CK77"/>
    <mergeCell ref="CL76:CT77"/>
    <mergeCell ref="A77:AT77"/>
    <mergeCell ref="A78:AT78"/>
    <mergeCell ref="AU78:AX79"/>
    <mergeCell ref="AY78:BD79"/>
    <mergeCell ref="BE78:BJ79"/>
    <mergeCell ref="BK78:BS79"/>
    <mergeCell ref="BT78:CB79"/>
    <mergeCell ref="CC78:CK79"/>
    <mergeCell ref="A76:AT76"/>
    <mergeCell ref="AU76:AX77"/>
    <mergeCell ref="AY76:BD77"/>
    <mergeCell ref="BE76:BJ77"/>
    <mergeCell ref="BK76:BS77"/>
    <mergeCell ref="BT76:CB77"/>
    <mergeCell ref="CL74:CT74"/>
    <mergeCell ref="A75:AT75"/>
    <mergeCell ref="AU75:AX75"/>
    <mergeCell ref="AY75:BD75"/>
    <mergeCell ref="BE75:BJ75"/>
    <mergeCell ref="BK75:BS75"/>
    <mergeCell ref="BT75:CB75"/>
    <mergeCell ref="CC75:CK75"/>
    <mergeCell ref="CL75:CT75"/>
    <mergeCell ref="CC72:CK73"/>
    <mergeCell ref="CL72:CT73"/>
    <mergeCell ref="A73:AT73"/>
    <mergeCell ref="A74:AT74"/>
    <mergeCell ref="AU74:AX74"/>
    <mergeCell ref="AY74:BD74"/>
    <mergeCell ref="BE74:BJ74"/>
    <mergeCell ref="BK74:BS74"/>
    <mergeCell ref="BT74:CB74"/>
    <mergeCell ref="CC74:CK74"/>
    <mergeCell ref="A72:AT72"/>
    <mergeCell ref="AU72:AX73"/>
    <mergeCell ref="AY72:BD73"/>
    <mergeCell ref="BE72:BJ73"/>
    <mergeCell ref="BK72:BS73"/>
    <mergeCell ref="BT72:CB73"/>
    <mergeCell ref="CL70:CT70"/>
    <mergeCell ref="A71:AT71"/>
    <mergeCell ref="AU71:AX71"/>
    <mergeCell ref="AY71:BD71"/>
    <mergeCell ref="BE71:BJ71"/>
    <mergeCell ref="BK71:BS71"/>
    <mergeCell ref="BT71:CB71"/>
    <mergeCell ref="CC71:CK71"/>
    <mergeCell ref="CL71:CT71"/>
    <mergeCell ref="CC68:CK69"/>
    <mergeCell ref="CL68:CT69"/>
    <mergeCell ref="A69:AT69"/>
    <mergeCell ref="A70:AT70"/>
    <mergeCell ref="AU70:AX70"/>
    <mergeCell ref="AY70:BD70"/>
    <mergeCell ref="BE70:BJ70"/>
    <mergeCell ref="BK70:BS70"/>
    <mergeCell ref="BT70:CB70"/>
    <mergeCell ref="CC70:CK70"/>
    <mergeCell ref="A68:AT68"/>
    <mergeCell ref="AU68:AX69"/>
    <mergeCell ref="AY68:BD69"/>
    <mergeCell ref="BE68:BJ69"/>
    <mergeCell ref="BK68:BS69"/>
    <mergeCell ref="BT68:CB69"/>
    <mergeCell ref="CL65:CT65"/>
    <mergeCell ref="A66:AT66"/>
    <mergeCell ref="AU66:AX67"/>
    <mergeCell ref="AY66:BD67"/>
    <mergeCell ref="BE66:BJ67"/>
    <mergeCell ref="BK66:BS67"/>
    <mergeCell ref="BT66:CB67"/>
    <mergeCell ref="CC66:CK67"/>
    <mergeCell ref="CL66:CT67"/>
    <mergeCell ref="A67:AT67"/>
    <mergeCell ref="CC64:CK64"/>
    <mergeCell ref="CL64:CT64"/>
    <mergeCell ref="W65:AC65"/>
    <mergeCell ref="AD65:AT65"/>
    <mergeCell ref="AU65:AX65"/>
    <mergeCell ref="AY65:BD65"/>
    <mergeCell ref="BE65:BJ65"/>
    <mergeCell ref="BK65:BS65"/>
    <mergeCell ref="BT65:CB65"/>
    <mergeCell ref="CC65:CK65"/>
    <mergeCell ref="CC61:CK63"/>
    <mergeCell ref="CL61:CT63"/>
    <mergeCell ref="A62:AT62"/>
    <mergeCell ref="A63:AT63"/>
    <mergeCell ref="A64:AT64"/>
    <mergeCell ref="AU64:AX64"/>
    <mergeCell ref="AY64:BD64"/>
    <mergeCell ref="BE64:BJ64"/>
    <mergeCell ref="BK64:BS64"/>
    <mergeCell ref="BT64:CB64"/>
    <mergeCell ref="A61:AT61"/>
    <mergeCell ref="AU61:AX63"/>
    <mergeCell ref="AY61:BD63"/>
    <mergeCell ref="BE61:BJ63"/>
    <mergeCell ref="BK61:BS63"/>
    <mergeCell ref="BT61:CB63"/>
    <mergeCell ref="CL59:CT59"/>
    <mergeCell ref="A60:AT60"/>
    <mergeCell ref="AU60:AX60"/>
    <mergeCell ref="AY60:BD60"/>
    <mergeCell ref="BE60:BJ60"/>
    <mergeCell ref="BK60:BS60"/>
    <mergeCell ref="BT60:CB60"/>
    <mergeCell ref="CC60:CK60"/>
    <mergeCell ref="CL60:CT60"/>
    <mergeCell ref="CC57:CK58"/>
    <mergeCell ref="CL57:CT58"/>
    <mergeCell ref="A58:AT58"/>
    <mergeCell ref="A59:AT59"/>
    <mergeCell ref="AU59:AX59"/>
    <mergeCell ref="AY59:BD59"/>
    <mergeCell ref="BE59:BJ59"/>
    <mergeCell ref="BK59:BS59"/>
    <mergeCell ref="BT59:CB59"/>
    <mergeCell ref="CC59:CK59"/>
    <mergeCell ref="A57:AT57"/>
    <mergeCell ref="AU57:AX58"/>
    <mergeCell ref="AY57:BD58"/>
    <mergeCell ref="BE57:BJ58"/>
    <mergeCell ref="BK57:BS58"/>
    <mergeCell ref="BT57:CB58"/>
    <mergeCell ref="CC55:CK55"/>
    <mergeCell ref="CL55:CT55"/>
    <mergeCell ref="A56:AT56"/>
    <mergeCell ref="AU56:AX56"/>
    <mergeCell ref="AY56:BD56"/>
    <mergeCell ref="BE56:BJ56"/>
    <mergeCell ref="BK56:BS56"/>
    <mergeCell ref="BT56:CB56"/>
    <mergeCell ref="CC56:CK56"/>
    <mergeCell ref="CL56:CT56"/>
    <mergeCell ref="A55:AT55"/>
    <mergeCell ref="AU55:AX55"/>
    <mergeCell ref="AY55:BD55"/>
    <mergeCell ref="BE55:BJ55"/>
    <mergeCell ref="BK55:BS55"/>
    <mergeCell ref="BT55:CB55"/>
    <mergeCell ref="CL52:CT53"/>
    <mergeCell ref="A53:AT53"/>
    <mergeCell ref="A54:AT54"/>
    <mergeCell ref="AU54:AX54"/>
    <mergeCell ref="AY54:BD54"/>
    <mergeCell ref="BE54:BJ54"/>
    <mergeCell ref="BK54:BS54"/>
    <mergeCell ref="BT54:CB54"/>
    <mergeCell ref="CC54:CK54"/>
    <mergeCell ref="CL54:CT54"/>
    <mergeCell ref="BT51:CB51"/>
    <mergeCell ref="CC51:CK51"/>
    <mergeCell ref="CL51:CT51"/>
    <mergeCell ref="A52:AT52"/>
    <mergeCell ref="AU52:AX53"/>
    <mergeCell ref="AY52:BD53"/>
    <mergeCell ref="BE52:BJ53"/>
    <mergeCell ref="BK52:BS53"/>
    <mergeCell ref="BT52:CB53"/>
    <mergeCell ref="CC52:CK53"/>
    <mergeCell ref="A50:AT50"/>
    <mergeCell ref="A51:AT51"/>
    <mergeCell ref="AU51:AX51"/>
    <mergeCell ref="AY51:BD51"/>
    <mergeCell ref="BE51:BJ51"/>
    <mergeCell ref="BK51:BS51"/>
    <mergeCell ref="CC48:CK48"/>
    <mergeCell ref="CL48:CT48"/>
    <mergeCell ref="A49:AT49"/>
    <mergeCell ref="AU49:AX50"/>
    <mergeCell ref="AY49:BD50"/>
    <mergeCell ref="BE49:BJ50"/>
    <mergeCell ref="BK49:BS50"/>
    <mergeCell ref="BT49:CB50"/>
    <mergeCell ref="CC49:CK50"/>
    <mergeCell ref="CL49:CT50"/>
    <mergeCell ref="A48:AT48"/>
    <mergeCell ref="AU48:AX48"/>
    <mergeCell ref="AY48:BD48"/>
    <mergeCell ref="BE48:BJ48"/>
    <mergeCell ref="BK48:BS48"/>
    <mergeCell ref="BT48:CB48"/>
    <mergeCell ref="CL45:CT45"/>
    <mergeCell ref="A46:AT46"/>
    <mergeCell ref="AU46:AX47"/>
    <mergeCell ref="AY46:BD47"/>
    <mergeCell ref="BE46:BJ47"/>
    <mergeCell ref="BK46:BS47"/>
    <mergeCell ref="BT46:CB47"/>
    <mergeCell ref="CC46:CK47"/>
    <mergeCell ref="CL46:CT47"/>
    <mergeCell ref="A47:AT47"/>
    <mergeCell ref="CC43:CK44"/>
    <mergeCell ref="CL43:CT44"/>
    <mergeCell ref="A44:AT44"/>
    <mergeCell ref="A45:AT45"/>
    <mergeCell ref="AU45:AX45"/>
    <mergeCell ref="AY45:BD45"/>
    <mergeCell ref="BE45:BJ45"/>
    <mergeCell ref="BK45:BS45"/>
    <mergeCell ref="BT45:CB45"/>
    <mergeCell ref="CC45:CK45"/>
    <mergeCell ref="A43:AT43"/>
    <mergeCell ref="AU43:AX44"/>
    <mergeCell ref="AY43:BD44"/>
    <mergeCell ref="BE43:BJ44"/>
    <mergeCell ref="BK43:BS44"/>
    <mergeCell ref="BT43:CB44"/>
    <mergeCell ref="BK40:BS42"/>
    <mergeCell ref="BT40:CB42"/>
    <mergeCell ref="CC40:CK42"/>
    <mergeCell ref="CL40:CT42"/>
    <mergeCell ref="A41:AT41"/>
    <mergeCell ref="A42:AT42"/>
    <mergeCell ref="A38:AT38"/>
    <mergeCell ref="A39:AT39"/>
    <mergeCell ref="A40:AT40"/>
    <mergeCell ref="AU40:AX42"/>
    <mergeCell ref="AY40:BD42"/>
    <mergeCell ref="BE40:BJ42"/>
    <mergeCell ref="CL35:CT35"/>
    <mergeCell ref="A36:AT36"/>
    <mergeCell ref="AU36:AX39"/>
    <mergeCell ref="AY36:BD39"/>
    <mergeCell ref="BE36:BJ39"/>
    <mergeCell ref="BK36:BS39"/>
    <mergeCell ref="BT36:CB39"/>
    <mergeCell ref="CC36:CK39"/>
    <mergeCell ref="CL36:CT39"/>
    <mergeCell ref="A37:AT37"/>
    <mergeCell ref="BT34:CB34"/>
    <mergeCell ref="CC34:CK34"/>
    <mergeCell ref="CL34:CT34"/>
    <mergeCell ref="A35:AT35"/>
    <mergeCell ref="AU35:AX35"/>
    <mergeCell ref="AY35:BD35"/>
    <mergeCell ref="BE35:BJ35"/>
    <mergeCell ref="BK35:BS35"/>
    <mergeCell ref="BT35:CB35"/>
    <mergeCell ref="CC35:CK35"/>
    <mergeCell ref="A33:AT33"/>
    <mergeCell ref="A34:AT34"/>
    <mergeCell ref="AU34:AX34"/>
    <mergeCell ref="AY34:BD34"/>
    <mergeCell ref="BE34:BJ34"/>
    <mergeCell ref="BK34:BS34"/>
    <mergeCell ref="CC31:CK31"/>
    <mergeCell ref="CL31:CT31"/>
    <mergeCell ref="A32:AT32"/>
    <mergeCell ref="AU32:AX33"/>
    <mergeCell ref="AY32:BD33"/>
    <mergeCell ref="BE32:BJ33"/>
    <mergeCell ref="BK32:BS33"/>
    <mergeCell ref="BT32:CB33"/>
    <mergeCell ref="CC32:CK33"/>
    <mergeCell ref="CL32:CT33"/>
    <mergeCell ref="A31:AT31"/>
    <mergeCell ref="AU31:AX31"/>
    <mergeCell ref="AY31:BD31"/>
    <mergeCell ref="BE31:BJ31"/>
    <mergeCell ref="BK31:BS31"/>
    <mergeCell ref="BT31:CB31"/>
    <mergeCell ref="CC29:CK29"/>
    <mergeCell ref="CL29:CT29"/>
    <mergeCell ref="A30:AT30"/>
    <mergeCell ref="AU30:AX30"/>
    <mergeCell ref="AY30:BD30"/>
    <mergeCell ref="BE30:BJ30"/>
    <mergeCell ref="BK30:BS30"/>
    <mergeCell ref="BT30:CB30"/>
    <mergeCell ref="CC30:CK30"/>
    <mergeCell ref="CL30:CT30"/>
    <mergeCell ref="A29:AT29"/>
    <mergeCell ref="AU29:AX29"/>
    <mergeCell ref="AY29:BD29"/>
    <mergeCell ref="BE29:BJ29"/>
    <mergeCell ref="BK29:BS29"/>
    <mergeCell ref="BT29:CB29"/>
    <mergeCell ref="CL27:CT27"/>
    <mergeCell ref="A28:AT28"/>
    <mergeCell ref="AU28:AX28"/>
    <mergeCell ref="AY28:BD28"/>
    <mergeCell ref="BE28:BJ28"/>
    <mergeCell ref="BK28:BS28"/>
    <mergeCell ref="BT28:CB28"/>
    <mergeCell ref="CC28:CK28"/>
    <mergeCell ref="CL28:CT28"/>
    <mergeCell ref="AU27:AX27"/>
    <mergeCell ref="AY27:BD27"/>
    <mergeCell ref="BE27:BJ27"/>
    <mergeCell ref="BK27:BS27"/>
    <mergeCell ref="BT27:CB27"/>
    <mergeCell ref="CC27:CK27"/>
    <mergeCell ref="CL25:CT25"/>
    <mergeCell ref="AU26:AX26"/>
    <mergeCell ref="AY26:BD26"/>
    <mergeCell ref="BE26:BJ26"/>
    <mergeCell ref="BK26:BS26"/>
    <mergeCell ref="BT26:CB26"/>
    <mergeCell ref="CC26:CK26"/>
    <mergeCell ref="CL26:CT26"/>
    <mergeCell ref="AU25:AX25"/>
    <mergeCell ref="AY25:BD25"/>
    <mergeCell ref="BE25:BJ25"/>
    <mergeCell ref="BK25:BS25"/>
    <mergeCell ref="BT25:CB25"/>
    <mergeCell ref="CC25:CK25"/>
    <mergeCell ref="BT23:CB23"/>
    <mergeCell ref="CC23:CK23"/>
    <mergeCell ref="CL23:CT23"/>
    <mergeCell ref="AU24:AX24"/>
    <mergeCell ref="AY24:BD24"/>
    <mergeCell ref="BE24:BJ24"/>
    <mergeCell ref="BK24:BS24"/>
    <mergeCell ref="BT24:CB24"/>
    <mergeCell ref="CC24:CK24"/>
    <mergeCell ref="CL24:CT24"/>
    <mergeCell ref="A20:CT20"/>
    <mergeCell ref="A22:AT27"/>
    <mergeCell ref="AU22:AX22"/>
    <mergeCell ref="AY22:BD22"/>
    <mergeCell ref="BE22:BJ22"/>
    <mergeCell ref="BK22:CT22"/>
    <mergeCell ref="AU23:AX23"/>
    <mergeCell ref="AY23:BD23"/>
    <mergeCell ref="BE23:BJ23"/>
    <mergeCell ref="BK23:BS23"/>
    <mergeCell ref="X13:BR13"/>
    <mergeCell ref="CG13:CT13"/>
    <mergeCell ref="CG14:CT14"/>
    <mergeCell ref="I15:BV15"/>
    <mergeCell ref="CG15:CT15"/>
    <mergeCell ref="A16:V17"/>
    <mergeCell ref="W16:BV17"/>
    <mergeCell ref="CG16:CT16"/>
    <mergeCell ref="CG17:CT17"/>
    <mergeCell ref="AM11:AO11"/>
    <mergeCell ref="AR11:BB11"/>
    <mergeCell ref="BC11:BD11"/>
    <mergeCell ref="BE11:BG11"/>
    <mergeCell ref="CG11:CT11"/>
    <mergeCell ref="CG12:CT12"/>
    <mergeCell ref="BQ6:BS6"/>
    <mergeCell ref="BV6:CF6"/>
    <mergeCell ref="CG6:CH6"/>
    <mergeCell ref="CI6:CK6"/>
    <mergeCell ref="X8:BT8"/>
    <mergeCell ref="X9:BT9"/>
    <mergeCell ref="CG9:CT10"/>
    <mergeCell ref="A4:K4"/>
    <mergeCell ref="M4:AE4"/>
    <mergeCell ref="BP4:BZ4"/>
    <mergeCell ref="CB4:CT4"/>
    <mergeCell ref="A5:K5"/>
    <mergeCell ref="M5:AE5"/>
    <mergeCell ref="BP5:BZ5"/>
    <mergeCell ref="CB5:CT5"/>
    <mergeCell ref="A1:AE1"/>
    <mergeCell ref="BP1:CT1"/>
    <mergeCell ref="A2:AE2"/>
    <mergeCell ref="BP2:CT2"/>
    <mergeCell ref="A3:AE3"/>
    <mergeCell ref="BP3:C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0.85546875" defaultRowHeight="15" x14ac:dyDescent="0.25"/>
  <cols>
    <col min="1" max="16384" width="0.85546875" style="244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2020-07-17T06:38:20Z</dcterms:created>
  <dcterms:modified xsi:type="dcterms:W3CDTF">2020-07-17T06:39:48Z</dcterms:modified>
</cp:coreProperties>
</file>