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30" windowWidth="15480" windowHeight="7710" tabRatio="548" activeTab="9"/>
  </bookViews>
  <sheets>
    <sheet name="1" sheetId="1" r:id="rId1"/>
    <sheet name="2" sheetId="4" r:id="rId2"/>
    <sheet name="3" sheetId="5" r:id="rId3"/>
    <sheet name="4" sheetId="6" r:id="rId4"/>
    <sheet name="5" sheetId="7" r:id="rId5"/>
    <sheet name="6" sheetId="8" r:id="rId6"/>
    <sheet name="7" sheetId="9" r:id="rId7"/>
    <sheet name="8" sheetId="13" r:id="rId8"/>
    <sheet name="9" sheetId="14" r:id="rId9"/>
    <sheet name="10" sheetId="10" r:id="rId10"/>
    <sheet name="11" sheetId="11" r:id="rId11"/>
    <sheet name="12" sheetId="12" r:id="rId12"/>
  </sheets>
  <definedNames>
    <definedName name="_xlnm.Print_Area" localSheetId="0">'1'!$A$1:$D$30</definedName>
    <definedName name="_xlnm.Print_Area" localSheetId="9">'10'!$A$1:$N$12</definedName>
    <definedName name="_xlnm.Print_Area" localSheetId="10">'11'!$A$1:$H$16</definedName>
    <definedName name="_xlnm.Print_Area" localSheetId="11">'12'!$A$1:$E$16</definedName>
    <definedName name="_xlnm.Print_Area" localSheetId="1">'2'!$A$1:$S$20</definedName>
    <definedName name="_xlnm.Print_Area" localSheetId="2">'3'!$A$1:$O$13</definedName>
    <definedName name="_xlnm.Print_Area" localSheetId="3">'4'!$A$1:$Q$10</definedName>
    <definedName name="_xlnm.Print_Area" localSheetId="4">'5'!$A$1:$D$8</definedName>
    <definedName name="_xlnm.Print_Area" localSheetId="5">'6'!$B$1:$M$21</definedName>
    <definedName name="_xlnm.Print_Area" localSheetId="6">'7'!$A$1:$H$15</definedName>
    <definedName name="_xlnm.Print_Area" localSheetId="7">'8'!$A$1:$E$11</definedName>
    <definedName name="_xlnm.Print_Area" localSheetId="8">'9'!$A$1:$H$13</definedName>
  </definedNames>
  <calcPr calcId="124519"/>
</workbook>
</file>

<file path=xl/calcChain.xml><?xml version="1.0" encoding="utf-8"?>
<calcChain xmlns="http://schemas.openxmlformats.org/spreadsheetml/2006/main">
  <c r="E5" i="9"/>
  <c r="H8" i="11" l="1"/>
  <c r="H9"/>
  <c r="H10"/>
  <c r="H7"/>
  <c r="H12" l="1"/>
  <c r="M5" i="6"/>
  <c r="H6" i="4"/>
  <c r="K14" i="8"/>
  <c r="J14"/>
  <c r="H14"/>
  <c r="G14"/>
  <c r="F14" l="1"/>
  <c r="F15" s="1"/>
  <c r="I14"/>
  <c r="Q8" i="4" l="1"/>
  <c r="C5" i="6"/>
  <c r="B5"/>
  <c r="D6" i="5"/>
  <c r="A5" i="6" s="1"/>
  <c r="E7" i="12" l="1"/>
  <c r="J7" i="10" l="1"/>
  <c r="L7"/>
  <c r="D7" i="7" l="1"/>
  <c r="L5" i="6" l="1"/>
  <c r="K5"/>
  <c r="J5"/>
  <c r="I5"/>
  <c r="H5"/>
  <c r="B7" i="7" s="1"/>
  <c r="G5" i="6"/>
  <c r="F5"/>
  <c r="E5"/>
  <c r="D5"/>
  <c r="H5" i="9" l="1"/>
  <c r="N7" i="10"/>
  <c r="F5" i="9"/>
</calcChain>
</file>

<file path=xl/sharedStrings.xml><?xml version="1.0" encoding="utf-8"?>
<sst xmlns="http://schemas.openxmlformats.org/spreadsheetml/2006/main" count="387" uniqueCount="321">
  <si>
    <t>Всего</t>
  </si>
  <si>
    <t>Учебные компьютеры</t>
  </si>
  <si>
    <t>Компьютеры персонала</t>
  </si>
  <si>
    <t>Всего рабочих мест в составе ЛВС</t>
  </si>
  <si>
    <t>Количество рабочих мест в составе ЛВС с доступом в сеть Интерент</t>
  </si>
  <si>
    <t>Количество учебных рабочих мест в составе ЛВС</t>
  </si>
  <si>
    <t>Количество точек доступа Wi-Fi</t>
  </si>
  <si>
    <t>Количество лицензий Microsoft Windows</t>
  </si>
  <si>
    <t>Количество лицензий Microsoft Office</t>
  </si>
  <si>
    <t xml:space="preserve">телефон </t>
  </si>
  <si>
    <t>1.1</t>
  </si>
  <si>
    <t>1.2</t>
  </si>
  <si>
    <t>1.3</t>
  </si>
  <si>
    <t>1.4</t>
  </si>
  <si>
    <t>5.1</t>
  </si>
  <si>
    <t>5.2</t>
  </si>
  <si>
    <t>5.3</t>
  </si>
  <si>
    <t>5.4</t>
  </si>
  <si>
    <t>Лимит трафика в соотвествии с тарифным планом</t>
  </si>
  <si>
    <t>Количество рабочих мест для свободного доступа в Интернет*</t>
  </si>
  <si>
    <t>в учебных зданиях</t>
  </si>
  <si>
    <t>в общежитиях</t>
  </si>
  <si>
    <t>Количество учебных рабочих мест на которых осуществляется контентная фильтрация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</si>
  <si>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</si>
  <si>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</si>
  <si>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</si>
  <si>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</si>
  <si>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</si>
  <si>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</si>
  <si>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</si>
  <si>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</si>
  <si>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</si>
  <si>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</si>
  <si>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</si>
  <si>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</si>
  <si>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Наличие системы контентной фильтарции (да/нет)**</t>
  </si>
  <si>
    <t>Наименование организации, предоставляющей услуги доступа в сеть Интернет (провайдера)</t>
  </si>
  <si>
    <t>7.1</t>
  </si>
  <si>
    <t>7.2</t>
  </si>
  <si>
    <t>7.3</t>
  </si>
  <si>
    <t>7.4</t>
  </si>
  <si>
    <t>7.5</t>
  </si>
  <si>
    <t>Количество используемых копий свободно распространяемых ОС</t>
  </si>
  <si>
    <t>Количество используемых копий свободно распространяемых офисных пакетов</t>
  </si>
  <si>
    <t>Доля (%) легитимно используемых операционных систем</t>
  </si>
  <si>
    <t>7.6</t>
  </si>
  <si>
    <t>Количество используемых средств защиты информации по типам:</t>
  </si>
  <si>
    <t>средства защиты от несанкционированного доступа</t>
  </si>
  <si>
    <t>средства обеспечения безопасности межсетевого взаимодействия (межсетевые экраны)</t>
  </si>
  <si>
    <t>антивирусные средства</t>
  </si>
  <si>
    <t>Количество информационных систем персональных данных (ИСПДн)</t>
  </si>
  <si>
    <t>8.1</t>
  </si>
  <si>
    <t>8.2</t>
  </si>
  <si>
    <t>8.3</t>
  </si>
  <si>
    <t>8.4</t>
  </si>
  <si>
    <t>Количество компьютерных классов*</t>
  </si>
  <si>
    <t>10.1</t>
  </si>
  <si>
    <t>10.3</t>
  </si>
  <si>
    <t>10.4</t>
  </si>
  <si>
    <t>10.5</t>
  </si>
  <si>
    <t>10.6</t>
  </si>
  <si>
    <t>Количество работников, прошедших повышение квалификации по программам ИКТ-компетентности</t>
  </si>
  <si>
    <t>Доля (%) руководящих и педагогических работников, прошедших повышение квалификации по программам ИКТ-компетентности</t>
  </si>
  <si>
    <t xml:space="preserve">М.П.                        </t>
  </si>
  <si>
    <t>подпись</t>
  </si>
  <si>
    <t>Исполнитель</t>
  </si>
  <si>
    <t>Количество ИСПДн по классам/уровням защищенности</t>
  </si>
  <si>
    <t>Руководитель организации</t>
  </si>
  <si>
    <t>Общее количество учебных компьютеров</t>
  </si>
  <si>
    <t>Количество сегментов ЛВС</t>
  </si>
  <si>
    <t>Общее количество компьютеров в составе всех ИСПДН</t>
  </si>
  <si>
    <t>(Ф.И.О. полностью)</t>
  </si>
  <si>
    <t>Общее количество предметных кабинетов**</t>
  </si>
  <si>
    <t>В том числе современных*****</t>
  </si>
  <si>
    <t>Количество учебных компьютеров  в составе ЛВС организации</t>
  </si>
  <si>
    <t>Количество учебных компьютеров, имеющих доступ к сети Интернет******</t>
  </si>
  <si>
    <t>2. СВЕДЕНИЯ ОБ УЧЕБНОМ КОМПЬЮТЕРНОМ ОБОРУДОВАНИИ</t>
  </si>
  <si>
    <t>*** Общее количество компьютеров в предметных кабинетах указывается с учетом рабочих мест преподавателя и студентов.</t>
  </si>
  <si>
    <t>****** Учитываются компьютеры, подключенные к сети Интернет как через  локальную вычислительную сеть образовательной организации, так и напрямую через оборудование провайдера</t>
  </si>
  <si>
    <t>принтеров</t>
  </si>
  <si>
    <t>сканеров</t>
  </si>
  <si>
    <t>МФУ</t>
  </si>
  <si>
    <t>2.16.</t>
  </si>
  <si>
    <t>2.13.</t>
  </si>
  <si>
    <t>2.14.</t>
  </si>
  <si>
    <t>2.15.</t>
  </si>
  <si>
    <t>2.17.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</si>
  <si>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</si>
  <si>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</si>
  <si>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</si>
  <si>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</si>
  <si>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</si>
  <si>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</si>
  <si>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</si>
  <si>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</si>
  <si>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</si>
  <si>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</si>
  <si>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</si>
  <si>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</si>
  <si>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r>
      <t xml:space="preserve">Количество учебных компьютеров, </t>
    </r>
    <r>
      <rPr>
        <b/>
        <sz val="12"/>
        <rFont val="Arial Narrow"/>
        <family val="2"/>
        <charset val="204"/>
      </rPr>
      <t>находящихся в процессе списания в настоящее время (неиспользуемых)</t>
    </r>
  </si>
  <si>
    <r>
      <t>Примечание:</t>
    </r>
    <r>
      <rPr>
        <i/>
        <sz val="12"/>
        <color theme="3" tint="-0.249977111117893"/>
        <rFont val="Arial Narrow"/>
        <family val="2"/>
        <charset val="204"/>
      </rPr>
      <t xml:space="preserve"> </t>
    </r>
  </si>
  <si>
    <r>
      <t xml:space="preserve">* Под </t>
    </r>
    <r>
      <rPr>
        <i/>
        <u/>
        <sz val="12"/>
        <color theme="3" tint="-0.249977111117893"/>
        <rFont val="Arial Narrow"/>
        <family val="2"/>
        <charset val="204"/>
      </rPr>
      <t xml:space="preserve">компьютерным классом </t>
    </r>
    <r>
      <rPr>
        <i/>
        <sz val="12"/>
        <color theme="3" tint="-0.249977111117893"/>
        <rFont val="Arial Narrow"/>
        <family val="2"/>
        <charset val="204"/>
      </rPr>
      <t xml:space="preserve">понимается  специализированый учебный кабинет (для работы студентов), оборудованный </t>
    </r>
    <r>
      <rPr>
        <b/>
        <i/>
        <sz val="12"/>
        <color theme="3" tint="-0.249977111117893"/>
        <rFont val="Arial Narrow"/>
        <family val="2"/>
        <charset val="204"/>
      </rPr>
      <t xml:space="preserve">стационарно установленной </t>
    </r>
    <r>
      <rPr>
        <i/>
        <sz val="12"/>
        <color theme="3" tint="-0.249977111117893"/>
        <rFont val="Arial Narrow"/>
        <family val="2"/>
        <charset val="204"/>
      </rPr>
      <t xml:space="preserve">компьютерной техникой в количестве </t>
    </r>
    <r>
      <rPr>
        <b/>
        <i/>
        <sz val="12"/>
        <color theme="3" tint="-0.249977111117893"/>
        <rFont val="Arial Narrow"/>
        <family val="2"/>
        <charset val="204"/>
      </rPr>
      <t>не менее пяти рабочих мест</t>
    </r>
    <r>
      <rPr>
        <i/>
        <sz val="12"/>
        <color theme="3" tint="-0.249977111117893"/>
        <rFont val="Arial Narrow"/>
        <family val="2"/>
        <charset val="204"/>
      </rPr>
      <t>.</t>
    </r>
  </si>
  <si>
    <r>
      <t xml:space="preserve">** Под </t>
    </r>
    <r>
      <rPr>
        <i/>
        <u/>
        <sz val="12"/>
        <color theme="3" tint="-0.249977111117893"/>
        <rFont val="Arial Narrow"/>
        <family val="2"/>
        <charset val="204"/>
      </rPr>
      <t xml:space="preserve">предметным кабинетом </t>
    </r>
    <r>
      <rPr>
        <i/>
        <sz val="12"/>
        <color theme="3" tint="-0.249977111117893"/>
        <rFont val="Arial Narrow"/>
        <family val="2"/>
        <charset val="204"/>
      </rPr>
      <t>понимается кабинет, предназначенный для обучения студентов по общеобразовательным или специальным дисциплинам, мастерские, лаборатории, за исключением компьютерных классов.</t>
    </r>
  </si>
  <si>
    <r>
      <t xml:space="preserve">***** Под </t>
    </r>
    <r>
      <rPr>
        <i/>
        <u/>
        <sz val="12"/>
        <color theme="3" tint="-0.249977111117893"/>
        <rFont val="Arial Narrow"/>
        <family val="2"/>
        <charset val="204"/>
      </rPr>
      <t xml:space="preserve">современным компьютером </t>
    </r>
    <r>
      <rPr>
        <i/>
        <sz val="12"/>
        <color theme="3" tint="-0.249977111117893"/>
        <rFont val="Arial Narrow"/>
        <family val="2"/>
        <charset val="204"/>
      </rPr>
      <t>понимается стационарный компьютер, либо ноутбук, находящийся в эксплуатации не более 4 лет, либо планшетный компьютер, находящийся в эксплуатации не более 3 лет.</t>
    </r>
  </si>
  <si>
    <t>из них количество предметных кабинетов,                           оборудованных персональными компьютерами**</t>
  </si>
  <si>
    <t>Адрес официальной электронной почты организации</t>
  </si>
  <si>
    <t>Адрес официального сайта организации</t>
  </si>
  <si>
    <t>1. ОБЩАЯ ИНФОРМАЦИЯ</t>
  </si>
  <si>
    <t>Наименование                                                                                      профессиональной образовательной организации                                           (полное и сокращенное)</t>
  </si>
  <si>
    <t>в том числе современных*</t>
  </si>
  <si>
    <t>Количество компьютеров персонала в составе ЛВС организации</t>
  </si>
  <si>
    <t>Количество компьютеров персонала, имеющих доступ к сети Интернет**</t>
  </si>
  <si>
    <t>** Учитываются компьютеры, подключенные к сети Интернет как через через локальную вычислительную сеть школы, так и напрямую через оборудование провайдера</t>
  </si>
  <si>
    <t>3. СВЕДЕНИЯ О КОМПЬЮТЕРНОМ ОБОРУДОВАНИИ У ПЕРСОНАЛА ОРГАНИЗАЦИИ</t>
  </si>
  <si>
    <r>
      <t xml:space="preserve">Количество компьютеров персонала, </t>
    </r>
    <r>
      <rPr>
        <b/>
        <sz val="12"/>
        <rFont val="Arial Narrow"/>
        <family val="2"/>
        <charset val="204"/>
      </rPr>
      <t>находящихся в процессе списания в настоящее время (неиспользуемых)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</si>
  <si>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</si>
  <si>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</si>
  <si>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</si>
  <si>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</si>
  <si>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</si>
  <si>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</si>
  <si>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</si>
  <si>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</si>
  <si>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</si>
  <si>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</si>
  <si>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</si>
  <si>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</si>
  <si>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</si>
  <si>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Количество стационарных компьютеров                                                    в компьютерных классах*</t>
  </si>
  <si>
    <t>Количество стационарных компьютеров                                                          в предметных кабинетах***</t>
  </si>
  <si>
    <t>Общее количество компьютеров в организации</t>
  </si>
  <si>
    <t xml:space="preserve">в том числе современных </t>
  </si>
  <si>
    <t>Количество компьютеров в составе ЛВС организации</t>
  </si>
  <si>
    <t>Общее количество компьютеров, имеющих доступ в Интернет</t>
  </si>
  <si>
    <t xml:space="preserve">Примечание: </t>
  </si>
  <si>
    <t>В столбце 4.1 формула считает общее количество компьютеров из разделов 2, 3 (все ПК организации, включая ноутбуки и планшетные компьютеры).</t>
  </si>
  <si>
    <t>Формулы не удалять, не изменять!</t>
  </si>
  <si>
    <t>4. ОБЩЕЕ КОЛИЧЕСТВО КОМПЬЮТЕРНОЙ ТЕХНИКИ В ОРГАНИЗАЦИИ</t>
  </si>
  <si>
    <r>
      <t xml:space="preserve">Количество  компьютеров, </t>
    </r>
    <r>
      <rPr>
        <b/>
        <sz val="12"/>
        <rFont val="Arial Narrow"/>
        <family val="2"/>
        <charset val="204"/>
      </rPr>
      <t>находящихся в процессе списания в настоящее время (неиспользуемых)</t>
    </r>
  </si>
  <si>
    <t>Общее количество принтеров</t>
  </si>
  <si>
    <t>Общее количество сканеров</t>
  </si>
  <si>
    <t>Общее количество МФУ</t>
  </si>
  <si>
    <t>Общее количество интерактивных досок</t>
  </si>
  <si>
    <t>Общее количество мультимедийных проекторов</t>
  </si>
  <si>
    <t>Количество серверов в организации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</si>
  <si>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</si>
  <si>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</si>
  <si>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</si>
  <si>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</si>
  <si>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</si>
  <si>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</si>
  <si>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</si>
  <si>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</si>
  <si>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</si>
  <si>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</si>
  <si>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</si>
  <si>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</si>
  <si>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</si>
  <si>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</si>
  <si>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</si>
  <si>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r>
      <t xml:space="preserve">* Под </t>
    </r>
    <r>
      <rPr>
        <i/>
        <u/>
        <sz val="12"/>
        <color theme="3" tint="-0.249977111117893"/>
        <rFont val="Arial Narrow"/>
        <family val="2"/>
        <charset val="204"/>
      </rPr>
      <t>современным компьютером</t>
    </r>
    <r>
      <rPr>
        <i/>
        <sz val="12"/>
        <color theme="3" tint="-0.249977111117893"/>
        <rFont val="Arial Narrow"/>
        <family val="2"/>
        <charset val="204"/>
      </rPr>
      <t xml:space="preserve"> понимается стационарный компьютер, либо ноутбук, находящийся в эксплуатации не более 4 лет, либо планшетный компьютер, находящийся в эксплуатации не более 3 лет.</t>
    </r>
  </si>
  <si>
    <t>В данной таблице значения в столбцах 5.2.  и 5.4. рассчитываются автоматически.</t>
  </si>
  <si>
    <t>5. СВЕДЕНИЯ О ЛОКАЛЬНОЙ ВЫЧИСЛИТЕЛЬНОЙ СЕТИ ОРГАНИЗАЦИИ</t>
  </si>
  <si>
    <t>6. СВЕДЕНИЯ ОБ ОРГАНИЗАЦИИ ДОСТУПА В СЕТЬ ИНТЕРНЕТ</t>
  </si>
  <si>
    <t xml:space="preserve">* Количество персональных компьютеров с доступом в сеть Интернет, к которым обеспечен свободный доступ студентов в рабочее время согласно режиму работы организации, или в определенные часы в соответствии с утвержденным расписанием
</t>
  </si>
  <si>
    <t xml:space="preserve">** Наличие в организации системы контентной фильтрации (СКФ), исключающей возможность доступа студентов к информации, размещенной в сети Интернет, не совместимой с задачами обучения и воспитания
</t>
  </si>
  <si>
    <t>В данной таблице значения в столбцах 6.5.  и 6.8. рассчитываются автоматически.</t>
  </si>
  <si>
    <t>7. СВЕДЕНИЯ ОБ ИСПОЛЬЗУЕМОМ ПРОГРАММНОМ ОБЕСПЕЧЕНИИ</t>
  </si>
  <si>
    <t>Доля (%) легитимно используемых  офисных  пакетов</t>
  </si>
  <si>
    <t>8. СВЕДЕНИЯ О ВНЕДРЕНИИ ИНФОРМАЦИОННЫХ СИСТЕМ</t>
  </si>
  <si>
    <t>Использование АИС:</t>
  </si>
  <si>
    <t xml:space="preserve"> в качестве системы управления организацией (да / нет)</t>
  </si>
  <si>
    <t>9. СВЕДЕНИЯ ОБ ОРГАНИЗАЦИИ РАБОТЫ С ЭЛЕКТРОННЫМИ ОБРАЗОВАТЕЛЬНЫМИ РЕСУРСАМИ</t>
  </si>
  <si>
    <t>Наличие медиатеки в организации (да / нет) *</t>
  </si>
  <si>
    <t>Использование электронных библиотек (внешних)</t>
  </si>
  <si>
    <t>количество лицензий</t>
  </si>
  <si>
    <t>Использование электронных форм учебников</t>
  </si>
  <si>
    <t xml:space="preserve"> доля (%) от общего фонда учебников</t>
  </si>
  <si>
    <t>Наличие электронной бибилиотеки в организации   (да / нет) **</t>
  </si>
  <si>
    <t>9.1.</t>
  </si>
  <si>
    <t>9.2.</t>
  </si>
  <si>
    <t>9.3.</t>
  </si>
  <si>
    <t>9.4.</t>
  </si>
  <si>
    <t>9.5.</t>
  </si>
  <si>
    <t>9.6.</t>
  </si>
  <si>
    <t>Наличие доступа                (да / нет)</t>
  </si>
  <si>
    <t>7.7.</t>
  </si>
  <si>
    <t>Доля (%) ПК со специализированным ПО</t>
  </si>
  <si>
    <t>7.8.</t>
  </si>
  <si>
    <t>Количество ПК на которых установлено специализированное ПО*</t>
  </si>
  <si>
    <t>* Необходимо ниже таблицы указать  наименование специализированного ПО</t>
  </si>
  <si>
    <t>В данной таблице значения в столбцах 7.5., 7.6. и 7.8. рассчитываются автоматически.</t>
  </si>
  <si>
    <t>** Электронная библиотека - информационная система включающая упорядоченный фонд электронных документов и программных средств создания, использования, обработки и хранения этого фонда.</t>
  </si>
  <si>
    <t>10. СВЕДЕНИЯ ОБ ОРГАНИЗАЦИИ ТЕХНИЧЕСКОЙ ЗАЩИТЫ ПЕРСОНАЛЬНЫХ ДАННЫХ</t>
  </si>
  <si>
    <t>10.2</t>
  </si>
  <si>
    <t>10.7</t>
  </si>
  <si>
    <t>10.8</t>
  </si>
  <si>
    <t>10.9</t>
  </si>
  <si>
    <t>10.11</t>
  </si>
  <si>
    <t>Наличие актов классификации ИСПДн (да / нет)</t>
  </si>
  <si>
    <t>Наличие моделей угроз ИСПДн (да / нет)</t>
  </si>
  <si>
    <t xml:space="preserve">количество </t>
  </si>
  <si>
    <t>10.10.</t>
  </si>
  <si>
    <t>10.12</t>
  </si>
  <si>
    <t>10.13</t>
  </si>
  <si>
    <r>
      <t xml:space="preserve">доля (%) </t>
    </r>
    <r>
      <rPr>
        <b/>
        <sz val="12"/>
        <color theme="1"/>
        <rFont val="Arial Narrow"/>
        <family val="2"/>
        <charset val="204"/>
      </rPr>
      <t>от общего количества компьютеров в организации</t>
    </r>
  </si>
  <si>
    <r>
      <t xml:space="preserve">доля (%) </t>
    </r>
    <r>
      <rPr>
        <b/>
        <sz val="12"/>
        <color theme="1"/>
        <rFont val="Arial Narrow"/>
        <family val="2"/>
        <charset val="204"/>
      </rPr>
      <t>от общего количество компьютеров в составе ИСПДН</t>
    </r>
  </si>
  <si>
    <t>10.14</t>
  </si>
  <si>
    <t>В данной таблице значения в столбцах 10.10, 10.12 и 10.14 рассчитываются автоматически.</t>
  </si>
  <si>
    <r>
      <rPr>
        <b/>
        <sz val="14"/>
        <color theme="1"/>
        <rFont val="Arial Narrow"/>
        <family val="2"/>
        <charset val="204"/>
      </rPr>
      <t>ИНФОРМАЦИЯ</t>
    </r>
    <r>
      <rPr>
        <sz val="14"/>
        <color theme="1"/>
        <rFont val="Arial Narrow"/>
        <family val="2"/>
        <charset val="204"/>
      </rPr>
      <t xml:space="preserve">
о наличии средств информатизации в профессиональной образовательной организации
</t>
    </r>
  </si>
  <si>
    <t>11. СВЕДЕНИЯ О РАСХОДАХ НА ИНФОРМАТИЗАЦИЮ</t>
  </si>
  <si>
    <t>Направления расходов (ТЫС. РУБ.)*</t>
  </si>
  <si>
    <t>12. СВЕДЕНИЯ О ПОВЫШЕНИИ КВАЛИФИКАЦИИ ПЕДАГОГИЧЕСКИХ И РУКОВОДЯЩИХ СОТРУДНИКОВ В ОБЛАСТИ ИНФОРМАЦИОННО-КОММУНИКАЦИОННЫХ ТЕХНОЛОГИЙ (ИКТ)</t>
  </si>
  <si>
    <t>12.1</t>
  </si>
  <si>
    <r>
      <t>Данный раздел заполняется руководителем учреждения, либо заместителем руководителя, ответственным за организацию повышения квалификации сотрудников.</t>
    </r>
    <r>
      <rPr>
        <b/>
        <i/>
        <sz val="12"/>
        <color rgb="FFC00000"/>
        <rFont val="Arial Narrow"/>
        <family val="2"/>
        <charset val="204"/>
      </rPr>
      <t xml:space="preserve"> Поручать заполнение раздела техническому специалисту ("компьютерщику")  или бухгалтеру НЕДОПУСТИМО!</t>
    </r>
  </si>
  <si>
    <t>В данной таблице значения в столбцах 12.5 рассчитываются автоматически.</t>
  </si>
  <si>
    <t>12.2</t>
  </si>
  <si>
    <t>12.3</t>
  </si>
  <si>
    <t>12.4</t>
  </si>
  <si>
    <t>12.5</t>
  </si>
  <si>
    <r>
      <t xml:space="preserve">* </t>
    </r>
    <r>
      <rPr>
        <i/>
        <u/>
        <sz val="12"/>
        <color theme="3" tint="-0.249977111117893"/>
        <rFont val="Arial Narrow"/>
        <family val="2"/>
        <charset val="204"/>
      </rPr>
      <t xml:space="preserve">Руководящие работники </t>
    </r>
    <r>
      <rPr>
        <i/>
        <sz val="12"/>
        <color theme="3" tint="-0.249977111117893"/>
        <rFont val="Arial Narrow"/>
        <family val="2"/>
        <charset val="204"/>
      </rPr>
      <t xml:space="preserve">- директор, заместители директора, главный бухгалтер, старшие мастера и т.д., </t>
    </r>
    <r>
      <rPr>
        <i/>
        <u/>
        <sz val="12"/>
        <color theme="3" tint="-0.249977111117893"/>
        <rFont val="Arial Narrow"/>
        <family val="2"/>
        <charset val="204"/>
      </rPr>
      <t xml:space="preserve">педагогические работники </t>
    </r>
    <r>
      <rPr>
        <i/>
        <sz val="12"/>
        <color theme="3" tint="-0.249977111117893"/>
        <rFont val="Arial Narrow"/>
        <family val="2"/>
        <charset val="204"/>
      </rPr>
      <t>- мастера, преподаватели, учителя, воспитатели, тьюторы и т.д.</t>
    </r>
  </si>
  <si>
    <r>
      <rPr>
        <b/>
        <i/>
        <sz val="12"/>
        <color theme="3" tint="-0.249977111117893"/>
        <rFont val="Arial Narrow"/>
        <family val="2"/>
        <charset val="204"/>
      </rPr>
      <t>Данные по повышению квалификации сотрудников заполняются с учетом следующего:</t>
    </r>
    <r>
      <rPr>
        <i/>
        <sz val="12"/>
        <color theme="3" tint="-0.249977111117893"/>
        <rFont val="Arial Narrow"/>
        <family val="2"/>
        <charset val="204"/>
      </rPr>
      <t xml:space="preserve">
- повышение квалификации каждого сотрудника учитывается единожды. Например, если сотрудник обучался в 2010 и 2013 годах, то его необходимо учесть только в 2013 году;
- уволенные сотрудники не учитываются;
- сотрудник считается прошедшим обучение, если он имеет документ, подтверждающий повышение квалификации в области ИКТ, в том числе в составе длительной курсовой подготовки.
</t>
    </r>
    <r>
      <rPr>
        <b/>
        <i/>
        <sz val="12"/>
        <color rgb="FFC00000"/>
        <rFont val="Arial Narrow"/>
        <family val="2"/>
        <charset val="204"/>
      </rPr>
      <t xml:space="preserve">ВНИМАНИЕ! </t>
    </r>
    <r>
      <rPr>
        <i/>
        <sz val="12"/>
        <color theme="3" tint="-0.249977111117893"/>
        <rFont val="Arial Narrow"/>
        <family val="2"/>
        <charset val="204"/>
      </rPr>
      <t xml:space="preserve">Данные в этом разделе должны соотвествовать сведениям, отраженным в аналогичном отчете за прошлый год с учетом прнятых/уволенных за прошедший год сотрудников. В случае несоотвествия подготовить пояснительную записку, подписанную руководителем организации.
</t>
    </r>
  </si>
  <si>
    <t xml:space="preserve">ВНИМАНИЕ! Количество компьютеров у персонала организации должно соотвествовать сведениям, отраженным в аналогичном отчете за прошлый год с учетом списанных, находящихся в процессе списания  и приобретенных компьютеров. </t>
  </si>
  <si>
    <r>
      <t xml:space="preserve">ВНИМАНИЕ! </t>
    </r>
    <r>
      <rPr>
        <b/>
        <i/>
        <sz val="12"/>
        <color theme="3" tint="-0.249977111117893"/>
        <rFont val="Arial Narrow"/>
        <family val="2"/>
        <charset val="204"/>
      </rPr>
      <t>Количество учебных компьютеров должно соотвествовать сведениям, отраженным в аналогичном отчете за прошлый год с учетом списанных, находящихся в процессе списания и приобретенных компьютеров. В случае несоотвествия подготовить пояснительную записку.</t>
    </r>
  </si>
  <si>
    <t xml:space="preserve">эл.почта </t>
  </si>
  <si>
    <t>Количество учебных ноутбуков,  не входящих в состав оборудования компьютерных классов и предметных кабинетов ****</t>
  </si>
  <si>
    <t>Количество учебных планшетных компьютеров,  не входящих в состав оборудования компьютерных классов и предметных кабинетов ****</t>
  </si>
  <si>
    <r>
      <t xml:space="preserve">В данной таблице значение в разделе 2.8 рассчитывается автоматически. </t>
    </r>
    <r>
      <rPr>
        <b/>
        <i/>
        <sz val="12"/>
        <color theme="3" tint="-0.249977111117893"/>
        <rFont val="Arial Narrow"/>
        <family val="2"/>
        <charset val="204"/>
      </rPr>
      <t>Формулу не удалять, не изменять!</t>
    </r>
  </si>
  <si>
    <r>
      <t xml:space="preserve">**** </t>
    </r>
    <r>
      <rPr>
        <i/>
        <u/>
        <sz val="12"/>
        <color theme="3" tint="-0.249977111117893"/>
        <rFont val="Arial Narrow"/>
        <family val="2"/>
        <charset val="204"/>
      </rPr>
      <t>Ноутбуки и планшетные компьютеры</t>
    </r>
    <r>
      <rPr>
        <i/>
        <sz val="12"/>
        <color theme="3" tint="-0.249977111117893"/>
        <rFont val="Arial Narrow"/>
        <family val="2"/>
        <charset val="204"/>
      </rPr>
      <t xml:space="preserve"> на которых занимаются студенты учитываются в разделе 2.6. и 2.7. Двойной учет данного оборудования в разделах 2.2, 2.5 и 2.6, 2.7 не допускается!</t>
    </r>
  </si>
  <si>
    <t>Количество ноутбуков у персонала организации</t>
  </si>
  <si>
    <t>Количество планшетных компьютеров у персонала организации</t>
  </si>
  <si>
    <t>В данной таблице значение в разделе 3.4 рассчитывается автоматически. Формулу не удалять, не изменять!</t>
  </si>
  <si>
    <t>Количество периферийного оборудования у персонала организации</t>
  </si>
  <si>
    <t>Количество периферийного оборудования, которым укомплектованы учебные кабинеты</t>
  </si>
  <si>
    <t xml:space="preserve">в том числе количество ноутбуков </t>
  </si>
  <si>
    <t>в том числе количество планшетных компьютеров</t>
  </si>
  <si>
    <t>В данной таблице значения в столбцах 4.1. - 4.12. рассчитываются автоматически.</t>
  </si>
  <si>
    <t>для информирования родителей / законных представителей о текущей и итоговой успеваемости студентов (да / нет)</t>
  </si>
  <si>
    <t>8.5.</t>
  </si>
  <si>
    <t>для организации электронного документооборота                 (да / нет)</t>
  </si>
  <si>
    <t>11.1</t>
  </si>
  <si>
    <t>11.2</t>
  </si>
  <si>
    <t>11.3</t>
  </si>
  <si>
    <t>11.4</t>
  </si>
  <si>
    <t>11.5</t>
  </si>
  <si>
    <t>11.6</t>
  </si>
  <si>
    <t xml:space="preserve">Число персональных компьютеров, используемых в учебных целях, в расчете на 100 студентов профессиональных образовательных организаций, реализующих образовательные программы среднего профессионального образования – программы подготовки специалистов среднего звена: имеющих доступ к Интернету, единиц </t>
  </si>
  <si>
    <r>
      <t>Максимальная скорость доступа в Интернет (</t>
    </r>
    <r>
      <rPr>
        <b/>
        <sz val="12"/>
        <rFont val="Arial Narrow"/>
        <family val="2"/>
        <charset val="204"/>
      </rPr>
      <t>Мбит/сек</t>
    </r>
    <r>
      <rPr>
        <sz val="12"/>
        <rFont val="Arial Narrow"/>
        <family val="2"/>
        <charset val="204"/>
      </rPr>
      <t>)</t>
    </r>
  </si>
  <si>
    <t>2017 г.</t>
  </si>
  <si>
    <t>Перечень специализированного ПО:</t>
  </si>
  <si>
    <t xml:space="preserve">Доля учебных ПК для свободного доступа - </t>
  </si>
  <si>
    <t>9.7.</t>
  </si>
  <si>
    <t>9.8.</t>
  </si>
  <si>
    <t>**** Дистанционные образовательные технологии – это технологии, реализуемые, в основном, с применением информационных и телекоммуникационных технологий при опосредованном (на расстоянии) или не полностью опосредованном взаимодействии обучающегося и преподавателя.</t>
  </si>
  <si>
    <t xml:space="preserve">Реализация образовательных программ с использованием                         </t>
  </si>
  <si>
    <t xml:space="preserve">дистанционных технологий**** (да / нет) </t>
  </si>
  <si>
    <t xml:space="preserve">электронного обучения***   (да / нет) </t>
  </si>
  <si>
    <t>* Медиатека - коллекция электронных и мультимедийных ресурсов на электронных носителях.</t>
  </si>
  <si>
    <t>*** Электронное обучение — это система обучения при помощи информационных и электронных технологий (с помощью интернета и мультимедиа).</t>
  </si>
  <si>
    <t xml:space="preserve"> в качестве системы организации учебно-воспитательного процесса, учета посещаемости и успеваемости (да / нет)</t>
  </si>
  <si>
    <t>Количество студентов очной формы обучения*</t>
  </si>
  <si>
    <t>Количество стационарных компьютеров  у персонала организации</t>
  </si>
  <si>
    <t>Наименование  используемой организацией автоматизированной системы (АИС)*</t>
  </si>
  <si>
    <t>* Например: АИС "Дневник ПОО", СЭД, "ФИС ФРДО", "ФИС ГИА и приема" и прочие</t>
  </si>
  <si>
    <r>
      <t xml:space="preserve">Количество учебных компьютеров  </t>
    </r>
    <r>
      <rPr>
        <b/>
        <sz val="12"/>
        <rFont val="Arial Narrow"/>
        <family val="2"/>
        <charset val="204"/>
      </rPr>
      <t xml:space="preserve">списанных </t>
    </r>
    <r>
      <rPr>
        <sz val="12"/>
        <rFont val="Arial Narrow"/>
        <family val="2"/>
        <charset val="204"/>
      </rPr>
      <t>в 2019 году</t>
    </r>
  </si>
  <si>
    <r>
      <t xml:space="preserve">Количество учебных компьютеров, </t>
    </r>
    <r>
      <rPr>
        <b/>
        <sz val="12"/>
        <rFont val="Arial Narrow"/>
        <family val="2"/>
        <charset val="204"/>
      </rPr>
      <t>приобретенных</t>
    </r>
    <r>
      <rPr>
        <sz val="12"/>
        <rFont val="Arial Narrow"/>
        <family val="2"/>
        <charset val="204"/>
      </rPr>
      <t xml:space="preserve"> и установленных в 2019 году</t>
    </r>
  </si>
  <si>
    <t>(по состоянию на 01.01.2020 г.)</t>
  </si>
  <si>
    <r>
      <t xml:space="preserve">Количество компьютеров персонала, </t>
    </r>
    <r>
      <rPr>
        <b/>
        <sz val="12"/>
        <rFont val="Arial Narrow"/>
        <family val="2"/>
        <charset val="204"/>
      </rPr>
      <t xml:space="preserve">списанных </t>
    </r>
    <r>
      <rPr>
        <sz val="12"/>
        <rFont val="Arial Narrow"/>
        <family val="2"/>
        <charset val="204"/>
      </rPr>
      <t>в 2019 году</t>
    </r>
  </si>
  <si>
    <r>
      <t xml:space="preserve">Количество компьютеров персонала, </t>
    </r>
    <r>
      <rPr>
        <b/>
        <sz val="12"/>
        <rFont val="Arial Narrow"/>
        <family val="2"/>
        <charset val="204"/>
      </rPr>
      <t>приобретенных</t>
    </r>
    <r>
      <rPr>
        <sz val="12"/>
        <rFont val="Arial Narrow"/>
        <family val="2"/>
        <charset val="204"/>
      </rPr>
      <t xml:space="preserve"> и установленных в 2019 году</t>
    </r>
  </si>
  <si>
    <r>
      <t xml:space="preserve">Количество  компьютеров, </t>
    </r>
    <r>
      <rPr>
        <b/>
        <sz val="12"/>
        <rFont val="Arial Narrow"/>
        <family val="2"/>
        <charset val="204"/>
      </rPr>
      <t>списанных в 2019 году</t>
    </r>
  </si>
  <si>
    <r>
      <t xml:space="preserve">Количество  компьютеров, </t>
    </r>
    <r>
      <rPr>
        <b/>
        <sz val="12"/>
        <rFont val="Arial Narrow"/>
        <family val="2"/>
        <charset val="204"/>
      </rPr>
      <t>приобретенных</t>
    </r>
    <r>
      <rPr>
        <sz val="12"/>
        <rFont val="Arial Narrow"/>
        <family val="2"/>
        <charset val="204"/>
      </rPr>
      <t xml:space="preserve"> и установленных в 2019 году</t>
    </r>
  </si>
  <si>
    <t>2018 г.</t>
  </si>
  <si>
    <t>2019 г.</t>
  </si>
  <si>
    <r>
      <t xml:space="preserve">* Суммы вносятся в формате тысяч рублей, три знака после </t>
    </r>
    <r>
      <rPr>
        <b/>
        <i/>
        <sz val="12"/>
        <color theme="3" tint="-0.249977111117893"/>
        <rFont val="Arial Narrow"/>
        <family val="2"/>
        <charset val="204"/>
      </rPr>
      <t>запятой</t>
    </r>
    <r>
      <rPr>
        <i/>
        <sz val="12"/>
        <color theme="3" tint="-0.249977111117893"/>
        <rFont val="Arial Narrow"/>
        <family val="2"/>
        <charset val="204"/>
      </rPr>
      <t>, например: 5,246</t>
    </r>
  </si>
  <si>
    <t>* Указывается численность обучающихся на конец отчетного года приведенная к очной форме обучения (согласно раздела 3.5 формы № СПО-2)</t>
  </si>
  <si>
    <t>Учебные здания:</t>
  </si>
  <si>
    <t>Общежития:</t>
  </si>
  <si>
    <t>Здание 1 (адрес)</t>
  </si>
  <si>
    <t>Здание 2 (адрес)</t>
  </si>
  <si>
    <t>2.18.</t>
  </si>
  <si>
    <t>3.14.</t>
  </si>
  <si>
    <t>4.16.</t>
  </si>
  <si>
    <t>Общее количество руководящих и педагогических работников организации*</t>
  </si>
  <si>
    <t>Тип подключения к Интернет // модемное подключение, ISDN связь, цифровая абонентская линия (технология xDSL и т.д.),  кабельная связь ((ADSL, выделенные линии, оптоволокно и др.) спутниковая связь, фиксированная беспроводная связь  Wi-Fi, WiMAX), мобильный доступ //</t>
  </si>
  <si>
    <t>ксероксы                                                                                        (копировально-множительная техника)</t>
  </si>
  <si>
    <t>11.7</t>
  </si>
  <si>
    <t>Источник финансирования</t>
  </si>
  <si>
    <t>На приобретение компьютеного, приферийного и мультимедийного оборудования</t>
  </si>
  <si>
    <t>На приобретение программного обеспечения</t>
  </si>
  <si>
    <t>На оплату услуг доступа в сеть Интернет</t>
  </si>
  <si>
    <t>На сопровождение сайта</t>
  </si>
  <si>
    <t>На техническую защиту информации</t>
  </si>
  <si>
    <t>На иные направления информатизации</t>
  </si>
  <si>
    <t>Краевой бюджет</t>
  </si>
  <si>
    <t>Гранты</t>
  </si>
  <si>
    <t>Спонсорские средства и безвозмездные поступления</t>
  </si>
  <si>
    <t>Средства, полученные от приносящей доход деятельности</t>
  </si>
  <si>
    <t>11.8</t>
  </si>
  <si>
    <t>Итого по всем источникам:</t>
  </si>
  <si>
    <t>Итого по всем направлениям расходов:</t>
  </si>
  <si>
    <t>6.13</t>
  </si>
  <si>
    <t xml:space="preserve">   в том числе в натуральной форме путем безвозмездной передачи товаров, работ, услуг</t>
  </si>
  <si>
    <t>Адрес подключения</t>
  </si>
  <si>
    <t>ВОЛС</t>
  </si>
  <si>
    <t>100</t>
  </si>
  <si>
    <t>Здание 1 (Менделеева,13)</t>
  </si>
  <si>
    <t>сеть"РТК"</t>
  </si>
  <si>
    <t>да</t>
  </si>
  <si>
    <t>СЭД</t>
  </si>
  <si>
    <t>АИС "Дневник ПОО"</t>
  </si>
  <si>
    <t>ФИС ГИА и приема</t>
  </si>
  <si>
    <t>ФИС ФРДО</t>
  </si>
  <si>
    <t>ЕГИССО</t>
  </si>
  <si>
    <t>нет</t>
  </si>
  <si>
    <t>Краевое государственное бюджетное профессиональное образовательное учреждение "Хорский агропромышленный техникум"</t>
  </si>
  <si>
    <t>khoragrote@mail.ru</t>
  </si>
  <si>
    <t>www.khorprofobr.edu.27.ru</t>
  </si>
  <si>
    <t>Екатерина Ивановна Мысова</t>
  </si>
  <si>
    <t>(42154)35154</t>
  </si>
  <si>
    <t>Лариса Павловна Куркина</t>
  </si>
  <si>
    <t>(42154)35466</t>
  </si>
</sst>
</file>

<file path=xl/styles.xml><?xml version="1.0" encoding="utf-8"?>
<styleSheet xmlns="http://schemas.openxmlformats.org/spreadsheetml/2006/main">
  <numFmts count="1">
    <numFmt numFmtId="164" formatCode="0.0%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color theme="3" tint="-0.249977111117893"/>
      <name val="Arial Narrow"/>
      <family val="2"/>
      <charset val="204"/>
    </font>
    <font>
      <i/>
      <sz val="12"/>
      <color theme="3" tint="-0.249977111117893"/>
      <name val="Arial Narrow"/>
      <family val="2"/>
      <charset val="204"/>
    </font>
    <font>
      <b/>
      <sz val="12"/>
      <color theme="3" tint="-0.249977111117893"/>
      <name val="Arial Narrow"/>
      <family val="2"/>
      <charset val="204"/>
    </font>
    <font>
      <sz val="12"/>
      <color theme="3" tint="-0.249977111117893"/>
      <name val="Arial Narrow"/>
      <family val="2"/>
      <charset val="204"/>
    </font>
    <font>
      <i/>
      <u/>
      <sz val="12"/>
      <color theme="3" tint="-0.249977111117893"/>
      <name val="Arial Narrow"/>
      <family val="2"/>
      <charset val="204"/>
    </font>
    <font>
      <b/>
      <sz val="12"/>
      <color rgb="FFC00000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i/>
      <sz val="12"/>
      <color rgb="FFC00000"/>
      <name val="Arial Narrow"/>
      <family val="2"/>
      <charset val="204"/>
    </font>
    <font>
      <b/>
      <i/>
      <sz val="12"/>
      <color rgb="FFC00000"/>
      <name val="Arial Narrow"/>
      <family val="2"/>
      <charset val="204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6" fillId="0" borderId="0" xfId="0" applyFont="1" applyAlignment="1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/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 textRotation="90" wrapText="1"/>
      <protection locked="0"/>
    </xf>
    <xf numFmtId="0" fontId="4" fillId="0" borderId="1" xfId="0" applyFont="1" applyFill="1" applyBorder="1" applyAlignment="1" applyProtection="1">
      <alignment horizontal="center" vertical="center" textRotation="90" wrapText="1"/>
      <protection locked="0"/>
    </xf>
    <xf numFmtId="49" fontId="2" fillId="0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/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Fill="1" applyAlignment="1" applyProtection="1">
      <alignment wrapText="1"/>
      <protection locked="0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6" fillId="0" borderId="0" xfId="0" applyFont="1" applyFill="1" applyAlignment="1"/>
    <xf numFmtId="0" fontId="3" fillId="0" borderId="0" xfId="0" applyFont="1" applyFill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17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8" fillId="0" borderId="0" xfId="0" applyFont="1" applyFill="1" applyAlignment="1" applyProtection="1">
      <alignment horizontal="left" vertical="top"/>
    </xf>
    <xf numFmtId="0" fontId="9" fillId="0" borderId="0" xfId="0" applyFont="1" applyFill="1" applyAlignment="1"/>
    <xf numFmtId="0" fontId="8" fillId="0" borderId="0" xfId="0" applyFont="1" applyFill="1" applyAlignment="1">
      <alignment vertical="top" wrapText="1"/>
    </xf>
    <xf numFmtId="0" fontId="14" fillId="0" borderId="0" xfId="0" applyFont="1"/>
    <xf numFmtId="0" fontId="2" fillId="0" borderId="8" xfId="0" applyFont="1" applyFill="1" applyBorder="1" applyAlignment="1">
      <alignment horizontal="center"/>
    </xf>
    <xf numFmtId="0" fontId="11" fillId="0" borderId="0" xfId="0" applyFont="1" applyAlignment="1" applyProtection="1">
      <alignment vertical="top" wrapText="1"/>
    </xf>
    <xf numFmtId="0" fontId="7" fillId="0" borderId="0" xfId="0" applyFont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textRotation="90" wrapText="1"/>
    </xf>
    <xf numFmtId="49" fontId="2" fillId="0" borderId="1" xfId="0" applyNumberFormat="1" applyFont="1" applyFill="1" applyBorder="1" applyAlignment="1" applyProtection="1">
      <alignment horizontal="center"/>
    </xf>
    <xf numFmtId="0" fontId="12" fillId="0" borderId="0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/>
    <xf numFmtId="49" fontId="3" fillId="0" borderId="1" xfId="0" applyNumberFormat="1" applyFont="1" applyFill="1" applyBorder="1" applyAlignment="1">
      <alignment horizontal="center"/>
    </xf>
    <xf numFmtId="0" fontId="16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Fill="1" applyBorder="1" applyAlignment="1"/>
    <xf numFmtId="0" fontId="2" fillId="0" borderId="0" xfId="0" applyFont="1" applyFill="1" applyBorder="1" applyAlignment="1"/>
    <xf numFmtId="0" fontId="17" fillId="0" borderId="0" xfId="0" applyFont="1" applyAlignment="1">
      <alignment vertical="top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textRotation="90" wrapText="1"/>
    </xf>
    <xf numFmtId="17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2" fontId="2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2" applyFill="1" applyBorder="1" applyAlignment="1" applyProtection="1">
      <alignment horizontal="center" wrapText="1"/>
    </xf>
    <xf numFmtId="0" fontId="19" fillId="0" borderId="8" xfId="2" applyBorder="1" applyAlignment="1" applyProtection="1">
      <alignment horizontal="center" wrapText="1"/>
    </xf>
    <xf numFmtId="0" fontId="7" fillId="0" borderId="0" xfId="0" applyFont="1" applyFill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top" wrapText="1"/>
    </xf>
    <xf numFmtId="0" fontId="12" fillId="0" borderId="8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3" fillId="0" borderId="8" xfId="0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left" vertical="top" wrapText="1"/>
    </xf>
    <xf numFmtId="0" fontId="11" fillId="0" borderId="0" xfId="0" applyFont="1" applyFill="1" applyAlignment="1" applyProtection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 applyProtection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49" fontId="3" fillId="0" borderId="10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textRotation="90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oragrote@mail.ru" TargetMode="External"/><Relationship Id="rId2" Type="http://schemas.openxmlformats.org/officeDocument/2006/relationships/hyperlink" Target="http://www.khorprofobr.edu.27.ru/" TargetMode="External"/><Relationship Id="rId1" Type="http://schemas.openxmlformats.org/officeDocument/2006/relationships/hyperlink" Target="mailto:khoragrote@mail.ru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32"/>
  <sheetViews>
    <sheetView workbookViewId="0">
      <selection activeCell="A16" sqref="A16"/>
    </sheetView>
  </sheetViews>
  <sheetFormatPr defaultColWidth="7.7109375" defaultRowHeight="15.75"/>
  <cols>
    <col min="1" max="1" width="52.42578125" style="17" customWidth="1"/>
    <col min="2" max="2" width="11.85546875" style="1" customWidth="1"/>
    <col min="3" max="3" width="21" style="1" customWidth="1"/>
    <col min="4" max="4" width="22" style="1" customWidth="1"/>
    <col min="5" max="16384" width="7.7109375" style="3"/>
  </cols>
  <sheetData>
    <row r="3" spans="1:5" ht="46.5" customHeight="1">
      <c r="A3" s="110" t="s">
        <v>209</v>
      </c>
      <c r="B3" s="110"/>
      <c r="C3" s="110"/>
      <c r="D3" s="110"/>
    </row>
    <row r="4" spans="1:5" ht="18" customHeight="1">
      <c r="A4" s="115" t="s">
        <v>266</v>
      </c>
      <c r="B4" s="115"/>
      <c r="C4" s="115"/>
      <c r="D4" s="115"/>
    </row>
    <row r="5" spans="1:5" ht="12" customHeight="1">
      <c r="A5" s="3"/>
      <c r="B5" s="16"/>
      <c r="C5" s="16"/>
      <c r="D5" s="16"/>
    </row>
    <row r="6" spans="1:5" ht="18">
      <c r="A6" s="111" t="s">
        <v>107</v>
      </c>
      <c r="B6" s="111"/>
      <c r="C6" s="111"/>
      <c r="D6" s="111"/>
    </row>
    <row r="7" spans="1:5" ht="12.75" customHeight="1">
      <c r="A7" s="112" t="s">
        <v>108</v>
      </c>
      <c r="B7" s="112" t="s">
        <v>260</v>
      </c>
      <c r="C7" s="112" t="s">
        <v>105</v>
      </c>
      <c r="D7" s="112" t="s">
        <v>106</v>
      </c>
    </row>
    <row r="8" spans="1:5" ht="12.75" customHeight="1">
      <c r="A8" s="113"/>
      <c r="B8" s="113"/>
      <c r="C8" s="113"/>
      <c r="D8" s="113"/>
    </row>
    <row r="9" spans="1:5" ht="90" customHeight="1">
      <c r="A9" s="114"/>
      <c r="B9" s="114"/>
      <c r="C9" s="114"/>
      <c r="D9" s="114"/>
    </row>
    <row r="10" spans="1:5">
      <c r="A10" s="61" t="s">
        <v>10</v>
      </c>
      <c r="B10" s="28" t="s">
        <v>11</v>
      </c>
      <c r="C10" s="28" t="s">
        <v>12</v>
      </c>
      <c r="D10" s="28" t="s">
        <v>13</v>
      </c>
    </row>
    <row r="11" spans="1:5" ht="53.25" customHeight="1">
      <c r="A11" s="7" t="s">
        <v>314</v>
      </c>
      <c r="B11" s="86">
        <v>455.1</v>
      </c>
      <c r="C11" s="106" t="s">
        <v>315</v>
      </c>
      <c r="D11" s="106" t="s">
        <v>316</v>
      </c>
    </row>
    <row r="12" spans="1:5">
      <c r="B12" s="18"/>
    </row>
    <row r="13" spans="1:5" s="1" customFormat="1">
      <c r="A13" s="17"/>
      <c r="B13" s="18"/>
    </row>
    <row r="14" spans="1:5" s="1" customFormat="1">
      <c r="A14" s="17"/>
      <c r="B14" s="18"/>
    </row>
    <row r="15" spans="1:5">
      <c r="B15" s="18"/>
    </row>
    <row r="16" spans="1:5">
      <c r="A16" s="9" t="s">
        <v>65</v>
      </c>
      <c r="B16" s="10"/>
      <c r="C16" s="116" t="s">
        <v>317</v>
      </c>
      <c r="D16" s="116"/>
      <c r="E16" s="11"/>
    </row>
    <row r="17" spans="1:19">
      <c r="A17" s="12"/>
      <c r="B17" s="13" t="s">
        <v>64</v>
      </c>
      <c r="C17" s="109" t="s">
        <v>71</v>
      </c>
      <c r="D17" s="109"/>
      <c r="E17" s="11"/>
    </row>
    <row r="18" spans="1:19">
      <c r="A18" s="12"/>
      <c r="B18" s="13"/>
      <c r="C18" s="14"/>
      <c r="D18" s="14"/>
      <c r="E18" s="11"/>
    </row>
    <row r="19" spans="1:19" ht="31.5">
      <c r="A19" s="12"/>
      <c r="B19" s="13" t="s">
        <v>318</v>
      </c>
      <c r="C19" s="107" t="s">
        <v>315</v>
      </c>
      <c r="D19" s="3"/>
      <c r="E19" s="11"/>
    </row>
    <row r="20" spans="1:19">
      <c r="A20" s="11"/>
      <c r="B20" s="15" t="s">
        <v>9</v>
      </c>
      <c r="C20" s="5" t="s">
        <v>224</v>
      </c>
      <c r="D20" s="3"/>
      <c r="E20" s="11"/>
    </row>
    <row r="21" spans="1:19">
      <c r="A21" s="11"/>
      <c r="B21" s="14"/>
      <c r="C21" s="3"/>
      <c r="D21" s="3"/>
      <c r="E21" s="11"/>
    </row>
    <row r="22" spans="1:19">
      <c r="A22" s="11"/>
      <c r="B22" s="14"/>
      <c r="C22" s="3"/>
      <c r="D22" s="3"/>
      <c r="E22" s="11"/>
    </row>
    <row r="23" spans="1:19">
      <c r="A23" s="9" t="s">
        <v>67</v>
      </c>
      <c r="B23" s="10"/>
      <c r="C23" s="116" t="s">
        <v>319</v>
      </c>
      <c r="D23" s="116"/>
    </row>
    <row r="24" spans="1:19" ht="15.75" customHeight="1">
      <c r="A24" s="12"/>
      <c r="B24" s="13" t="s">
        <v>64</v>
      </c>
      <c r="C24" s="109" t="s">
        <v>71</v>
      </c>
      <c r="D24" s="109"/>
    </row>
    <row r="25" spans="1:19">
      <c r="A25" s="11"/>
      <c r="C25" s="3"/>
    </row>
    <row r="26" spans="1:19">
      <c r="A26" s="11"/>
      <c r="B26" s="3"/>
      <c r="C26" s="13" t="s">
        <v>63</v>
      </c>
      <c r="D26" s="3"/>
    </row>
    <row r="27" spans="1:19">
      <c r="B27" s="1" t="s">
        <v>320</v>
      </c>
    </row>
    <row r="28" spans="1:19">
      <c r="B28" s="15" t="s">
        <v>9</v>
      </c>
    </row>
    <row r="31" spans="1:19">
      <c r="A31" s="37" t="s">
        <v>100</v>
      </c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"/>
      <c r="R31" s="1"/>
      <c r="S31" s="1"/>
    </row>
    <row r="32" spans="1:19" ht="32.25" customHeight="1">
      <c r="A32" s="108" t="s">
        <v>274</v>
      </c>
      <c r="B32" s="108"/>
      <c r="C32" s="108"/>
      <c r="D32" s="108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</row>
  </sheetData>
  <sortState ref="A23:A48">
    <sortCondition ref="A23"/>
  </sortState>
  <mergeCells count="12">
    <mergeCell ref="A32:D32"/>
    <mergeCell ref="C17:D17"/>
    <mergeCell ref="C24:D24"/>
    <mergeCell ref="A3:D3"/>
    <mergeCell ref="A6:D6"/>
    <mergeCell ref="A7:A9"/>
    <mergeCell ref="B7:B9"/>
    <mergeCell ref="C7:C9"/>
    <mergeCell ref="D7:D9"/>
    <mergeCell ref="A4:D4"/>
    <mergeCell ref="C16:D16"/>
    <mergeCell ref="C23:D23"/>
  </mergeCells>
  <hyperlinks>
    <hyperlink ref="C11" r:id="rId1"/>
    <hyperlink ref="D11" r:id="rId2"/>
    <hyperlink ref="C19" r:id="rId3"/>
  </hyperlinks>
  <printOptions horizontalCentered="1"/>
  <pageMargins left="0.78740157480314965" right="0.31496062992125984" top="0.39370078740157483" bottom="0.39370078740157483" header="0.31496062992125984" footer="0.31496062992125984"/>
  <pageSetup paperSize="9" scale="80" orientation="portrait" r:id="rId4"/>
  <colBreaks count="1" manualBreakCount="1">
    <brk id="4" max="3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"/>
  <sheetViews>
    <sheetView tabSelected="1" workbookViewId="0">
      <selection activeCell="M8" sqref="M8"/>
    </sheetView>
  </sheetViews>
  <sheetFormatPr defaultColWidth="9.140625" defaultRowHeight="15.75"/>
  <cols>
    <col min="1" max="1" width="6.85546875" style="3" customWidth="1"/>
    <col min="2" max="9" width="5.5703125" style="3" customWidth="1"/>
    <col min="10" max="10" width="8.5703125" style="3" customWidth="1"/>
    <col min="11" max="11" width="5.5703125" style="3" customWidth="1"/>
    <col min="12" max="12" width="8.5703125" style="3" customWidth="1"/>
    <col min="13" max="13" width="5.5703125" style="3" customWidth="1"/>
    <col min="14" max="14" width="8.5703125" style="3" customWidth="1"/>
    <col min="15" max="16384" width="9.140625" style="3"/>
  </cols>
  <sheetData>
    <row r="1" spans="1:14" ht="35.25" customHeight="1">
      <c r="A1" s="145" t="s">
        <v>193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>
      <c r="A2" s="66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ht="41.25" customHeight="1">
      <c r="A3" s="146" t="s">
        <v>50</v>
      </c>
      <c r="B3" s="146" t="s">
        <v>70</v>
      </c>
      <c r="C3" s="146" t="s">
        <v>199</v>
      </c>
      <c r="D3" s="146" t="s">
        <v>200</v>
      </c>
      <c r="E3" s="147" t="s">
        <v>66</v>
      </c>
      <c r="F3" s="148"/>
      <c r="G3" s="148"/>
      <c r="H3" s="149"/>
      <c r="I3" s="139" t="s">
        <v>46</v>
      </c>
      <c r="J3" s="139"/>
      <c r="K3" s="139"/>
      <c r="L3" s="139"/>
      <c r="M3" s="139"/>
      <c r="N3" s="139"/>
    </row>
    <row r="4" spans="1:14" ht="141" customHeight="1">
      <c r="A4" s="146"/>
      <c r="B4" s="146"/>
      <c r="C4" s="146"/>
      <c r="D4" s="146"/>
      <c r="E4" s="150"/>
      <c r="F4" s="151"/>
      <c r="G4" s="151"/>
      <c r="H4" s="152"/>
      <c r="I4" s="146" t="s">
        <v>47</v>
      </c>
      <c r="J4" s="146"/>
      <c r="K4" s="146" t="s">
        <v>48</v>
      </c>
      <c r="L4" s="146"/>
      <c r="M4" s="146" t="s">
        <v>49</v>
      </c>
      <c r="N4" s="146"/>
    </row>
    <row r="5" spans="1:14" ht="140.25" customHeight="1">
      <c r="A5" s="146"/>
      <c r="B5" s="146"/>
      <c r="C5" s="146"/>
      <c r="D5" s="146"/>
      <c r="E5" s="54">
        <v>1</v>
      </c>
      <c r="F5" s="54">
        <v>2</v>
      </c>
      <c r="G5" s="54">
        <v>3</v>
      </c>
      <c r="H5" s="54">
        <v>4</v>
      </c>
      <c r="I5" s="51" t="s">
        <v>201</v>
      </c>
      <c r="J5" s="51" t="s">
        <v>206</v>
      </c>
      <c r="K5" s="51" t="s">
        <v>201</v>
      </c>
      <c r="L5" s="51" t="s">
        <v>206</v>
      </c>
      <c r="M5" s="51" t="s">
        <v>201</v>
      </c>
      <c r="N5" s="51" t="s">
        <v>205</v>
      </c>
    </row>
    <row r="6" spans="1:14">
      <c r="A6" s="67" t="s">
        <v>56</v>
      </c>
      <c r="B6" s="67" t="s">
        <v>194</v>
      </c>
      <c r="C6" s="67" t="s">
        <v>57</v>
      </c>
      <c r="D6" s="67" t="s">
        <v>58</v>
      </c>
      <c r="E6" s="67" t="s">
        <v>59</v>
      </c>
      <c r="F6" s="67" t="s">
        <v>60</v>
      </c>
      <c r="G6" s="67" t="s">
        <v>195</v>
      </c>
      <c r="H6" s="67" t="s">
        <v>196</v>
      </c>
      <c r="I6" s="67" t="s">
        <v>197</v>
      </c>
      <c r="J6" s="67" t="s">
        <v>202</v>
      </c>
      <c r="K6" s="67" t="s">
        <v>198</v>
      </c>
      <c r="L6" s="67" t="s">
        <v>203</v>
      </c>
      <c r="M6" s="67" t="s">
        <v>204</v>
      </c>
      <c r="N6" s="70" t="s">
        <v>207</v>
      </c>
    </row>
    <row r="7" spans="1:14">
      <c r="A7" s="68">
        <v>5</v>
      </c>
      <c r="B7" s="68">
        <v>5</v>
      </c>
      <c r="C7" s="105" t="s">
        <v>307</v>
      </c>
      <c r="D7" s="105" t="s">
        <v>313</v>
      </c>
      <c r="E7" s="68">
        <v>0</v>
      </c>
      <c r="F7" s="68">
        <v>0</v>
      </c>
      <c r="G7" s="68">
        <v>5</v>
      </c>
      <c r="H7" s="68">
        <v>0</v>
      </c>
      <c r="I7" s="68">
        <v>5</v>
      </c>
      <c r="J7" s="50">
        <f>IF(B7=0,0,(I7*100/B7))</f>
        <v>100</v>
      </c>
      <c r="K7" s="68">
        <v>0</v>
      </c>
      <c r="L7" s="50">
        <f>IF(B7=0,0,(K7*100/B7))</f>
        <v>0</v>
      </c>
      <c r="M7" s="68">
        <v>168</v>
      </c>
      <c r="N7" s="50">
        <f>IF('4'!A5=0,0,(M7*100/'4'!A5))</f>
        <v>100</v>
      </c>
    </row>
    <row r="9" spans="1:14">
      <c r="A9" s="6" t="s">
        <v>134</v>
      </c>
    </row>
    <row r="10" spans="1:14" ht="15.75" customHeight="1">
      <c r="A10" s="128" t="s">
        <v>208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4" ht="15.75" customHeight="1">
      <c r="A11" s="128" t="s">
        <v>136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1:14">
      <c r="A12" s="30"/>
      <c r="B12" s="30"/>
      <c r="C12" s="30"/>
      <c r="D12" s="30"/>
    </row>
    <row r="13" spans="1:14" ht="49.5" customHeight="1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</sheetData>
  <mergeCells count="13">
    <mergeCell ref="A1:N1"/>
    <mergeCell ref="A11:N11"/>
    <mergeCell ref="A13:N13"/>
    <mergeCell ref="I4:J4"/>
    <mergeCell ref="A3:A5"/>
    <mergeCell ref="B3:B5"/>
    <mergeCell ref="C3:C5"/>
    <mergeCell ref="D3:D5"/>
    <mergeCell ref="I3:N3"/>
    <mergeCell ref="K4:L4"/>
    <mergeCell ref="M4:N4"/>
    <mergeCell ref="E3:H4"/>
    <mergeCell ref="A10:N10"/>
  </mergeCells>
  <dataValidations count="1">
    <dataValidation type="list" allowBlank="1" showInputMessage="1" showErrorMessage="1" sqref="C7:D7">
      <formula1>"да, нет"</formula1>
    </dataValidation>
  </dataValidations>
  <pageMargins left="0.78740157480314965" right="0.23622047244094488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G8" sqref="G8"/>
    </sheetView>
  </sheetViews>
  <sheetFormatPr defaultColWidth="9.140625" defaultRowHeight="15.75"/>
  <cols>
    <col min="1" max="1" width="33.7109375" style="3" customWidth="1"/>
    <col min="2" max="2" width="18.28515625" style="3" customWidth="1"/>
    <col min="3" max="3" width="13.5703125" style="3" customWidth="1"/>
    <col min="4" max="4" width="16.42578125" style="3" customWidth="1"/>
    <col min="5" max="5" width="15.28515625" style="3" customWidth="1"/>
    <col min="6" max="6" width="17.7109375" style="3" customWidth="1"/>
    <col min="7" max="7" width="16.140625" style="3" customWidth="1"/>
    <col min="8" max="8" width="14.140625" style="3" customWidth="1"/>
    <col min="9" max="16384" width="9.140625" style="3"/>
  </cols>
  <sheetData>
    <row r="1" spans="1:14" ht="18">
      <c r="A1" s="154" t="s">
        <v>210</v>
      </c>
      <c r="B1" s="154"/>
      <c r="C1" s="154"/>
      <c r="D1" s="154"/>
      <c r="E1" s="154"/>
      <c r="F1" s="154"/>
      <c r="G1" s="154"/>
      <c r="H1" s="154"/>
    </row>
    <row r="2" spans="1:14">
      <c r="B2" s="2"/>
      <c r="C2" s="2"/>
      <c r="D2" s="2"/>
      <c r="E2" s="2"/>
      <c r="F2" s="2"/>
      <c r="G2" s="2"/>
    </row>
    <row r="3" spans="1:14" ht="15" customHeight="1">
      <c r="A3" s="153" t="s">
        <v>211</v>
      </c>
      <c r="B3" s="153"/>
      <c r="C3" s="153"/>
      <c r="D3" s="153"/>
      <c r="E3" s="153"/>
      <c r="F3" s="153"/>
      <c r="G3" s="153"/>
      <c r="H3" s="153"/>
    </row>
    <row r="4" spans="1:14">
      <c r="A4" s="153"/>
      <c r="B4" s="153"/>
      <c r="C4" s="153"/>
      <c r="D4" s="153"/>
      <c r="E4" s="153"/>
      <c r="F4" s="153"/>
      <c r="G4" s="153"/>
      <c r="H4" s="153"/>
    </row>
    <row r="5" spans="1:14" ht="94.5">
      <c r="A5" s="62" t="s">
        <v>286</v>
      </c>
      <c r="B5" s="95" t="s">
        <v>287</v>
      </c>
      <c r="C5" s="95" t="s">
        <v>288</v>
      </c>
      <c r="D5" s="95" t="s">
        <v>289</v>
      </c>
      <c r="E5" s="95" t="s">
        <v>290</v>
      </c>
      <c r="F5" s="95" t="s">
        <v>291</v>
      </c>
      <c r="G5" s="95" t="s">
        <v>292</v>
      </c>
      <c r="H5" s="95" t="s">
        <v>299</v>
      </c>
    </row>
    <row r="6" spans="1:14">
      <c r="A6" s="28" t="s">
        <v>240</v>
      </c>
      <c r="B6" s="28" t="s">
        <v>241</v>
      </c>
      <c r="C6" s="28" t="s">
        <v>242</v>
      </c>
      <c r="D6" s="28" t="s">
        <v>243</v>
      </c>
      <c r="E6" s="28" t="s">
        <v>244</v>
      </c>
      <c r="F6" s="28" t="s">
        <v>245</v>
      </c>
      <c r="G6" s="28" t="s">
        <v>285</v>
      </c>
      <c r="H6" s="28" t="s">
        <v>297</v>
      </c>
    </row>
    <row r="7" spans="1:14">
      <c r="A7" s="99" t="s">
        <v>293</v>
      </c>
      <c r="B7" s="104">
        <v>11.398999999999999</v>
      </c>
      <c r="C7" s="104">
        <v>72.156999999999996</v>
      </c>
      <c r="D7" s="104">
        <v>529.72699999999998</v>
      </c>
      <c r="E7" s="104">
        <v>0</v>
      </c>
      <c r="F7" s="104">
        <v>0</v>
      </c>
      <c r="G7" s="104">
        <v>52.7</v>
      </c>
      <c r="H7" s="100">
        <f>B7+C7+D7+E7+F7+G7</f>
        <v>665.98300000000006</v>
      </c>
    </row>
    <row r="8" spans="1:14" ht="31.5">
      <c r="A8" s="99" t="s">
        <v>296</v>
      </c>
      <c r="B8" s="104"/>
      <c r="C8" s="104"/>
      <c r="D8" s="104"/>
      <c r="E8" s="104"/>
      <c r="F8" s="104"/>
      <c r="G8" s="104"/>
      <c r="H8" s="100">
        <f t="shared" ref="H8:H10" si="0">B8+C8+D8+E8+F8+G8</f>
        <v>0</v>
      </c>
    </row>
    <row r="9" spans="1:14">
      <c r="A9" s="102" t="s">
        <v>294</v>
      </c>
      <c r="B9" s="104"/>
      <c r="C9" s="104"/>
      <c r="D9" s="104"/>
      <c r="E9" s="104"/>
      <c r="F9" s="104"/>
      <c r="G9" s="104"/>
      <c r="H9" s="100">
        <f t="shared" si="0"/>
        <v>0</v>
      </c>
    </row>
    <row r="10" spans="1:14" ht="31.5">
      <c r="A10" s="102" t="s">
        <v>295</v>
      </c>
      <c r="B10" s="104"/>
      <c r="C10" s="104"/>
      <c r="D10" s="104"/>
      <c r="E10" s="104"/>
      <c r="F10" s="104"/>
      <c r="G10" s="104"/>
      <c r="H10" s="155">
        <f t="shared" si="0"/>
        <v>0</v>
      </c>
    </row>
    <row r="11" spans="1:14" ht="47.25">
      <c r="A11" s="103" t="s">
        <v>301</v>
      </c>
      <c r="B11" s="104"/>
      <c r="C11" s="104"/>
      <c r="D11" s="104"/>
      <c r="E11" s="104"/>
      <c r="F11" s="104"/>
      <c r="G11" s="104"/>
      <c r="H11" s="156"/>
    </row>
    <row r="12" spans="1:14" ht="18">
      <c r="A12" s="157" t="s">
        <v>298</v>
      </c>
      <c r="B12" s="158"/>
      <c r="C12" s="158"/>
      <c r="D12" s="158"/>
      <c r="E12" s="158"/>
      <c r="F12" s="158"/>
      <c r="G12" s="159"/>
      <c r="H12" s="101">
        <f>H7+H8+H9+H10</f>
        <v>665.98300000000006</v>
      </c>
    </row>
    <row r="15" spans="1:14">
      <c r="A15" s="6" t="s">
        <v>134</v>
      </c>
    </row>
    <row r="16" spans="1:14" ht="15.75" customHeight="1">
      <c r="A16" s="128" t="s">
        <v>273</v>
      </c>
      <c r="B16" s="128"/>
      <c r="C16" s="128"/>
      <c r="D16" s="128"/>
      <c r="E16" s="128"/>
      <c r="F16" s="128"/>
      <c r="G16" s="48"/>
      <c r="H16" s="48"/>
      <c r="I16" s="48"/>
      <c r="J16" s="48"/>
      <c r="K16" s="48"/>
      <c r="L16" s="48"/>
      <c r="M16" s="48"/>
      <c r="N16" s="48"/>
    </row>
  </sheetData>
  <mergeCells count="5">
    <mergeCell ref="A16:F16"/>
    <mergeCell ref="A3:H4"/>
    <mergeCell ref="A1:H1"/>
    <mergeCell ref="H10:H11"/>
    <mergeCell ref="A12:G12"/>
  </mergeCells>
  <pageMargins left="0.78740157480314965" right="0.23622047244094488" top="0.39370078740157483" bottom="0.39370078740157483" header="0.31496062992125984" footer="0.31496062992125984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activeCell="F9" sqref="F9"/>
    </sheetView>
  </sheetViews>
  <sheetFormatPr defaultColWidth="9.140625" defaultRowHeight="15.75"/>
  <cols>
    <col min="1" max="1" width="22" style="3" customWidth="1"/>
    <col min="2" max="2" width="15" style="3" customWidth="1"/>
    <col min="3" max="3" width="15.7109375" style="3" customWidth="1"/>
    <col min="4" max="4" width="13.5703125" style="3" customWidth="1"/>
    <col min="5" max="5" width="30.7109375" style="3" customWidth="1"/>
    <col min="6" max="16384" width="9.140625" style="3"/>
  </cols>
  <sheetData>
    <row r="1" spans="1:14" ht="56.25" customHeight="1">
      <c r="A1" s="161" t="s">
        <v>212</v>
      </c>
      <c r="B1" s="161"/>
      <c r="C1" s="161"/>
      <c r="D1" s="161"/>
      <c r="E1" s="161"/>
    </row>
    <row r="2" spans="1:14">
      <c r="A2" s="71"/>
      <c r="B2" s="72"/>
      <c r="C2" s="72"/>
      <c r="D2" s="72"/>
      <c r="E2" s="71"/>
    </row>
    <row r="3" spans="1:14" ht="15" customHeight="1">
      <c r="A3" s="130" t="s">
        <v>282</v>
      </c>
      <c r="B3" s="162" t="s">
        <v>61</v>
      </c>
      <c r="C3" s="163"/>
      <c r="D3" s="164"/>
      <c r="E3" s="130" t="s">
        <v>62</v>
      </c>
    </row>
    <row r="4" spans="1:14">
      <c r="A4" s="130"/>
      <c r="B4" s="165"/>
      <c r="C4" s="166"/>
      <c r="D4" s="167"/>
      <c r="E4" s="130"/>
    </row>
    <row r="5" spans="1:14" ht="49.5" customHeight="1">
      <c r="A5" s="130"/>
      <c r="B5" s="49" t="s">
        <v>248</v>
      </c>
      <c r="C5" s="49" t="s">
        <v>271</v>
      </c>
      <c r="D5" s="49" t="s">
        <v>272</v>
      </c>
      <c r="E5" s="130"/>
    </row>
    <row r="6" spans="1:14">
      <c r="A6" s="28" t="s">
        <v>213</v>
      </c>
      <c r="B6" s="28" t="s">
        <v>216</v>
      </c>
      <c r="C6" s="28" t="s">
        <v>217</v>
      </c>
      <c r="D6" s="28" t="s">
        <v>218</v>
      </c>
      <c r="E6" s="28" t="s">
        <v>219</v>
      </c>
    </row>
    <row r="7" spans="1:14">
      <c r="A7" s="68">
        <v>63</v>
      </c>
      <c r="B7" s="68">
        <v>19</v>
      </c>
      <c r="C7" s="68">
        <v>19</v>
      </c>
      <c r="D7" s="68">
        <v>9</v>
      </c>
      <c r="E7" s="74">
        <f>IF(A7=0,0,(B7+C7+D7)/A7)</f>
        <v>0.74603174603174605</v>
      </c>
    </row>
    <row r="11" spans="1:14">
      <c r="A11" s="6" t="s">
        <v>134</v>
      </c>
    </row>
    <row r="12" spans="1:14" ht="54" customHeight="1">
      <c r="A12" s="128" t="s">
        <v>214</v>
      </c>
      <c r="B12" s="128"/>
      <c r="C12" s="128"/>
      <c r="D12" s="128"/>
      <c r="E12" s="128"/>
      <c r="F12" s="73"/>
    </row>
    <row r="13" spans="1:14" ht="38.25" customHeight="1">
      <c r="A13" s="160" t="s">
        <v>220</v>
      </c>
      <c r="B13" s="160"/>
      <c r="C13" s="160"/>
      <c r="D13" s="160"/>
      <c r="E13" s="160"/>
      <c r="F13" s="48"/>
    </row>
    <row r="14" spans="1:14" ht="150.75" customHeight="1">
      <c r="A14" s="128" t="s">
        <v>221</v>
      </c>
      <c r="B14" s="128"/>
      <c r="C14" s="128"/>
      <c r="D14" s="128"/>
      <c r="E14" s="128"/>
      <c r="F14" s="48"/>
    </row>
    <row r="15" spans="1:14">
      <c r="A15" s="160" t="s">
        <v>215</v>
      </c>
      <c r="B15" s="160"/>
      <c r="C15" s="160"/>
      <c r="D15" s="160"/>
      <c r="E15" s="160"/>
      <c r="F15" s="48"/>
      <c r="G15" s="48"/>
      <c r="H15" s="48"/>
      <c r="I15" s="48"/>
      <c r="J15" s="48"/>
      <c r="K15" s="48"/>
      <c r="L15" s="48"/>
      <c r="M15" s="48"/>
      <c r="N15" s="48"/>
    </row>
    <row r="16" spans="1:14">
      <c r="A16" s="160" t="s">
        <v>136</v>
      </c>
      <c r="B16" s="160"/>
      <c r="C16" s="160"/>
      <c r="D16" s="160"/>
      <c r="E16" s="160"/>
      <c r="F16" s="48"/>
      <c r="G16" s="48"/>
      <c r="H16" s="48"/>
      <c r="I16" s="48"/>
      <c r="J16" s="48"/>
      <c r="K16" s="48"/>
      <c r="L16" s="48"/>
      <c r="M16" s="48"/>
      <c r="N16" s="48"/>
    </row>
    <row r="17" spans="1:6" ht="51" customHeight="1">
      <c r="A17" s="129"/>
      <c r="B17" s="129"/>
      <c r="C17" s="129"/>
      <c r="D17" s="129"/>
      <c r="E17" s="129"/>
      <c r="F17" s="47"/>
    </row>
  </sheetData>
  <mergeCells count="10">
    <mergeCell ref="A17:E17"/>
    <mergeCell ref="A13:E13"/>
    <mergeCell ref="A1:E1"/>
    <mergeCell ref="A16:E16"/>
    <mergeCell ref="A15:E15"/>
    <mergeCell ref="A14:E14"/>
    <mergeCell ref="E3:E5"/>
    <mergeCell ref="A3:A5"/>
    <mergeCell ref="B3:D4"/>
    <mergeCell ref="A12:E12"/>
  </mergeCells>
  <pageMargins left="0.78740157480314965" right="0.23622047244094488" top="0.39370078740157483" bottom="0.3937007874015748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1"/>
  <sheetViews>
    <sheetView zoomScale="75" zoomScaleNormal="75" workbookViewId="0">
      <selection activeCell="T10" sqref="T10"/>
    </sheetView>
  </sheetViews>
  <sheetFormatPr defaultColWidth="9.140625" defaultRowHeight="15.75"/>
  <cols>
    <col min="1" max="5" width="6.140625" style="1" customWidth="1"/>
    <col min="6" max="6" width="9" style="1" customWidth="1"/>
    <col min="7" max="7" width="8.42578125" style="1" customWidth="1"/>
    <col min="8" max="10" width="6.140625" style="1" customWidth="1"/>
    <col min="11" max="11" width="9.140625" style="1" customWidth="1"/>
    <col min="12" max="14" width="6.140625" style="1" customWidth="1"/>
    <col min="15" max="18" width="7.85546875" style="1" customWidth="1"/>
    <col min="19" max="19" width="5.5703125" style="1" customWidth="1"/>
    <col min="20" max="16384" width="9.140625" style="1"/>
  </cols>
  <sheetData>
    <row r="1" spans="1:19" ht="33.75" customHeight="1">
      <c r="A1" s="117" t="s">
        <v>76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74.25" customHeight="1">
      <c r="A3" s="118" t="s">
        <v>55</v>
      </c>
      <c r="B3" s="118" t="s">
        <v>128</v>
      </c>
      <c r="C3" s="118" t="s">
        <v>72</v>
      </c>
      <c r="D3" s="118" t="s">
        <v>104</v>
      </c>
      <c r="E3" s="118" t="s">
        <v>129</v>
      </c>
      <c r="F3" s="118" t="s">
        <v>225</v>
      </c>
      <c r="G3" s="118" t="s">
        <v>226</v>
      </c>
      <c r="H3" s="121" t="s">
        <v>1</v>
      </c>
      <c r="I3" s="121"/>
      <c r="J3" s="121"/>
      <c r="K3" s="121"/>
      <c r="L3" s="121"/>
      <c r="M3" s="121"/>
      <c r="N3" s="121"/>
      <c r="O3" s="121" t="s">
        <v>233</v>
      </c>
      <c r="P3" s="121"/>
      <c r="Q3" s="121"/>
      <c r="R3" s="121"/>
      <c r="S3" s="77"/>
    </row>
    <row r="4" spans="1:19" ht="234" customHeight="1">
      <c r="A4" s="118"/>
      <c r="B4" s="118"/>
      <c r="C4" s="118"/>
      <c r="D4" s="118"/>
      <c r="E4" s="118"/>
      <c r="F4" s="118"/>
      <c r="G4" s="118"/>
      <c r="H4" s="4" t="s">
        <v>68</v>
      </c>
      <c r="I4" s="4" t="s">
        <v>73</v>
      </c>
      <c r="J4" s="4" t="s">
        <v>264</v>
      </c>
      <c r="K4" s="4" t="s">
        <v>99</v>
      </c>
      <c r="L4" s="4" t="s">
        <v>265</v>
      </c>
      <c r="M4" s="4" t="s">
        <v>74</v>
      </c>
      <c r="N4" s="4" t="s">
        <v>75</v>
      </c>
      <c r="O4" s="94" t="s">
        <v>79</v>
      </c>
      <c r="P4" s="94" t="s">
        <v>80</v>
      </c>
      <c r="Q4" s="94" t="s">
        <v>81</v>
      </c>
      <c r="R4" s="94" t="s">
        <v>284</v>
      </c>
      <c r="S4" s="78"/>
    </row>
    <row r="5" spans="1:19" s="27" customFormat="1">
      <c r="A5" s="22" t="s">
        <v>87</v>
      </c>
      <c r="B5" s="22" t="s">
        <v>88</v>
      </c>
      <c r="C5" s="22" t="s">
        <v>89</v>
      </c>
      <c r="D5" s="22" t="s">
        <v>90</v>
      </c>
      <c r="E5" s="22" t="s">
        <v>91</v>
      </c>
      <c r="F5" s="22" t="s">
        <v>92</v>
      </c>
      <c r="G5" s="22" t="s">
        <v>93</v>
      </c>
      <c r="H5" s="22" t="s">
        <v>94</v>
      </c>
      <c r="I5" s="22" t="s">
        <v>95</v>
      </c>
      <c r="J5" s="22" t="s">
        <v>96</v>
      </c>
      <c r="K5" s="22" t="s">
        <v>97</v>
      </c>
      <c r="L5" s="22" t="s">
        <v>98</v>
      </c>
      <c r="M5" s="22" t="s">
        <v>83</v>
      </c>
      <c r="N5" s="40" t="s">
        <v>84</v>
      </c>
      <c r="O5" s="40" t="s">
        <v>85</v>
      </c>
      <c r="P5" s="40" t="s">
        <v>82</v>
      </c>
      <c r="Q5" s="40" t="s">
        <v>86</v>
      </c>
      <c r="R5" s="40" t="s">
        <v>279</v>
      </c>
      <c r="S5" s="79"/>
    </row>
    <row r="6" spans="1:19">
      <c r="A6" s="41">
        <v>3</v>
      </c>
      <c r="B6" s="41">
        <v>27</v>
      </c>
      <c r="C6" s="41">
        <v>23</v>
      </c>
      <c r="D6" s="41">
        <v>23</v>
      </c>
      <c r="E6" s="41">
        <v>80</v>
      </c>
      <c r="F6" s="41">
        <v>15</v>
      </c>
      <c r="G6" s="41">
        <v>0</v>
      </c>
      <c r="H6" s="32">
        <f>B6+E6+F6+G6</f>
        <v>122</v>
      </c>
      <c r="I6" s="41">
        <v>32</v>
      </c>
      <c r="J6" s="41">
        <v>0</v>
      </c>
      <c r="K6" s="41">
        <v>0</v>
      </c>
      <c r="L6" s="41">
        <v>1</v>
      </c>
      <c r="M6" s="41">
        <v>122</v>
      </c>
      <c r="N6" s="41">
        <v>122</v>
      </c>
      <c r="O6" s="41">
        <v>19</v>
      </c>
      <c r="P6" s="41">
        <v>2</v>
      </c>
      <c r="Q6" s="41">
        <v>4</v>
      </c>
      <c r="R6" s="41">
        <v>0</v>
      </c>
      <c r="S6" s="80"/>
    </row>
    <row r="8" spans="1:19" ht="62.25" customHeight="1">
      <c r="A8" s="122" t="s">
        <v>246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88">
        <f>H6/'1'!B11*100</f>
        <v>26.807295099978024</v>
      </c>
    </row>
    <row r="11" spans="1:19">
      <c r="A11" s="37" t="s">
        <v>100</v>
      </c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9" ht="36.75" customHeight="1">
      <c r="A12" s="108" t="s">
        <v>101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</row>
    <row r="13" spans="1:19" ht="40.5" customHeight="1">
      <c r="A13" s="108" t="s">
        <v>102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</row>
    <row r="14" spans="1:19" ht="25.5" customHeight="1">
      <c r="A14" s="108" t="s">
        <v>77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</row>
    <row r="15" spans="1:19" ht="36.75" customHeight="1">
      <c r="A15" s="108" t="s">
        <v>228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</row>
    <row r="16" spans="1:19" ht="39" customHeight="1">
      <c r="A16" s="108" t="s">
        <v>103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</row>
    <row r="17" spans="1:19" ht="41.25" customHeight="1">
      <c r="A17" s="108" t="s">
        <v>78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</row>
    <row r="18" spans="1:19" ht="33" customHeight="1">
      <c r="A18" s="108" t="s">
        <v>227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</row>
    <row r="19" spans="1:19" ht="55.5" customHeight="1">
      <c r="A19" s="119" t="s">
        <v>223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</row>
    <row r="20" spans="1:19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9" ht="36.75" customHeight="1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</row>
  </sheetData>
  <mergeCells count="20">
    <mergeCell ref="A19:S19"/>
    <mergeCell ref="A21:S21"/>
    <mergeCell ref="H3:N3"/>
    <mergeCell ref="A16:S16"/>
    <mergeCell ref="A17:S17"/>
    <mergeCell ref="A18:S18"/>
    <mergeCell ref="A8:P8"/>
    <mergeCell ref="O3:R3"/>
    <mergeCell ref="A1:S1"/>
    <mergeCell ref="A12:S12"/>
    <mergeCell ref="A13:S13"/>
    <mergeCell ref="A14:S14"/>
    <mergeCell ref="A15:S15"/>
    <mergeCell ref="A3:A4"/>
    <mergeCell ref="B3:B4"/>
    <mergeCell ref="C3:C4"/>
    <mergeCell ref="D3:D4"/>
    <mergeCell ref="F3:F4"/>
    <mergeCell ref="E3:E4"/>
    <mergeCell ref="G3:G4"/>
  </mergeCells>
  <pageMargins left="0.78740157480314965" right="0.23622047244094491" top="0.39370078740157483" bottom="0.3937007874015748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zoomScale="75" zoomScaleNormal="75" workbookViewId="0">
      <selection activeCell="A10" sqref="A10:O10"/>
    </sheetView>
  </sheetViews>
  <sheetFormatPr defaultColWidth="9.140625" defaultRowHeight="15.75"/>
  <cols>
    <col min="1" max="3" width="6.140625" style="1" customWidth="1"/>
    <col min="4" max="4" width="7.42578125" style="1" customWidth="1"/>
    <col min="5" max="5" width="6.140625" style="1" customWidth="1"/>
    <col min="6" max="6" width="7.28515625" style="1" customWidth="1"/>
    <col min="7" max="7" width="10.140625" style="1" customWidth="1"/>
    <col min="8" max="10" width="6.140625" style="1" customWidth="1"/>
    <col min="11" max="11" width="7.140625" style="1" customWidth="1"/>
    <col min="12" max="12" width="7.28515625" style="1" customWidth="1"/>
    <col min="13" max="13" width="7.42578125" style="1" customWidth="1"/>
    <col min="14" max="14" width="7.85546875" style="1" customWidth="1"/>
    <col min="15" max="15" width="5.5703125" style="1" customWidth="1"/>
    <col min="16" max="16384" width="9.140625" style="1"/>
  </cols>
  <sheetData>
    <row r="1" spans="1:15" ht="30.75" customHeight="1">
      <c r="A1" s="123" t="s">
        <v>113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34" customFormat="1" ht="63.75" customHeight="1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6"/>
      <c r="K3" s="127" t="s">
        <v>232</v>
      </c>
      <c r="L3" s="127"/>
      <c r="M3" s="127"/>
      <c r="N3" s="127"/>
      <c r="O3" s="81"/>
    </row>
    <row r="4" spans="1:15" ht="235.5" customHeight="1">
      <c r="A4" s="23" t="s">
        <v>261</v>
      </c>
      <c r="B4" s="23" t="s">
        <v>229</v>
      </c>
      <c r="C4" s="23" t="s">
        <v>230</v>
      </c>
      <c r="D4" s="23" t="s">
        <v>0</v>
      </c>
      <c r="E4" s="23" t="s">
        <v>109</v>
      </c>
      <c r="F4" s="23" t="s">
        <v>267</v>
      </c>
      <c r="G4" s="23" t="s">
        <v>114</v>
      </c>
      <c r="H4" s="24" t="s">
        <v>268</v>
      </c>
      <c r="I4" s="24" t="s">
        <v>110</v>
      </c>
      <c r="J4" s="24" t="s">
        <v>111</v>
      </c>
      <c r="K4" s="24" t="s">
        <v>79</v>
      </c>
      <c r="L4" s="24" t="s">
        <v>80</v>
      </c>
      <c r="M4" s="24" t="s">
        <v>81</v>
      </c>
      <c r="N4" s="94" t="s">
        <v>284</v>
      </c>
      <c r="O4" s="82"/>
    </row>
    <row r="5" spans="1:15" s="27" customFormat="1">
      <c r="A5" s="25" t="s">
        <v>115</v>
      </c>
      <c r="B5" s="25" t="s">
        <v>116</v>
      </c>
      <c r="C5" s="25" t="s">
        <v>117</v>
      </c>
      <c r="D5" s="25" t="s">
        <v>118</v>
      </c>
      <c r="E5" s="25" t="s">
        <v>119</v>
      </c>
      <c r="F5" s="25" t="s">
        <v>120</v>
      </c>
      <c r="G5" s="25" t="s">
        <v>121</v>
      </c>
      <c r="H5" s="25" t="s">
        <v>122</v>
      </c>
      <c r="I5" s="25" t="s">
        <v>123</v>
      </c>
      <c r="J5" s="35" t="s">
        <v>124</v>
      </c>
      <c r="K5" s="35" t="s">
        <v>125</v>
      </c>
      <c r="L5" s="35" t="s">
        <v>126</v>
      </c>
      <c r="M5" s="85" t="s">
        <v>127</v>
      </c>
      <c r="N5" s="85" t="s">
        <v>280</v>
      </c>
      <c r="O5" s="83"/>
    </row>
    <row r="6" spans="1:15">
      <c r="A6" s="36">
        <v>40</v>
      </c>
      <c r="B6" s="36">
        <v>6</v>
      </c>
      <c r="C6" s="36">
        <v>0</v>
      </c>
      <c r="D6" s="39">
        <f>SUM(A6:C6)</f>
        <v>46</v>
      </c>
      <c r="E6" s="36">
        <v>5</v>
      </c>
      <c r="F6" s="36">
        <v>0</v>
      </c>
      <c r="G6" s="36">
        <v>0</v>
      </c>
      <c r="H6" s="36">
        <v>1</v>
      </c>
      <c r="I6" s="36">
        <v>39</v>
      </c>
      <c r="J6" s="36">
        <v>39</v>
      </c>
      <c r="K6" s="36">
        <v>29</v>
      </c>
      <c r="L6" s="36">
        <v>10</v>
      </c>
      <c r="M6" s="36">
        <v>8</v>
      </c>
      <c r="N6" s="36">
        <v>3</v>
      </c>
      <c r="O6" s="84"/>
    </row>
    <row r="7" spans="1:15">
      <c r="A7" s="84"/>
      <c r="B7" s="84"/>
      <c r="C7" s="84"/>
      <c r="D7" s="87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84"/>
      <c r="O8" s="84"/>
    </row>
    <row r="9" spans="1:15">
      <c r="A9" s="37" t="s">
        <v>100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15" ht="41.25" customHeight="1">
      <c r="A10" s="108" t="s">
        <v>160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spans="1:15" ht="35.25" customHeight="1">
      <c r="A11" s="108" t="s">
        <v>112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</row>
    <row r="12" spans="1:15" ht="24.75" customHeight="1">
      <c r="A12" s="108" t="s">
        <v>231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</row>
    <row r="13" spans="1:15" ht="58.5" customHeight="1">
      <c r="A13" s="119" t="s">
        <v>222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spans="1:1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ht="55.5" customHeight="1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</row>
  </sheetData>
  <mergeCells count="8">
    <mergeCell ref="A12:O12"/>
    <mergeCell ref="A13:O13"/>
    <mergeCell ref="A15:O15"/>
    <mergeCell ref="A1:O1"/>
    <mergeCell ref="A3:J3"/>
    <mergeCell ref="A10:O10"/>
    <mergeCell ref="A11:O11"/>
    <mergeCell ref="K3:N3"/>
  </mergeCells>
  <pageMargins left="0.78740157480314965" right="0.23622047244094491" top="0.39370078740157483" bottom="0.39370078740157483" header="0.31496062992125984" footer="0.31496062992125984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workbookViewId="0">
      <selection activeCell="Q5" sqref="Q5"/>
    </sheetView>
  </sheetViews>
  <sheetFormatPr defaultColWidth="9.140625" defaultRowHeight="15.75"/>
  <cols>
    <col min="1" max="17" width="6.140625" style="3" customWidth="1"/>
    <col min="18" max="16384" width="9.140625" style="3"/>
  </cols>
  <sheetData>
    <row r="1" spans="1:17" ht="28.5" customHeight="1">
      <c r="A1" s="117" t="s">
        <v>137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275.25" customHeight="1">
      <c r="A3" s="4" t="s">
        <v>130</v>
      </c>
      <c r="B3" s="4" t="s">
        <v>234</v>
      </c>
      <c r="C3" s="75" t="s">
        <v>235</v>
      </c>
      <c r="D3" s="4" t="s">
        <v>131</v>
      </c>
      <c r="E3" s="4" t="s">
        <v>269</v>
      </c>
      <c r="F3" s="4" t="s">
        <v>138</v>
      </c>
      <c r="G3" s="4" t="s">
        <v>270</v>
      </c>
      <c r="H3" s="4" t="s">
        <v>132</v>
      </c>
      <c r="I3" s="4" t="s">
        <v>133</v>
      </c>
      <c r="J3" s="24" t="s">
        <v>139</v>
      </c>
      <c r="K3" s="24" t="s">
        <v>140</v>
      </c>
      <c r="L3" s="24" t="s">
        <v>141</v>
      </c>
      <c r="M3" s="94" t="s">
        <v>284</v>
      </c>
      <c r="N3" s="24" t="s">
        <v>142</v>
      </c>
      <c r="O3" s="24" t="s">
        <v>143</v>
      </c>
      <c r="P3" s="24" t="s">
        <v>144</v>
      </c>
      <c r="Q3" s="82"/>
    </row>
    <row r="4" spans="1:17" s="26" customFormat="1">
      <c r="A4" s="28" t="s">
        <v>145</v>
      </c>
      <c r="B4" s="28" t="s">
        <v>146</v>
      </c>
      <c r="C4" s="28" t="s">
        <v>147</v>
      </c>
      <c r="D4" s="28" t="s">
        <v>148</v>
      </c>
      <c r="E4" s="28" t="s">
        <v>149</v>
      </c>
      <c r="F4" s="28" t="s">
        <v>150</v>
      </c>
      <c r="G4" s="28" t="s">
        <v>151</v>
      </c>
      <c r="H4" s="28" t="s">
        <v>152</v>
      </c>
      <c r="I4" s="29" t="s">
        <v>153</v>
      </c>
      <c r="J4" s="29" t="s">
        <v>154</v>
      </c>
      <c r="K4" s="29" t="s">
        <v>155</v>
      </c>
      <c r="L4" s="29" t="s">
        <v>156</v>
      </c>
      <c r="M4" s="29" t="s">
        <v>157</v>
      </c>
      <c r="N4" s="29" t="s">
        <v>158</v>
      </c>
      <c r="O4" s="29" t="s">
        <v>159</v>
      </c>
      <c r="P4" s="29" t="s">
        <v>281</v>
      </c>
      <c r="Q4" s="69"/>
    </row>
    <row r="5" spans="1:17" s="5" customFormat="1">
      <c r="A5" s="31">
        <f>'2'!H6+'3'!D6</f>
        <v>168</v>
      </c>
      <c r="B5" s="32">
        <f>'2'!F6+'3'!B6</f>
        <v>21</v>
      </c>
      <c r="C5" s="32">
        <f>'2'!G6+'3'!C6</f>
        <v>0</v>
      </c>
      <c r="D5" s="32">
        <f>'2'!I6+'3'!E6</f>
        <v>37</v>
      </c>
      <c r="E5" s="32">
        <f>'2'!J6+'3'!F6</f>
        <v>0</v>
      </c>
      <c r="F5" s="32">
        <f>'2'!K6+'3'!G6</f>
        <v>0</v>
      </c>
      <c r="G5" s="32">
        <f>'2'!L6+'3'!H6</f>
        <v>2</v>
      </c>
      <c r="H5" s="32">
        <f>'2'!M6+'3'!I6</f>
        <v>161</v>
      </c>
      <c r="I5" s="32">
        <f>'2'!N6+'3'!J6</f>
        <v>161</v>
      </c>
      <c r="J5" s="32">
        <f>'2'!O6+'3'!K6</f>
        <v>48</v>
      </c>
      <c r="K5" s="32">
        <f>'2'!P6+'3'!L6</f>
        <v>12</v>
      </c>
      <c r="L5" s="32">
        <f>'2'!Q6+'3'!M6</f>
        <v>12</v>
      </c>
      <c r="M5" s="32">
        <f>'2'!R6+'3'!N6</f>
        <v>3</v>
      </c>
      <c r="N5" s="76">
        <v>10</v>
      </c>
      <c r="O5" s="76">
        <v>22</v>
      </c>
      <c r="P5" s="76">
        <v>2</v>
      </c>
      <c r="Q5" s="58"/>
    </row>
    <row r="7" spans="1:17">
      <c r="A7" s="6" t="s">
        <v>134</v>
      </c>
    </row>
    <row r="8" spans="1:17" ht="22.5" customHeight="1">
      <c r="A8" s="128" t="s">
        <v>236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17" ht="37.5" customHeight="1">
      <c r="A9" s="128" t="s">
        <v>135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7">
      <c r="A10" s="128" t="s">
        <v>136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7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7" ht="55.5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</row>
  </sheetData>
  <mergeCells count="5">
    <mergeCell ref="A8:Q8"/>
    <mergeCell ref="A9:Q9"/>
    <mergeCell ref="A10:Q10"/>
    <mergeCell ref="A1:Q1"/>
    <mergeCell ref="A12:Q12"/>
  </mergeCells>
  <pageMargins left="0.78740157480314965" right="0.23622047244094491" top="0.39370078740157483" bottom="0.39370078740157483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workbookViewId="0">
      <selection activeCell="A13" sqref="A13:D13"/>
    </sheetView>
  </sheetViews>
  <sheetFormatPr defaultColWidth="9.140625" defaultRowHeight="16.5"/>
  <cols>
    <col min="1" max="4" width="20.7109375" style="45" customWidth="1"/>
    <col min="5" max="16384" width="9.140625" style="45"/>
  </cols>
  <sheetData>
    <row r="1" spans="1:15" ht="27" customHeight="1">
      <c r="A1" s="117" t="s">
        <v>162</v>
      </c>
      <c r="B1" s="117"/>
      <c r="C1" s="117"/>
      <c r="D1" s="117"/>
    </row>
    <row r="2" spans="1:15">
      <c r="A2" s="46"/>
      <c r="B2" s="46"/>
      <c r="C2" s="46"/>
      <c r="D2" s="46"/>
    </row>
    <row r="3" spans="1:15" ht="14.25" customHeight="1">
      <c r="A3" s="130" t="s">
        <v>69</v>
      </c>
      <c r="B3" s="130" t="s">
        <v>3</v>
      </c>
      <c r="C3" s="130" t="s">
        <v>4</v>
      </c>
      <c r="D3" s="130" t="s">
        <v>5</v>
      </c>
    </row>
    <row r="4" spans="1:15">
      <c r="A4" s="130"/>
      <c r="B4" s="130"/>
      <c r="C4" s="130"/>
      <c r="D4" s="130"/>
    </row>
    <row r="5" spans="1:15" ht="155.25" customHeight="1">
      <c r="A5" s="130"/>
      <c r="B5" s="130"/>
      <c r="C5" s="130"/>
      <c r="D5" s="130"/>
    </row>
    <row r="6" spans="1:15" s="57" customFormat="1">
      <c r="A6" s="22" t="s">
        <v>14</v>
      </c>
      <c r="B6" s="22" t="s">
        <v>15</v>
      </c>
      <c r="C6" s="22" t="s">
        <v>16</v>
      </c>
      <c r="D6" s="22" t="s">
        <v>17</v>
      </c>
    </row>
    <row r="7" spans="1:15">
      <c r="A7" s="8">
        <v>4</v>
      </c>
      <c r="B7" s="32">
        <f>'4'!H5</f>
        <v>161</v>
      </c>
      <c r="C7" s="8">
        <v>161</v>
      </c>
      <c r="D7" s="32">
        <f>'2'!M6</f>
        <v>122</v>
      </c>
    </row>
    <row r="8" spans="1:15">
      <c r="A8" s="3"/>
      <c r="B8" s="3"/>
      <c r="C8" s="3"/>
      <c r="D8" s="3"/>
    </row>
    <row r="9" spans="1:15">
      <c r="A9" s="6" t="s">
        <v>134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6.5" customHeight="1">
      <c r="A10" s="128" t="s">
        <v>161</v>
      </c>
      <c r="B10" s="128"/>
      <c r="C10" s="128"/>
      <c r="D10" s="12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5" ht="16.5" customHeight="1">
      <c r="A11" s="128" t="s">
        <v>136</v>
      </c>
      <c r="B11" s="128"/>
      <c r="C11" s="128"/>
      <c r="D11" s="12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46.5" customHeight="1">
      <c r="A13" s="129"/>
      <c r="B13" s="129"/>
      <c r="C13" s="129"/>
      <c r="D13" s="129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30"/>
    </row>
  </sheetData>
  <mergeCells count="8">
    <mergeCell ref="A13:D13"/>
    <mergeCell ref="A11:D11"/>
    <mergeCell ref="A10:D10"/>
    <mergeCell ref="A1:D1"/>
    <mergeCell ref="A3:A5"/>
    <mergeCell ref="B3:B5"/>
    <mergeCell ref="C3:C5"/>
    <mergeCell ref="D3:D5"/>
  </mergeCells>
  <pageMargins left="0.78740157480314965" right="0.23622047244094488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workbookViewId="0">
      <selection activeCell="N6" sqref="N6"/>
    </sheetView>
  </sheetViews>
  <sheetFormatPr defaultColWidth="9.140625" defaultRowHeight="15.75"/>
  <cols>
    <col min="1" max="1" width="16.28515625" style="3" customWidth="1"/>
    <col min="2" max="2" width="20" style="3" customWidth="1"/>
    <col min="3" max="3" width="7.5703125" style="3" customWidth="1"/>
    <col min="4" max="4" width="6.5703125" style="3" customWidth="1"/>
    <col min="5" max="5" width="17.42578125" style="3" customWidth="1"/>
    <col min="6" max="11" width="5.5703125" style="3" customWidth="1"/>
    <col min="12" max="12" width="9.140625" style="3"/>
    <col min="13" max="13" width="7" style="3" customWidth="1"/>
    <col min="14" max="16384" width="9.140625" style="3"/>
  </cols>
  <sheetData>
    <row r="1" spans="1:13" ht="27" customHeight="1">
      <c r="A1" s="117" t="s">
        <v>163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>
      <c r="B2" s="2"/>
      <c r="C2" s="46"/>
      <c r="D2" s="46"/>
      <c r="E2" s="2"/>
      <c r="F2" s="46"/>
      <c r="G2" s="46"/>
      <c r="H2" s="46"/>
      <c r="I2" s="46"/>
      <c r="J2" s="46"/>
      <c r="K2" s="46"/>
      <c r="L2" s="46"/>
      <c r="M2" s="46"/>
    </row>
    <row r="3" spans="1:13" ht="24.95" customHeight="1">
      <c r="A3" s="131" t="s">
        <v>302</v>
      </c>
      <c r="B3" s="131" t="s">
        <v>283</v>
      </c>
      <c r="C3" s="118" t="s">
        <v>247</v>
      </c>
      <c r="D3" s="118" t="s">
        <v>18</v>
      </c>
      <c r="E3" s="112" t="s">
        <v>36</v>
      </c>
      <c r="F3" s="130" t="s">
        <v>19</v>
      </c>
      <c r="G3" s="130"/>
      <c r="H3" s="130"/>
      <c r="I3" s="130" t="s">
        <v>6</v>
      </c>
      <c r="J3" s="130"/>
      <c r="K3" s="130"/>
      <c r="L3" s="118" t="s">
        <v>35</v>
      </c>
      <c r="M3" s="118" t="s">
        <v>22</v>
      </c>
    </row>
    <row r="4" spans="1:13" ht="53.25" customHeight="1">
      <c r="A4" s="132"/>
      <c r="B4" s="132"/>
      <c r="C4" s="118"/>
      <c r="D4" s="118"/>
      <c r="E4" s="113"/>
      <c r="F4" s="130"/>
      <c r="G4" s="130"/>
      <c r="H4" s="130"/>
      <c r="I4" s="130"/>
      <c r="J4" s="130"/>
      <c r="K4" s="130"/>
      <c r="L4" s="118"/>
      <c r="M4" s="118"/>
    </row>
    <row r="5" spans="1:13" ht="164.25" customHeight="1">
      <c r="A5" s="133"/>
      <c r="B5" s="133"/>
      <c r="C5" s="118"/>
      <c r="D5" s="118"/>
      <c r="E5" s="114"/>
      <c r="F5" s="20" t="s">
        <v>0</v>
      </c>
      <c r="G5" s="20" t="s">
        <v>20</v>
      </c>
      <c r="H5" s="20" t="s">
        <v>21</v>
      </c>
      <c r="I5" s="20" t="s">
        <v>0</v>
      </c>
      <c r="J5" s="20" t="s">
        <v>20</v>
      </c>
      <c r="K5" s="20" t="s">
        <v>21</v>
      </c>
      <c r="L5" s="118"/>
      <c r="M5" s="118"/>
    </row>
    <row r="6" spans="1:13" s="26" customFormat="1">
      <c r="A6" s="22" t="s">
        <v>23</v>
      </c>
      <c r="B6" s="22" t="s">
        <v>24</v>
      </c>
      <c r="C6" s="22" t="s">
        <v>25</v>
      </c>
      <c r="D6" s="22" t="s">
        <v>26</v>
      </c>
      <c r="E6" s="22" t="s">
        <v>27</v>
      </c>
      <c r="F6" s="22" t="s">
        <v>28</v>
      </c>
      <c r="G6" s="22" t="s">
        <v>29</v>
      </c>
      <c r="H6" s="22" t="s">
        <v>30</v>
      </c>
      <c r="I6" s="22" t="s">
        <v>31</v>
      </c>
      <c r="J6" s="22" t="s">
        <v>32</v>
      </c>
      <c r="K6" s="22" t="s">
        <v>33</v>
      </c>
      <c r="L6" s="22" t="s">
        <v>34</v>
      </c>
      <c r="M6" s="22" t="s">
        <v>300</v>
      </c>
    </row>
    <row r="7" spans="1:13" s="26" customFormat="1">
      <c r="A7" s="96" t="s">
        <v>275</v>
      </c>
      <c r="B7" s="96"/>
      <c r="C7" s="22"/>
      <c r="D7" s="22"/>
      <c r="E7" s="22"/>
      <c r="F7" s="97"/>
      <c r="G7" s="97"/>
      <c r="H7" s="97"/>
      <c r="I7" s="97"/>
      <c r="J7" s="97"/>
      <c r="K7" s="97"/>
      <c r="L7" s="97"/>
      <c r="M7" s="97"/>
    </row>
    <row r="8" spans="1:13" s="26" customFormat="1">
      <c r="A8" s="96" t="s">
        <v>305</v>
      </c>
      <c r="B8" s="96" t="s">
        <v>303</v>
      </c>
      <c r="C8" s="22" t="s">
        <v>304</v>
      </c>
      <c r="D8" s="22"/>
      <c r="E8" s="22" t="s">
        <v>306</v>
      </c>
      <c r="F8" s="97">
        <v>60</v>
      </c>
      <c r="G8" s="98">
        <v>47</v>
      </c>
      <c r="H8" s="98"/>
      <c r="I8" s="97"/>
      <c r="J8" s="98"/>
      <c r="K8" s="98"/>
      <c r="L8" s="97" t="s">
        <v>307</v>
      </c>
      <c r="M8" s="97">
        <v>122</v>
      </c>
    </row>
    <row r="9" spans="1:13" s="26" customFormat="1">
      <c r="A9" s="96"/>
      <c r="B9" s="96"/>
      <c r="C9" s="22"/>
      <c r="D9" s="22"/>
      <c r="E9" s="22"/>
      <c r="F9" s="97"/>
      <c r="G9" s="98"/>
      <c r="H9" s="98"/>
      <c r="I9" s="97"/>
      <c r="J9" s="98"/>
      <c r="K9" s="98"/>
      <c r="L9" s="97"/>
      <c r="M9" s="97"/>
    </row>
    <row r="10" spans="1:13" s="26" customFormat="1">
      <c r="A10" s="96"/>
      <c r="B10" s="96"/>
      <c r="C10" s="22"/>
      <c r="D10" s="22"/>
      <c r="E10" s="22"/>
      <c r="F10" s="97"/>
      <c r="G10" s="97"/>
      <c r="H10" s="97"/>
      <c r="I10" s="97"/>
      <c r="J10" s="97"/>
      <c r="K10" s="97"/>
      <c r="L10" s="97"/>
      <c r="M10" s="97"/>
    </row>
    <row r="11" spans="1:13" s="26" customFormat="1">
      <c r="A11" s="96" t="s">
        <v>276</v>
      </c>
      <c r="B11" s="96"/>
      <c r="C11" s="22"/>
      <c r="D11" s="22"/>
      <c r="E11" s="22"/>
      <c r="F11" s="97"/>
      <c r="G11" s="97"/>
      <c r="H11" s="97">
        <v>13</v>
      </c>
      <c r="I11" s="97">
        <v>1</v>
      </c>
      <c r="J11" s="97"/>
      <c r="K11" s="97">
        <v>1</v>
      </c>
      <c r="L11" s="97" t="s">
        <v>307</v>
      </c>
      <c r="M11" s="97">
        <v>13</v>
      </c>
    </row>
    <row r="12" spans="1:13" s="26" customFormat="1">
      <c r="A12" s="96" t="s">
        <v>277</v>
      </c>
      <c r="B12" s="96" t="s">
        <v>303</v>
      </c>
      <c r="C12" s="22" t="s">
        <v>304</v>
      </c>
      <c r="D12" s="22"/>
      <c r="E12" s="22" t="s">
        <v>306</v>
      </c>
      <c r="F12" s="97"/>
      <c r="G12" s="98"/>
      <c r="H12" s="98"/>
      <c r="I12" s="97"/>
      <c r="J12" s="98"/>
      <c r="K12" s="98"/>
      <c r="L12" s="97"/>
      <c r="M12" s="97"/>
    </row>
    <row r="13" spans="1:13" s="26" customFormat="1">
      <c r="A13" s="96" t="s">
        <v>278</v>
      </c>
      <c r="B13" s="96" t="s">
        <v>303</v>
      </c>
      <c r="C13" s="22" t="s">
        <v>304</v>
      </c>
      <c r="D13" s="22"/>
      <c r="E13" s="22" t="s">
        <v>306</v>
      </c>
      <c r="F13" s="97"/>
      <c r="G13" s="98"/>
      <c r="H13" s="98"/>
      <c r="I13" s="97"/>
      <c r="J13" s="98"/>
      <c r="K13" s="98"/>
      <c r="L13" s="97"/>
      <c r="M13" s="97"/>
    </row>
    <row r="14" spans="1:13">
      <c r="A14" s="89"/>
      <c r="B14" s="89"/>
      <c r="C14" s="56"/>
      <c r="D14" s="56"/>
      <c r="E14" s="56"/>
      <c r="F14" s="91">
        <f>SUM(G14:H14)</f>
        <v>60</v>
      </c>
      <c r="G14" s="92">
        <f>G7+G8+G9+G10+G11+G12+G13</f>
        <v>47</v>
      </c>
      <c r="H14" s="92">
        <f>H7+H8+H9+H10+H11+H12+H13</f>
        <v>13</v>
      </c>
      <c r="I14" s="91">
        <f>SUM(J14:K14)</f>
        <v>1</v>
      </c>
      <c r="J14" s="92">
        <f>J7+J8+J9+J10+J11+J12+J13</f>
        <v>0</v>
      </c>
      <c r="K14" s="92">
        <f>K7+K8+K9+K10+K11+K12+K13</f>
        <v>1</v>
      </c>
      <c r="L14" s="56"/>
      <c r="M14" s="56"/>
    </row>
    <row r="15" spans="1:13" s="1" customFormat="1">
      <c r="B15" s="134" t="s">
        <v>250</v>
      </c>
      <c r="C15" s="134"/>
      <c r="D15" s="134"/>
      <c r="E15" s="135"/>
      <c r="F15" s="136">
        <f>F14/'2'!H6</f>
        <v>0.49180327868852458</v>
      </c>
      <c r="G15" s="137"/>
      <c r="H15" s="90"/>
      <c r="I15" s="90"/>
      <c r="J15" s="90"/>
      <c r="K15" s="90"/>
      <c r="L15" s="90"/>
      <c r="M15" s="90"/>
    </row>
    <row r="17" spans="1:13">
      <c r="A17" s="6" t="s">
        <v>134</v>
      </c>
    </row>
    <row r="18" spans="1:13" ht="49.5" customHeight="1">
      <c r="A18" s="128" t="s">
        <v>164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</row>
    <row r="19" spans="1:13" ht="47.25" customHeight="1">
      <c r="A19" s="128" t="s">
        <v>165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</row>
    <row r="20" spans="1:13" ht="15.75" customHeight="1">
      <c r="A20" s="128" t="s">
        <v>166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</row>
    <row r="21" spans="1:13">
      <c r="A21" s="128" t="s">
        <v>136</v>
      </c>
      <c r="B21" s="128"/>
      <c r="C21" s="128"/>
      <c r="D21" s="128"/>
    </row>
    <row r="22" spans="1:13">
      <c r="B22" s="30"/>
      <c r="C22" s="30"/>
      <c r="D22" s="30"/>
      <c r="E22" s="30"/>
    </row>
    <row r="23" spans="1:13" ht="31.5" customHeight="1"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</row>
  </sheetData>
  <mergeCells count="17">
    <mergeCell ref="A21:D21"/>
    <mergeCell ref="A18:L18"/>
    <mergeCell ref="A19:L19"/>
    <mergeCell ref="A20:L20"/>
    <mergeCell ref="B23:M23"/>
    <mergeCell ref="A1:M1"/>
    <mergeCell ref="A3:A5"/>
    <mergeCell ref="B15:E15"/>
    <mergeCell ref="F15:G15"/>
    <mergeCell ref="F3:H4"/>
    <mergeCell ref="I3:K4"/>
    <mergeCell ref="B3:B5"/>
    <mergeCell ref="C3:C5"/>
    <mergeCell ref="D3:D5"/>
    <mergeCell ref="E3:E5"/>
    <mergeCell ref="L3:L5"/>
    <mergeCell ref="M3:M5"/>
  </mergeCells>
  <pageMargins left="0.78740157480314965" right="0.23622047244094488" top="0.39370078740157483" bottom="0.39370078740157483" header="0.31496062992125984" footer="0.31496062992125984"/>
  <pageSetup paperSize="9" scale="91" orientation="portrait" r:id="rId1"/>
  <ignoredErrors>
    <ignoredError sqref="M6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workbookViewId="0">
      <selection activeCell="G6" sqref="G6"/>
    </sheetView>
  </sheetViews>
  <sheetFormatPr defaultColWidth="9.140625" defaultRowHeight="15.75"/>
  <cols>
    <col min="1" max="1" width="9" style="3" customWidth="1"/>
    <col min="2" max="2" width="8.85546875" style="3" customWidth="1"/>
    <col min="3" max="3" width="13.42578125" style="3" customWidth="1"/>
    <col min="4" max="4" width="14.140625" style="3" customWidth="1"/>
    <col min="5" max="5" width="11.7109375" style="3" customWidth="1"/>
    <col min="6" max="6" width="11.28515625" style="3" customWidth="1"/>
    <col min="7" max="7" width="10.5703125" style="3" customWidth="1"/>
    <col min="8" max="16384" width="9.140625" style="3"/>
  </cols>
  <sheetData>
    <row r="1" spans="1:12" ht="27" customHeight="1">
      <c r="A1" s="117" t="s">
        <v>167</v>
      </c>
      <c r="B1" s="117"/>
      <c r="C1" s="117"/>
      <c r="D1" s="117"/>
      <c r="E1" s="117"/>
      <c r="F1" s="117"/>
      <c r="G1" s="117"/>
      <c r="H1" s="117"/>
    </row>
    <row r="2" spans="1:12">
      <c r="A2" s="46"/>
      <c r="B2" s="46"/>
      <c r="C2" s="46"/>
      <c r="D2" s="46"/>
      <c r="E2" s="46"/>
      <c r="F2" s="46"/>
    </row>
    <row r="3" spans="1:12" ht="129.75" customHeight="1">
      <c r="A3" s="21" t="s">
        <v>7</v>
      </c>
      <c r="B3" s="21" t="s">
        <v>8</v>
      </c>
      <c r="C3" s="21" t="s">
        <v>42</v>
      </c>
      <c r="D3" s="19" t="s">
        <v>43</v>
      </c>
      <c r="E3" s="21" t="s">
        <v>44</v>
      </c>
      <c r="F3" s="21" t="s">
        <v>168</v>
      </c>
      <c r="G3" s="21" t="s">
        <v>189</v>
      </c>
      <c r="H3" s="21" t="s">
        <v>187</v>
      </c>
    </row>
    <row r="4" spans="1:12" s="26" customFormat="1">
      <c r="A4" s="22" t="s">
        <v>37</v>
      </c>
      <c r="B4" s="22" t="s">
        <v>38</v>
      </c>
      <c r="C4" s="22" t="s">
        <v>39</v>
      </c>
      <c r="D4" s="22" t="s">
        <v>40</v>
      </c>
      <c r="E4" s="22" t="s">
        <v>41</v>
      </c>
      <c r="F4" s="22" t="s">
        <v>45</v>
      </c>
      <c r="G4" s="64" t="s">
        <v>186</v>
      </c>
      <c r="H4" s="29" t="s">
        <v>188</v>
      </c>
    </row>
    <row r="5" spans="1:12">
      <c r="A5" s="8">
        <v>168</v>
      </c>
      <c r="B5" s="8">
        <v>168</v>
      </c>
      <c r="C5" s="8">
        <v>0</v>
      </c>
      <c r="D5" s="8">
        <v>0</v>
      </c>
      <c r="E5" s="50">
        <f>IF('4'!A5=0,0,('7'!A5+'7'!C5)*100/'4'!A5)</f>
        <v>100</v>
      </c>
      <c r="F5" s="50">
        <f>IF('4'!A5=0,0,('7'!B5+'7'!D5)*100/'4'!A5)</f>
        <v>100</v>
      </c>
      <c r="G5" s="63">
        <v>43</v>
      </c>
      <c r="H5" s="50">
        <f>IF('4'!A5=0,0,(G5*100/'4'!A5))</f>
        <v>25.595238095238095</v>
      </c>
    </row>
    <row r="6" spans="1:12">
      <c r="A6" s="58"/>
      <c r="B6" s="58"/>
      <c r="C6" s="58"/>
      <c r="D6" s="58"/>
      <c r="E6" s="65"/>
      <c r="F6" s="65"/>
    </row>
    <row r="7" spans="1:12" ht="31.5" customHeight="1">
      <c r="A7" s="138" t="s">
        <v>249</v>
      </c>
      <c r="B7" s="138"/>
      <c r="C7" s="138"/>
      <c r="D7" s="138"/>
      <c r="E7" s="138"/>
      <c r="F7" s="138"/>
      <c r="G7" s="138"/>
      <c r="H7" s="138"/>
    </row>
    <row r="8" spans="1:12">
      <c r="A8" s="58"/>
      <c r="B8" s="58"/>
      <c r="C8" s="58"/>
      <c r="D8" s="58"/>
      <c r="E8" s="65"/>
      <c r="F8" s="65"/>
    </row>
    <row r="9" spans="1:12">
      <c r="A9" s="58"/>
      <c r="B9" s="58"/>
      <c r="C9" s="58"/>
      <c r="D9" s="58"/>
      <c r="E9" s="65"/>
      <c r="F9" s="65"/>
    </row>
    <row r="11" spans="1:12">
      <c r="A11" s="6" t="s">
        <v>134</v>
      </c>
    </row>
    <row r="12" spans="1:12" ht="15.75" customHeight="1">
      <c r="A12" s="128" t="s">
        <v>191</v>
      </c>
      <c r="B12" s="128"/>
      <c r="C12" s="128"/>
      <c r="D12" s="128"/>
      <c r="E12" s="128"/>
      <c r="F12" s="128"/>
      <c r="G12" s="128"/>
      <c r="H12" s="128"/>
      <c r="I12" s="48"/>
      <c r="J12" s="48"/>
      <c r="K12" s="48"/>
      <c r="L12" s="48"/>
    </row>
    <row r="13" spans="1:12" ht="15.75" customHeight="1">
      <c r="A13" s="128" t="s">
        <v>190</v>
      </c>
      <c r="B13" s="128"/>
      <c r="C13" s="128"/>
      <c r="D13" s="128"/>
      <c r="E13" s="128"/>
      <c r="F13" s="128"/>
      <c r="G13" s="128"/>
      <c r="H13" s="128"/>
      <c r="I13" s="48"/>
      <c r="J13" s="48"/>
      <c r="K13" s="48"/>
      <c r="L13" s="48"/>
    </row>
    <row r="14" spans="1:12" ht="15.75" customHeight="1">
      <c r="A14" s="128" t="s">
        <v>136</v>
      </c>
      <c r="B14" s="128"/>
      <c r="C14" s="128"/>
      <c r="D14" s="128"/>
      <c r="E14" s="128"/>
      <c r="F14" s="128"/>
    </row>
    <row r="15" spans="1:12">
      <c r="A15" s="30"/>
      <c r="B15" s="30"/>
      <c r="C15" s="30"/>
      <c r="D15" s="30"/>
      <c r="E15" s="30"/>
      <c r="F15" s="30"/>
    </row>
    <row r="16" spans="1:12" ht="33.75" customHeight="1">
      <c r="A16" s="129"/>
      <c r="B16" s="129"/>
      <c r="C16" s="129"/>
      <c r="D16" s="129"/>
      <c r="E16" s="129"/>
      <c r="F16" s="129"/>
      <c r="G16" s="47"/>
      <c r="H16" s="47"/>
      <c r="I16" s="47"/>
      <c r="J16" s="47"/>
      <c r="K16" s="47"/>
      <c r="L16" s="47"/>
    </row>
  </sheetData>
  <mergeCells count="6">
    <mergeCell ref="A14:F14"/>
    <mergeCell ref="A16:F16"/>
    <mergeCell ref="A13:H13"/>
    <mergeCell ref="A12:H12"/>
    <mergeCell ref="A1:H1"/>
    <mergeCell ref="A7:H7"/>
  </mergeCells>
  <pageMargins left="0.78740157480314965" right="0.23622047244094488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I12" sqref="I12"/>
    </sheetView>
  </sheetViews>
  <sheetFormatPr defaultColWidth="9" defaultRowHeight="15.75"/>
  <cols>
    <col min="1" max="1" width="31.42578125" style="3" customWidth="1"/>
    <col min="2" max="2" width="12.85546875" style="3" customWidth="1"/>
    <col min="3" max="3" width="15.7109375" style="3" customWidth="1"/>
    <col min="4" max="4" width="17.28515625" style="3" customWidth="1"/>
    <col min="5" max="5" width="12.5703125" style="3" customWidth="1"/>
    <col min="6" max="16384" width="9" style="3"/>
  </cols>
  <sheetData>
    <row r="1" spans="1:6" ht="28.5" customHeight="1">
      <c r="A1" s="117" t="s">
        <v>169</v>
      </c>
      <c r="B1" s="117"/>
      <c r="C1" s="117"/>
      <c r="D1" s="117"/>
      <c r="E1" s="117"/>
    </row>
    <row r="2" spans="1:6" ht="18">
      <c r="A2" s="53"/>
      <c r="B2" s="53"/>
      <c r="C2" s="53"/>
      <c r="D2" s="53"/>
    </row>
    <row r="3" spans="1:6">
      <c r="A3" s="139" t="s">
        <v>262</v>
      </c>
      <c r="B3" s="140" t="s">
        <v>170</v>
      </c>
      <c r="C3" s="140"/>
      <c r="D3" s="140"/>
      <c r="E3" s="140"/>
    </row>
    <row r="4" spans="1:6" s="55" customFormat="1" ht="141.75" customHeight="1">
      <c r="A4" s="139"/>
      <c r="B4" s="59" t="s">
        <v>171</v>
      </c>
      <c r="C4" s="59" t="s">
        <v>259</v>
      </c>
      <c r="D4" s="59" t="s">
        <v>237</v>
      </c>
      <c r="E4" s="59" t="s">
        <v>239</v>
      </c>
    </row>
    <row r="5" spans="1:6">
      <c r="A5" s="52" t="s">
        <v>51</v>
      </c>
      <c r="B5" s="52" t="s">
        <v>52</v>
      </c>
      <c r="C5" s="52" t="s">
        <v>53</v>
      </c>
      <c r="D5" s="52" t="s">
        <v>54</v>
      </c>
      <c r="E5" s="52" t="s">
        <v>238</v>
      </c>
    </row>
    <row r="6" spans="1:6">
      <c r="A6" s="52" t="s">
        <v>308</v>
      </c>
      <c r="B6" s="52" t="s">
        <v>313</v>
      </c>
      <c r="C6" s="52" t="s">
        <v>313</v>
      </c>
      <c r="D6" s="52" t="s">
        <v>313</v>
      </c>
      <c r="E6" s="52" t="s">
        <v>307</v>
      </c>
    </row>
    <row r="7" spans="1:6">
      <c r="A7" s="52" t="s">
        <v>309</v>
      </c>
      <c r="B7" s="52" t="s">
        <v>313</v>
      </c>
      <c r="C7" s="52" t="s">
        <v>313</v>
      </c>
      <c r="D7" s="52" t="s">
        <v>307</v>
      </c>
      <c r="E7" s="52" t="s">
        <v>313</v>
      </c>
    </row>
    <row r="8" spans="1:6">
      <c r="A8" s="52" t="s">
        <v>310</v>
      </c>
      <c r="B8" s="52" t="s">
        <v>313</v>
      </c>
      <c r="C8" s="52" t="s">
        <v>313</v>
      </c>
      <c r="D8" s="52" t="s">
        <v>313</v>
      </c>
      <c r="E8" s="52" t="s">
        <v>307</v>
      </c>
    </row>
    <row r="9" spans="1:6">
      <c r="A9" s="52" t="s">
        <v>312</v>
      </c>
      <c r="B9" s="52" t="s">
        <v>313</v>
      </c>
      <c r="C9" s="52" t="s">
        <v>313</v>
      </c>
      <c r="D9" s="52" t="s">
        <v>313</v>
      </c>
      <c r="E9" s="52" t="s">
        <v>307</v>
      </c>
    </row>
    <row r="10" spans="1:6">
      <c r="A10" s="29" t="s">
        <v>311</v>
      </c>
      <c r="B10" s="52" t="s">
        <v>313</v>
      </c>
      <c r="C10" s="52" t="s">
        <v>313</v>
      </c>
      <c r="D10" s="52" t="s">
        <v>313</v>
      </c>
      <c r="E10" s="52" t="s">
        <v>307</v>
      </c>
    </row>
    <row r="12" spans="1:6" ht="55.5" customHeight="1">
      <c r="A12" s="108" t="s">
        <v>263</v>
      </c>
      <c r="B12" s="108"/>
      <c r="C12" s="108"/>
      <c r="D12" s="108"/>
      <c r="E12" s="47"/>
      <c r="F12" s="47"/>
    </row>
  </sheetData>
  <mergeCells count="4">
    <mergeCell ref="A3:A4"/>
    <mergeCell ref="A12:D12"/>
    <mergeCell ref="B3:E3"/>
    <mergeCell ref="A1:E1"/>
  </mergeCells>
  <pageMargins left="0.78740157480314965" right="0.23622047244094488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L11" sqref="L11"/>
    </sheetView>
  </sheetViews>
  <sheetFormatPr defaultColWidth="9" defaultRowHeight="15.75"/>
  <cols>
    <col min="1" max="1" width="13" style="3" customWidth="1"/>
    <col min="2" max="2" width="13.140625" style="3" customWidth="1"/>
    <col min="3" max="3" width="12.28515625" style="3" customWidth="1"/>
    <col min="4" max="4" width="13.42578125" style="3" customWidth="1"/>
    <col min="5" max="5" width="10.85546875" style="3" customWidth="1"/>
    <col min="6" max="6" width="11.7109375" style="3" customWidth="1"/>
    <col min="7" max="7" width="12.140625" style="3" customWidth="1"/>
    <col min="8" max="8" width="13.42578125" style="3" customWidth="1"/>
    <col min="9" max="16384" width="9" style="3"/>
  </cols>
  <sheetData>
    <row r="1" spans="1:8" ht="41.25" customHeight="1">
      <c r="A1" s="144" t="s">
        <v>172</v>
      </c>
      <c r="B1" s="144"/>
      <c r="C1" s="144"/>
      <c r="D1" s="144"/>
      <c r="E1" s="144"/>
      <c r="F1" s="144"/>
      <c r="G1" s="144"/>
      <c r="H1" s="144"/>
    </row>
    <row r="3" spans="1:8" ht="62.25" customHeight="1">
      <c r="A3" s="142" t="s">
        <v>173</v>
      </c>
      <c r="B3" s="142" t="s">
        <v>178</v>
      </c>
      <c r="C3" s="139" t="s">
        <v>176</v>
      </c>
      <c r="D3" s="139"/>
      <c r="E3" s="139" t="s">
        <v>174</v>
      </c>
      <c r="F3" s="139"/>
      <c r="G3" s="139" t="s">
        <v>254</v>
      </c>
      <c r="H3" s="139"/>
    </row>
    <row r="4" spans="1:8" ht="63">
      <c r="A4" s="143"/>
      <c r="B4" s="143"/>
      <c r="C4" s="54" t="s">
        <v>175</v>
      </c>
      <c r="D4" s="54" t="s">
        <v>177</v>
      </c>
      <c r="E4" s="62" t="s">
        <v>185</v>
      </c>
      <c r="F4" s="62" t="s">
        <v>175</v>
      </c>
      <c r="G4" s="62" t="s">
        <v>256</v>
      </c>
      <c r="H4" s="62" t="s">
        <v>255</v>
      </c>
    </row>
    <row r="5" spans="1:8">
      <c r="A5" s="29" t="s">
        <v>179</v>
      </c>
      <c r="B5" s="64" t="s">
        <v>180</v>
      </c>
      <c r="C5" s="64" t="s">
        <v>181</v>
      </c>
      <c r="D5" s="64" t="s">
        <v>182</v>
      </c>
      <c r="E5" s="29" t="s">
        <v>183</v>
      </c>
      <c r="F5" s="29" t="s">
        <v>184</v>
      </c>
      <c r="G5" s="29" t="s">
        <v>251</v>
      </c>
      <c r="H5" s="29" t="s">
        <v>252</v>
      </c>
    </row>
    <row r="6" spans="1:8">
      <c r="A6" s="60" t="s">
        <v>307</v>
      </c>
      <c r="B6" s="60" t="s">
        <v>313</v>
      </c>
      <c r="C6" s="60" t="s">
        <v>313</v>
      </c>
      <c r="D6" s="60" t="s">
        <v>313</v>
      </c>
      <c r="E6" s="60" t="s">
        <v>307</v>
      </c>
      <c r="F6" s="60">
        <v>1</v>
      </c>
      <c r="G6" s="60" t="s">
        <v>307</v>
      </c>
      <c r="H6" s="60" t="s">
        <v>313</v>
      </c>
    </row>
    <row r="8" spans="1:8">
      <c r="A8" s="6" t="s">
        <v>134</v>
      </c>
    </row>
    <row r="9" spans="1:8" ht="18" customHeight="1">
      <c r="A9" s="141" t="s">
        <v>257</v>
      </c>
      <c r="B9" s="141"/>
      <c r="C9" s="141"/>
      <c r="D9" s="141"/>
      <c r="E9" s="141"/>
      <c r="F9" s="141"/>
      <c r="G9" s="141"/>
      <c r="H9" s="141"/>
    </row>
    <row r="10" spans="1:8" ht="34.5" customHeight="1">
      <c r="A10" s="141" t="s">
        <v>192</v>
      </c>
      <c r="B10" s="141"/>
      <c r="C10" s="141"/>
      <c r="D10" s="141"/>
      <c r="E10" s="141"/>
      <c r="F10" s="141"/>
      <c r="G10" s="141"/>
      <c r="H10" s="141"/>
    </row>
    <row r="11" spans="1:8" ht="37.5" customHeight="1">
      <c r="A11" s="141" t="s">
        <v>258</v>
      </c>
      <c r="B11" s="141"/>
      <c r="C11" s="141"/>
      <c r="D11" s="141"/>
      <c r="E11" s="141"/>
      <c r="F11" s="141"/>
      <c r="G11" s="141"/>
      <c r="H11" s="141"/>
    </row>
    <row r="12" spans="1:8" ht="56.25" customHeight="1">
      <c r="A12" s="141" t="s">
        <v>253</v>
      </c>
      <c r="B12" s="141"/>
      <c r="C12" s="141"/>
      <c r="D12" s="141"/>
      <c r="E12" s="141"/>
      <c r="F12" s="141"/>
      <c r="G12" s="141"/>
      <c r="H12" s="141"/>
    </row>
  </sheetData>
  <mergeCells count="10">
    <mergeCell ref="A1:H1"/>
    <mergeCell ref="G3:H3"/>
    <mergeCell ref="A9:H9"/>
    <mergeCell ref="A10:H10"/>
    <mergeCell ref="A11:H11"/>
    <mergeCell ref="A12:H12"/>
    <mergeCell ref="E3:F3"/>
    <mergeCell ref="C3:D3"/>
    <mergeCell ref="B3:B4"/>
    <mergeCell ref="A3:A4"/>
  </mergeCells>
  <pageMargins left="0.78740157480314965" right="0.23622047244094488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'1'!Область_печати</vt:lpstr>
      <vt:lpstr>'10'!Область_печати</vt:lpstr>
      <vt:lpstr>'11'!Область_печати</vt:lpstr>
      <vt:lpstr>'12'!Область_печати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</vt:vector>
  </TitlesOfParts>
  <Company>MinObr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merzlyakova</dc:creator>
  <cp:lastModifiedBy>Мысова</cp:lastModifiedBy>
  <cp:lastPrinted>2020-03-30T23:36:05Z</cp:lastPrinted>
  <dcterms:created xsi:type="dcterms:W3CDTF">2011-03-25T07:19:51Z</dcterms:created>
  <dcterms:modified xsi:type="dcterms:W3CDTF">2020-03-30T23:37:02Z</dcterms:modified>
</cp:coreProperties>
</file>