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ЗАВУЧ\контрольные-2\контрольные в 2024-25\график оценочных процедур\1 полугодие\"/>
    </mc:Choice>
  </mc:AlternateContent>
  <xr:revisionPtr revIDLastSave="0" documentId="13_ncr:1_{F4CC50C3-F8A6-4616-97C1-41BE860A29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полугодие " sheetId="1" r:id="rId1"/>
    <sheet name="Лист2" sheetId="2" r:id="rId2"/>
    <sheet name="Лист1" sheetId="3" r:id="rId3"/>
  </sheets>
  <definedNames>
    <definedName name="_xlnm._FilterDatabase" localSheetId="0" hidden="1">'I полугодие '!$A$7:$AI$392</definedName>
    <definedName name="_xlnm.Print_Titles" localSheetId="0">'I полугодие '!$4:$7</definedName>
    <definedName name="_xlnm.Print_Area" localSheetId="0">'I полугодие '!$A$1:$AB$392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92" i="1" l="1"/>
  <c r="AE392" i="1" s="1"/>
  <c r="Z392" i="1"/>
  <c r="Y392" i="1"/>
  <c r="T392" i="1"/>
  <c r="S392" i="1"/>
  <c r="N392" i="1"/>
  <c r="M392" i="1"/>
  <c r="H392" i="1"/>
  <c r="G392" i="1"/>
  <c r="AF391" i="1"/>
  <c r="AE391" i="1" s="1"/>
  <c r="Z391" i="1"/>
  <c r="Y391" i="1"/>
  <c r="T391" i="1"/>
  <c r="S391" i="1"/>
  <c r="N391" i="1"/>
  <c r="M391" i="1"/>
  <c r="H391" i="1"/>
  <c r="G391" i="1"/>
  <c r="AF390" i="1"/>
  <c r="Z390" i="1"/>
  <c r="Y390" i="1"/>
  <c r="T390" i="1"/>
  <c r="S390" i="1"/>
  <c r="N390" i="1"/>
  <c r="M390" i="1"/>
  <c r="H390" i="1"/>
  <c r="G390" i="1"/>
  <c r="AF389" i="1"/>
  <c r="AE389" i="1" s="1"/>
  <c r="Z389" i="1"/>
  <c r="Y389" i="1"/>
  <c r="T389" i="1"/>
  <c r="S389" i="1"/>
  <c r="N389" i="1"/>
  <c r="M389" i="1"/>
  <c r="H389" i="1"/>
  <c r="G389" i="1"/>
  <c r="AF388" i="1"/>
  <c r="AE388" i="1" s="1"/>
  <c r="Z388" i="1"/>
  <c r="Y388" i="1"/>
  <c r="T388" i="1"/>
  <c r="S388" i="1"/>
  <c r="N388" i="1"/>
  <c r="M388" i="1"/>
  <c r="H388" i="1"/>
  <c r="G388" i="1"/>
  <c r="AF387" i="1"/>
  <c r="AE387" i="1" s="1"/>
  <c r="Z387" i="1"/>
  <c r="Y387" i="1"/>
  <c r="T387" i="1"/>
  <c r="S387" i="1"/>
  <c r="N387" i="1"/>
  <c r="M387" i="1"/>
  <c r="H387" i="1"/>
  <c r="G387" i="1"/>
  <c r="AF386" i="1"/>
  <c r="Z386" i="1"/>
  <c r="Y386" i="1"/>
  <c r="T386" i="1"/>
  <c r="S386" i="1"/>
  <c r="N386" i="1"/>
  <c r="M386" i="1"/>
  <c r="H386" i="1"/>
  <c r="G386" i="1"/>
  <c r="AF385" i="1"/>
  <c r="AE385" i="1" s="1"/>
  <c r="Z385" i="1"/>
  <c r="Y385" i="1"/>
  <c r="T385" i="1"/>
  <c r="S385" i="1"/>
  <c r="N385" i="1"/>
  <c r="M385" i="1"/>
  <c r="H385" i="1"/>
  <c r="G385" i="1"/>
  <c r="AF384" i="1"/>
  <c r="AE384" i="1" s="1"/>
  <c r="Z384" i="1"/>
  <c r="Y384" i="1"/>
  <c r="T384" i="1"/>
  <c r="S384" i="1"/>
  <c r="N384" i="1"/>
  <c r="M384" i="1"/>
  <c r="H384" i="1"/>
  <c r="G384" i="1"/>
  <c r="AF383" i="1"/>
  <c r="Z383" i="1"/>
  <c r="Y383" i="1"/>
  <c r="T383" i="1"/>
  <c r="S383" i="1"/>
  <c r="N383" i="1"/>
  <c r="M383" i="1"/>
  <c r="H383" i="1"/>
  <c r="G383" i="1"/>
  <c r="AF382" i="1"/>
  <c r="Z382" i="1"/>
  <c r="Y382" i="1"/>
  <c r="T382" i="1"/>
  <c r="S382" i="1"/>
  <c r="N382" i="1"/>
  <c r="M382" i="1"/>
  <c r="H382" i="1"/>
  <c r="G382" i="1"/>
  <c r="AF381" i="1"/>
  <c r="AE381" i="1" s="1"/>
  <c r="Z381" i="1"/>
  <c r="Y381" i="1"/>
  <c r="T381" i="1"/>
  <c r="S381" i="1"/>
  <c r="N381" i="1"/>
  <c r="M381" i="1"/>
  <c r="H381" i="1"/>
  <c r="G381" i="1"/>
  <c r="AF380" i="1"/>
  <c r="AE380" i="1" s="1"/>
  <c r="Z380" i="1"/>
  <c r="Y380" i="1"/>
  <c r="T380" i="1"/>
  <c r="S380" i="1"/>
  <c r="N380" i="1"/>
  <c r="M380" i="1"/>
  <c r="H380" i="1"/>
  <c r="G380" i="1"/>
  <c r="AF379" i="1"/>
  <c r="AE379" i="1" s="1"/>
  <c r="Z379" i="1"/>
  <c r="Y379" i="1"/>
  <c r="T379" i="1"/>
  <c r="S379" i="1"/>
  <c r="N379" i="1"/>
  <c r="M379" i="1"/>
  <c r="H379" i="1"/>
  <c r="G379" i="1"/>
  <c r="AF377" i="1"/>
  <c r="Z377" i="1"/>
  <c r="Y377" i="1"/>
  <c r="T377" i="1"/>
  <c r="S377" i="1"/>
  <c r="N377" i="1"/>
  <c r="M377" i="1"/>
  <c r="H377" i="1"/>
  <c r="G377" i="1"/>
  <c r="AA377" i="1" s="1"/>
  <c r="AF376" i="1"/>
  <c r="AE376" i="1" s="1"/>
  <c r="Z376" i="1"/>
  <c r="Y376" i="1"/>
  <c r="T376" i="1"/>
  <c r="S376" i="1"/>
  <c r="N376" i="1"/>
  <c r="M376" i="1"/>
  <c r="H376" i="1"/>
  <c r="G376" i="1"/>
  <c r="AF375" i="1"/>
  <c r="Z375" i="1"/>
  <c r="Y375" i="1"/>
  <c r="T375" i="1"/>
  <c r="S375" i="1"/>
  <c r="N375" i="1"/>
  <c r="M375" i="1"/>
  <c r="H375" i="1"/>
  <c r="G375" i="1"/>
  <c r="AF374" i="1"/>
  <c r="Z374" i="1"/>
  <c r="Y374" i="1"/>
  <c r="T374" i="1"/>
  <c r="S374" i="1"/>
  <c r="N374" i="1"/>
  <c r="M374" i="1"/>
  <c r="H374" i="1"/>
  <c r="G374" i="1"/>
  <c r="AF373" i="1"/>
  <c r="AE373" i="1" s="1"/>
  <c r="Z373" i="1"/>
  <c r="Y373" i="1"/>
  <c r="T373" i="1"/>
  <c r="S373" i="1"/>
  <c r="N373" i="1"/>
  <c r="M373" i="1"/>
  <c r="H373" i="1"/>
  <c r="G373" i="1"/>
  <c r="AA373" i="1" s="1"/>
  <c r="AF372" i="1"/>
  <c r="AE372" i="1" s="1"/>
  <c r="Z372" i="1"/>
  <c r="Y372" i="1"/>
  <c r="T372" i="1"/>
  <c r="S372" i="1"/>
  <c r="N372" i="1"/>
  <c r="M372" i="1"/>
  <c r="H372" i="1"/>
  <c r="G372" i="1"/>
  <c r="AF371" i="1"/>
  <c r="AE371" i="1" s="1"/>
  <c r="Z371" i="1"/>
  <c r="Y371" i="1"/>
  <c r="T371" i="1"/>
  <c r="S371" i="1"/>
  <c r="N371" i="1"/>
  <c r="M371" i="1"/>
  <c r="H371" i="1"/>
  <c r="G371" i="1"/>
  <c r="AF370" i="1"/>
  <c r="Z370" i="1"/>
  <c r="Y370" i="1"/>
  <c r="T370" i="1"/>
  <c r="S370" i="1"/>
  <c r="N370" i="1"/>
  <c r="M370" i="1"/>
  <c r="H370" i="1"/>
  <c r="G370" i="1"/>
  <c r="AF369" i="1"/>
  <c r="AE369" i="1" s="1"/>
  <c r="Z369" i="1"/>
  <c r="Y369" i="1"/>
  <c r="T369" i="1"/>
  <c r="S369" i="1"/>
  <c r="N369" i="1"/>
  <c r="M369" i="1"/>
  <c r="H369" i="1"/>
  <c r="G369" i="1"/>
  <c r="AA369" i="1" s="1"/>
  <c r="AF368" i="1"/>
  <c r="Z368" i="1"/>
  <c r="Y368" i="1"/>
  <c r="T368" i="1"/>
  <c r="S368" i="1"/>
  <c r="N368" i="1"/>
  <c r="M368" i="1"/>
  <c r="H368" i="1"/>
  <c r="G368" i="1"/>
  <c r="AF367" i="1"/>
  <c r="AE367" i="1" s="1"/>
  <c r="Z367" i="1"/>
  <c r="Y367" i="1"/>
  <c r="T367" i="1"/>
  <c r="S367" i="1"/>
  <c r="N367" i="1"/>
  <c r="M367" i="1"/>
  <c r="H367" i="1"/>
  <c r="G367" i="1"/>
  <c r="AF366" i="1"/>
  <c r="Z366" i="1"/>
  <c r="Y366" i="1"/>
  <c r="T366" i="1"/>
  <c r="S366" i="1"/>
  <c r="N366" i="1"/>
  <c r="M366" i="1"/>
  <c r="H366" i="1"/>
  <c r="G366" i="1"/>
  <c r="AF365" i="1"/>
  <c r="AE365" i="1" s="1"/>
  <c r="Z365" i="1"/>
  <c r="Y365" i="1"/>
  <c r="T365" i="1"/>
  <c r="S365" i="1"/>
  <c r="N365" i="1"/>
  <c r="M365" i="1"/>
  <c r="H365" i="1"/>
  <c r="G365" i="1"/>
  <c r="AF364" i="1"/>
  <c r="AE364" i="1" s="1"/>
  <c r="Z364" i="1"/>
  <c r="Y364" i="1"/>
  <c r="T364" i="1"/>
  <c r="S364" i="1"/>
  <c r="N364" i="1"/>
  <c r="M364" i="1"/>
  <c r="H364" i="1"/>
  <c r="G364" i="1"/>
  <c r="AF362" i="1"/>
  <c r="Z362" i="1"/>
  <c r="Y362" i="1"/>
  <c r="T362" i="1"/>
  <c r="S362" i="1"/>
  <c r="N362" i="1"/>
  <c r="M362" i="1"/>
  <c r="H362" i="1"/>
  <c r="G362" i="1"/>
  <c r="AF361" i="1"/>
  <c r="Z361" i="1"/>
  <c r="Y361" i="1"/>
  <c r="T361" i="1"/>
  <c r="S361" i="1"/>
  <c r="N361" i="1"/>
  <c r="M361" i="1"/>
  <c r="H361" i="1"/>
  <c r="G361" i="1"/>
  <c r="AF360" i="1"/>
  <c r="AE360" i="1" s="1"/>
  <c r="Z360" i="1"/>
  <c r="Y360" i="1"/>
  <c r="T360" i="1"/>
  <c r="S360" i="1"/>
  <c r="N360" i="1"/>
  <c r="M360" i="1"/>
  <c r="H360" i="1"/>
  <c r="G360" i="1"/>
  <c r="AF359" i="1"/>
  <c r="Z359" i="1"/>
  <c r="Y359" i="1"/>
  <c r="T359" i="1"/>
  <c r="S359" i="1"/>
  <c r="N359" i="1"/>
  <c r="M359" i="1"/>
  <c r="H359" i="1"/>
  <c r="G359" i="1"/>
  <c r="AF358" i="1"/>
  <c r="AD358" i="1" s="1"/>
  <c r="Z358" i="1"/>
  <c r="Y358" i="1"/>
  <c r="T358" i="1"/>
  <c r="S358" i="1"/>
  <c r="N358" i="1"/>
  <c r="M358" i="1"/>
  <c r="H358" i="1"/>
  <c r="G358" i="1"/>
  <c r="AF357" i="1"/>
  <c r="Z357" i="1"/>
  <c r="Y357" i="1"/>
  <c r="T357" i="1"/>
  <c r="S357" i="1"/>
  <c r="N357" i="1"/>
  <c r="M357" i="1"/>
  <c r="H357" i="1"/>
  <c r="G357" i="1"/>
  <c r="AF356" i="1"/>
  <c r="AE356" i="1" s="1"/>
  <c r="Z356" i="1"/>
  <c r="Y356" i="1"/>
  <c r="T356" i="1"/>
  <c r="S356" i="1"/>
  <c r="N356" i="1"/>
  <c r="M356" i="1"/>
  <c r="H356" i="1"/>
  <c r="G356" i="1"/>
  <c r="AF355" i="1"/>
  <c r="AE355" i="1" s="1"/>
  <c r="Z355" i="1"/>
  <c r="Y355" i="1"/>
  <c r="T355" i="1"/>
  <c r="S355" i="1"/>
  <c r="N355" i="1"/>
  <c r="M355" i="1"/>
  <c r="H355" i="1"/>
  <c r="G355" i="1"/>
  <c r="AF354" i="1"/>
  <c r="AE354" i="1" s="1"/>
  <c r="Z354" i="1"/>
  <c r="Y354" i="1"/>
  <c r="T354" i="1"/>
  <c r="S354" i="1"/>
  <c r="N354" i="1"/>
  <c r="M354" i="1"/>
  <c r="H354" i="1"/>
  <c r="G354" i="1"/>
  <c r="AF353" i="1"/>
  <c r="Z353" i="1"/>
  <c r="Y353" i="1"/>
  <c r="T353" i="1"/>
  <c r="S353" i="1"/>
  <c r="N353" i="1"/>
  <c r="M353" i="1"/>
  <c r="H353" i="1"/>
  <c r="G353" i="1"/>
  <c r="AF352" i="1"/>
  <c r="AE352" i="1" s="1"/>
  <c r="Z352" i="1"/>
  <c r="Y352" i="1"/>
  <c r="T352" i="1"/>
  <c r="S352" i="1"/>
  <c r="N352" i="1"/>
  <c r="M352" i="1"/>
  <c r="H352" i="1"/>
  <c r="G352" i="1"/>
  <c r="AF351" i="1"/>
  <c r="AE351" i="1" s="1"/>
  <c r="Z351" i="1"/>
  <c r="Y351" i="1"/>
  <c r="T351" i="1"/>
  <c r="S351" i="1"/>
  <c r="N351" i="1"/>
  <c r="M351" i="1"/>
  <c r="H351" i="1"/>
  <c r="G351" i="1"/>
  <c r="AF350" i="1"/>
  <c r="Z350" i="1"/>
  <c r="Y350" i="1"/>
  <c r="T350" i="1"/>
  <c r="S350" i="1"/>
  <c r="N350" i="1"/>
  <c r="M350" i="1"/>
  <c r="H350" i="1"/>
  <c r="G350" i="1"/>
  <c r="AF349" i="1"/>
  <c r="Z349" i="1"/>
  <c r="Y349" i="1"/>
  <c r="T349" i="1"/>
  <c r="S349" i="1"/>
  <c r="N349" i="1"/>
  <c r="M349" i="1"/>
  <c r="H349" i="1"/>
  <c r="G349" i="1"/>
  <c r="AF348" i="1"/>
  <c r="AE348" i="1" s="1"/>
  <c r="Z348" i="1"/>
  <c r="Y348" i="1"/>
  <c r="T348" i="1"/>
  <c r="S348" i="1"/>
  <c r="N348" i="1"/>
  <c r="M348" i="1"/>
  <c r="H348" i="1"/>
  <c r="G348" i="1"/>
  <c r="AF346" i="1"/>
  <c r="AE346" i="1" s="1"/>
  <c r="Z346" i="1"/>
  <c r="Y346" i="1"/>
  <c r="T346" i="1"/>
  <c r="S346" i="1"/>
  <c r="N346" i="1"/>
  <c r="M346" i="1"/>
  <c r="H346" i="1"/>
  <c r="G346" i="1"/>
  <c r="AF345" i="1"/>
  <c r="AE345" i="1" s="1"/>
  <c r="Z345" i="1"/>
  <c r="Y345" i="1"/>
  <c r="T345" i="1"/>
  <c r="S345" i="1"/>
  <c r="N345" i="1"/>
  <c r="M345" i="1"/>
  <c r="H345" i="1"/>
  <c r="G345" i="1"/>
  <c r="AF344" i="1"/>
  <c r="Z344" i="1"/>
  <c r="Y344" i="1"/>
  <c r="T344" i="1"/>
  <c r="S344" i="1"/>
  <c r="N344" i="1"/>
  <c r="M344" i="1"/>
  <c r="H344" i="1"/>
  <c r="G344" i="1"/>
  <c r="AF343" i="1"/>
  <c r="AE343" i="1" s="1"/>
  <c r="Z343" i="1"/>
  <c r="Y343" i="1"/>
  <c r="T343" i="1"/>
  <c r="S343" i="1"/>
  <c r="N343" i="1"/>
  <c r="M343" i="1"/>
  <c r="H343" i="1"/>
  <c r="G343" i="1"/>
  <c r="AF342" i="1"/>
  <c r="AE342" i="1" s="1"/>
  <c r="Z342" i="1"/>
  <c r="Y342" i="1"/>
  <c r="T342" i="1"/>
  <c r="S342" i="1"/>
  <c r="N342" i="1"/>
  <c r="M342" i="1"/>
  <c r="H342" i="1"/>
  <c r="G342" i="1"/>
  <c r="AF341" i="1"/>
  <c r="Z341" i="1"/>
  <c r="Y341" i="1"/>
  <c r="T341" i="1"/>
  <c r="S341" i="1"/>
  <c r="N341" i="1"/>
  <c r="M341" i="1"/>
  <c r="H341" i="1"/>
  <c r="G341" i="1"/>
  <c r="AF340" i="1"/>
  <c r="Z340" i="1"/>
  <c r="Y340" i="1"/>
  <c r="T340" i="1"/>
  <c r="S340" i="1"/>
  <c r="N340" i="1"/>
  <c r="M340" i="1"/>
  <c r="H340" i="1"/>
  <c r="G340" i="1"/>
  <c r="AF339" i="1"/>
  <c r="AE339" i="1" s="1"/>
  <c r="Z339" i="1"/>
  <c r="Y339" i="1"/>
  <c r="T339" i="1"/>
  <c r="S339" i="1"/>
  <c r="N339" i="1"/>
  <c r="M339" i="1"/>
  <c r="H339" i="1"/>
  <c r="G339" i="1"/>
  <c r="AF338" i="1"/>
  <c r="AE338" i="1" s="1"/>
  <c r="Z338" i="1"/>
  <c r="Y338" i="1"/>
  <c r="T338" i="1"/>
  <c r="S338" i="1"/>
  <c r="N338" i="1"/>
  <c r="M338" i="1"/>
  <c r="H338" i="1"/>
  <c r="G338" i="1"/>
  <c r="AF337" i="1"/>
  <c r="AE337" i="1" s="1"/>
  <c r="Z337" i="1"/>
  <c r="Y337" i="1"/>
  <c r="T337" i="1"/>
  <c r="S337" i="1"/>
  <c r="N337" i="1"/>
  <c r="M337" i="1"/>
  <c r="H337" i="1"/>
  <c r="G337" i="1"/>
  <c r="AF336" i="1"/>
  <c r="Z336" i="1"/>
  <c r="Y336" i="1"/>
  <c r="T336" i="1"/>
  <c r="S336" i="1"/>
  <c r="N336" i="1"/>
  <c r="M336" i="1"/>
  <c r="H336" i="1"/>
  <c r="G336" i="1"/>
  <c r="AF335" i="1"/>
  <c r="AE335" i="1" s="1"/>
  <c r="Z335" i="1"/>
  <c r="Y335" i="1"/>
  <c r="T335" i="1"/>
  <c r="S335" i="1"/>
  <c r="N335" i="1"/>
  <c r="M335" i="1"/>
  <c r="H335" i="1"/>
  <c r="G335" i="1"/>
  <c r="AF334" i="1"/>
  <c r="Z334" i="1"/>
  <c r="Y334" i="1"/>
  <c r="T334" i="1"/>
  <c r="S334" i="1"/>
  <c r="N334" i="1"/>
  <c r="M334" i="1"/>
  <c r="H334" i="1"/>
  <c r="G334" i="1"/>
  <c r="AF333" i="1"/>
  <c r="AE333" i="1" s="1"/>
  <c r="Z333" i="1"/>
  <c r="Y333" i="1"/>
  <c r="T333" i="1"/>
  <c r="S333" i="1"/>
  <c r="N333" i="1"/>
  <c r="M333" i="1"/>
  <c r="H333" i="1"/>
  <c r="G333" i="1"/>
  <c r="AF332" i="1"/>
  <c r="Z332" i="1"/>
  <c r="Y332" i="1"/>
  <c r="T332" i="1"/>
  <c r="S332" i="1"/>
  <c r="N332" i="1"/>
  <c r="M332" i="1"/>
  <c r="H332" i="1"/>
  <c r="G332" i="1"/>
  <c r="AF330" i="1"/>
  <c r="AE330" i="1" s="1"/>
  <c r="Z330" i="1"/>
  <c r="Y330" i="1"/>
  <c r="T330" i="1"/>
  <c r="S330" i="1"/>
  <c r="N330" i="1"/>
  <c r="M330" i="1"/>
  <c r="H330" i="1"/>
  <c r="G330" i="1"/>
  <c r="AF329" i="1"/>
  <c r="AE329" i="1" s="1"/>
  <c r="Z329" i="1"/>
  <c r="Y329" i="1"/>
  <c r="T329" i="1"/>
  <c r="S329" i="1"/>
  <c r="N329" i="1"/>
  <c r="M329" i="1"/>
  <c r="H329" i="1"/>
  <c r="G329" i="1"/>
  <c r="AF328" i="1"/>
  <c r="Z328" i="1"/>
  <c r="Y328" i="1"/>
  <c r="T328" i="1"/>
  <c r="S328" i="1"/>
  <c r="N328" i="1"/>
  <c r="M328" i="1"/>
  <c r="H328" i="1"/>
  <c r="G328" i="1"/>
  <c r="AF327" i="1"/>
  <c r="Z327" i="1"/>
  <c r="Y327" i="1"/>
  <c r="T327" i="1"/>
  <c r="S327" i="1"/>
  <c r="N327" i="1"/>
  <c r="M327" i="1"/>
  <c r="H327" i="1"/>
  <c r="G327" i="1"/>
  <c r="AF326" i="1"/>
  <c r="AE326" i="1" s="1"/>
  <c r="Z326" i="1"/>
  <c r="Y326" i="1"/>
  <c r="T326" i="1"/>
  <c r="S326" i="1"/>
  <c r="N326" i="1"/>
  <c r="M326" i="1"/>
  <c r="H326" i="1"/>
  <c r="G326" i="1"/>
  <c r="AF325" i="1"/>
  <c r="Z325" i="1"/>
  <c r="Y325" i="1"/>
  <c r="T325" i="1"/>
  <c r="S325" i="1"/>
  <c r="N325" i="1"/>
  <c r="M325" i="1"/>
  <c r="H325" i="1"/>
  <c r="G325" i="1"/>
  <c r="AF324" i="1"/>
  <c r="AD324" i="1" s="1"/>
  <c r="Z324" i="1"/>
  <c r="Y324" i="1"/>
  <c r="T324" i="1"/>
  <c r="S324" i="1"/>
  <c r="N324" i="1"/>
  <c r="M324" i="1"/>
  <c r="H324" i="1"/>
  <c r="G324" i="1"/>
  <c r="AF323" i="1"/>
  <c r="Z323" i="1"/>
  <c r="Y323" i="1"/>
  <c r="T323" i="1"/>
  <c r="S323" i="1"/>
  <c r="N323" i="1"/>
  <c r="M323" i="1"/>
  <c r="H323" i="1"/>
  <c r="G323" i="1"/>
  <c r="AF322" i="1"/>
  <c r="AE322" i="1" s="1"/>
  <c r="Z322" i="1"/>
  <c r="Y322" i="1"/>
  <c r="T322" i="1"/>
  <c r="S322" i="1"/>
  <c r="N322" i="1"/>
  <c r="M322" i="1"/>
  <c r="H322" i="1"/>
  <c r="G322" i="1"/>
  <c r="AF321" i="1"/>
  <c r="AE321" i="1" s="1"/>
  <c r="Z321" i="1"/>
  <c r="Y321" i="1"/>
  <c r="T321" i="1"/>
  <c r="S321" i="1"/>
  <c r="N321" i="1"/>
  <c r="M321" i="1"/>
  <c r="H321" i="1"/>
  <c r="G321" i="1"/>
  <c r="AF320" i="1"/>
  <c r="Z320" i="1"/>
  <c r="Y320" i="1"/>
  <c r="T320" i="1"/>
  <c r="S320" i="1"/>
  <c r="N320" i="1"/>
  <c r="M320" i="1"/>
  <c r="H320" i="1"/>
  <c r="G320" i="1"/>
  <c r="AF319" i="1"/>
  <c r="Z319" i="1"/>
  <c r="Y319" i="1"/>
  <c r="T319" i="1"/>
  <c r="S319" i="1"/>
  <c r="N319" i="1"/>
  <c r="M319" i="1"/>
  <c r="H319" i="1"/>
  <c r="G319" i="1"/>
  <c r="AF318" i="1"/>
  <c r="AE318" i="1" s="1"/>
  <c r="Z318" i="1"/>
  <c r="Y318" i="1"/>
  <c r="T318" i="1"/>
  <c r="S318" i="1"/>
  <c r="N318" i="1"/>
  <c r="M318" i="1"/>
  <c r="H318" i="1"/>
  <c r="G318" i="1"/>
  <c r="AF317" i="1"/>
  <c r="AE317" i="1" s="1"/>
  <c r="Z317" i="1"/>
  <c r="Y317" i="1"/>
  <c r="T317" i="1"/>
  <c r="S317" i="1"/>
  <c r="N317" i="1"/>
  <c r="M317" i="1"/>
  <c r="H317" i="1"/>
  <c r="G317" i="1"/>
  <c r="AF315" i="1"/>
  <c r="Z315" i="1"/>
  <c r="Y315" i="1"/>
  <c r="T315" i="1"/>
  <c r="S315" i="1"/>
  <c r="N315" i="1"/>
  <c r="M315" i="1"/>
  <c r="H315" i="1"/>
  <c r="G315" i="1"/>
  <c r="AF314" i="1"/>
  <c r="Z314" i="1"/>
  <c r="Y314" i="1"/>
  <c r="T314" i="1"/>
  <c r="S314" i="1"/>
  <c r="N314" i="1"/>
  <c r="M314" i="1"/>
  <c r="H314" i="1"/>
  <c r="G314" i="1"/>
  <c r="AF313" i="1"/>
  <c r="AE313" i="1" s="1"/>
  <c r="Z313" i="1"/>
  <c r="Y313" i="1"/>
  <c r="T313" i="1"/>
  <c r="S313" i="1"/>
  <c r="N313" i="1"/>
  <c r="M313" i="1"/>
  <c r="H313" i="1"/>
  <c r="G313" i="1"/>
  <c r="AF312" i="1"/>
  <c r="Z312" i="1"/>
  <c r="Y312" i="1"/>
  <c r="T312" i="1"/>
  <c r="S312" i="1"/>
  <c r="N312" i="1"/>
  <c r="M312" i="1"/>
  <c r="H312" i="1"/>
  <c r="G312" i="1"/>
  <c r="AF311" i="1"/>
  <c r="AE311" i="1" s="1"/>
  <c r="Z311" i="1"/>
  <c r="Y311" i="1"/>
  <c r="T311" i="1"/>
  <c r="S311" i="1"/>
  <c r="N311" i="1"/>
  <c r="M311" i="1"/>
  <c r="H311" i="1"/>
  <c r="G311" i="1"/>
  <c r="AF310" i="1"/>
  <c r="Z310" i="1"/>
  <c r="Y310" i="1"/>
  <c r="T310" i="1"/>
  <c r="S310" i="1"/>
  <c r="N310" i="1"/>
  <c r="M310" i="1"/>
  <c r="H310" i="1"/>
  <c r="G310" i="1"/>
  <c r="AF309" i="1"/>
  <c r="Z309" i="1"/>
  <c r="Y309" i="1"/>
  <c r="T309" i="1"/>
  <c r="S309" i="1"/>
  <c r="N309" i="1"/>
  <c r="M309" i="1"/>
  <c r="H309" i="1"/>
  <c r="G309" i="1"/>
  <c r="AF308" i="1"/>
  <c r="Z308" i="1"/>
  <c r="Y308" i="1"/>
  <c r="T308" i="1"/>
  <c r="S308" i="1"/>
  <c r="N308" i="1"/>
  <c r="M308" i="1"/>
  <c r="H308" i="1"/>
  <c r="G308" i="1"/>
  <c r="AF307" i="1"/>
  <c r="Z307" i="1"/>
  <c r="Y307" i="1"/>
  <c r="T307" i="1"/>
  <c r="S307" i="1"/>
  <c r="N307" i="1"/>
  <c r="M307" i="1"/>
  <c r="H307" i="1"/>
  <c r="G307" i="1"/>
  <c r="AF306" i="1"/>
  <c r="Z306" i="1"/>
  <c r="Y306" i="1"/>
  <c r="T306" i="1"/>
  <c r="S306" i="1"/>
  <c r="N306" i="1"/>
  <c r="M306" i="1"/>
  <c r="H306" i="1"/>
  <c r="G306" i="1"/>
  <c r="AF305" i="1"/>
  <c r="Z305" i="1"/>
  <c r="Y305" i="1"/>
  <c r="T305" i="1"/>
  <c r="S305" i="1"/>
  <c r="N305" i="1"/>
  <c r="M305" i="1"/>
  <c r="H305" i="1"/>
  <c r="G305" i="1"/>
  <c r="AF304" i="1"/>
  <c r="Z304" i="1"/>
  <c r="Y304" i="1"/>
  <c r="T304" i="1"/>
  <c r="S304" i="1"/>
  <c r="N304" i="1"/>
  <c r="M304" i="1"/>
  <c r="H304" i="1"/>
  <c r="G304" i="1"/>
  <c r="AF303" i="1"/>
  <c r="Z303" i="1"/>
  <c r="Y303" i="1"/>
  <c r="T303" i="1"/>
  <c r="S303" i="1"/>
  <c r="N303" i="1"/>
  <c r="M303" i="1"/>
  <c r="H303" i="1"/>
  <c r="G303" i="1"/>
  <c r="AF302" i="1"/>
  <c r="AE302" i="1" s="1"/>
  <c r="Z302" i="1"/>
  <c r="Y302" i="1"/>
  <c r="T302" i="1"/>
  <c r="S302" i="1"/>
  <c r="N302" i="1"/>
  <c r="M302" i="1"/>
  <c r="H302" i="1"/>
  <c r="G302" i="1"/>
  <c r="AF300" i="1"/>
  <c r="Z300" i="1"/>
  <c r="Y300" i="1"/>
  <c r="T300" i="1"/>
  <c r="S300" i="1"/>
  <c r="N300" i="1"/>
  <c r="M300" i="1"/>
  <c r="H300" i="1"/>
  <c r="G300" i="1"/>
  <c r="AF299" i="1"/>
  <c r="AE299" i="1" s="1"/>
  <c r="Z299" i="1"/>
  <c r="Y299" i="1"/>
  <c r="T299" i="1"/>
  <c r="S299" i="1"/>
  <c r="N299" i="1"/>
  <c r="M299" i="1"/>
  <c r="H299" i="1"/>
  <c r="G299" i="1"/>
  <c r="AF298" i="1"/>
  <c r="Z298" i="1"/>
  <c r="Y298" i="1"/>
  <c r="T298" i="1"/>
  <c r="S298" i="1"/>
  <c r="N298" i="1"/>
  <c r="M298" i="1"/>
  <c r="H298" i="1"/>
  <c r="G298" i="1"/>
  <c r="AF297" i="1"/>
  <c r="AE297" i="1" s="1"/>
  <c r="Z297" i="1"/>
  <c r="Y297" i="1"/>
  <c r="T297" i="1"/>
  <c r="S297" i="1"/>
  <c r="N297" i="1"/>
  <c r="M297" i="1"/>
  <c r="H297" i="1"/>
  <c r="G297" i="1"/>
  <c r="AF296" i="1"/>
  <c r="AE296" i="1" s="1"/>
  <c r="Z296" i="1"/>
  <c r="Y296" i="1"/>
  <c r="T296" i="1"/>
  <c r="S296" i="1"/>
  <c r="N296" i="1"/>
  <c r="M296" i="1"/>
  <c r="H296" i="1"/>
  <c r="G296" i="1"/>
  <c r="AF295" i="1"/>
  <c r="Z295" i="1"/>
  <c r="Y295" i="1"/>
  <c r="T295" i="1"/>
  <c r="S295" i="1"/>
  <c r="N295" i="1"/>
  <c r="M295" i="1"/>
  <c r="H295" i="1"/>
  <c r="G295" i="1"/>
  <c r="AF294" i="1"/>
  <c r="Z294" i="1"/>
  <c r="Y294" i="1"/>
  <c r="T294" i="1"/>
  <c r="S294" i="1"/>
  <c r="N294" i="1"/>
  <c r="M294" i="1"/>
  <c r="H294" i="1"/>
  <c r="G294" i="1"/>
  <c r="AF293" i="1"/>
  <c r="AE293" i="1" s="1"/>
  <c r="Z293" i="1"/>
  <c r="Y293" i="1"/>
  <c r="T293" i="1"/>
  <c r="S293" i="1"/>
  <c r="N293" i="1"/>
  <c r="M293" i="1"/>
  <c r="H293" i="1"/>
  <c r="G293" i="1"/>
  <c r="AF292" i="1"/>
  <c r="AE292" i="1" s="1"/>
  <c r="Z292" i="1"/>
  <c r="Y292" i="1"/>
  <c r="T292" i="1"/>
  <c r="S292" i="1"/>
  <c r="N292" i="1"/>
  <c r="M292" i="1"/>
  <c r="H292" i="1"/>
  <c r="G292" i="1"/>
  <c r="AF291" i="1"/>
  <c r="Z291" i="1"/>
  <c r="Y291" i="1"/>
  <c r="T291" i="1"/>
  <c r="S291" i="1"/>
  <c r="N291" i="1"/>
  <c r="M291" i="1"/>
  <c r="H291" i="1"/>
  <c r="G291" i="1"/>
  <c r="AF290" i="1"/>
  <c r="Z290" i="1"/>
  <c r="Y290" i="1"/>
  <c r="T290" i="1"/>
  <c r="S290" i="1"/>
  <c r="N290" i="1"/>
  <c r="M290" i="1"/>
  <c r="H290" i="1"/>
  <c r="G290" i="1"/>
  <c r="AF289" i="1"/>
  <c r="AE289" i="1" s="1"/>
  <c r="Z289" i="1"/>
  <c r="Y289" i="1"/>
  <c r="T289" i="1"/>
  <c r="S289" i="1"/>
  <c r="N289" i="1"/>
  <c r="M289" i="1"/>
  <c r="H289" i="1"/>
  <c r="G289" i="1"/>
  <c r="AF288" i="1"/>
  <c r="Z288" i="1"/>
  <c r="Y288" i="1"/>
  <c r="T288" i="1"/>
  <c r="S288" i="1"/>
  <c r="N288" i="1"/>
  <c r="M288" i="1"/>
  <c r="H288" i="1"/>
  <c r="G288" i="1"/>
  <c r="AF287" i="1"/>
  <c r="AE287" i="1" s="1"/>
  <c r="Z287" i="1"/>
  <c r="Y287" i="1"/>
  <c r="T287" i="1"/>
  <c r="S287" i="1"/>
  <c r="N287" i="1"/>
  <c r="M287" i="1"/>
  <c r="H287" i="1"/>
  <c r="G287" i="1"/>
  <c r="AF285" i="1"/>
  <c r="Z285" i="1"/>
  <c r="Y285" i="1"/>
  <c r="T285" i="1"/>
  <c r="S285" i="1"/>
  <c r="N285" i="1"/>
  <c r="M285" i="1"/>
  <c r="H285" i="1"/>
  <c r="G285" i="1"/>
  <c r="AF284" i="1"/>
  <c r="AE284" i="1" s="1"/>
  <c r="Z284" i="1"/>
  <c r="Y284" i="1"/>
  <c r="T284" i="1"/>
  <c r="S284" i="1"/>
  <c r="N284" i="1"/>
  <c r="M284" i="1"/>
  <c r="H284" i="1"/>
  <c r="G284" i="1"/>
  <c r="AF283" i="1"/>
  <c r="Z283" i="1"/>
  <c r="Y283" i="1"/>
  <c r="T283" i="1"/>
  <c r="S283" i="1"/>
  <c r="N283" i="1"/>
  <c r="M283" i="1"/>
  <c r="H283" i="1"/>
  <c r="G283" i="1"/>
  <c r="AF282" i="1"/>
  <c r="Z282" i="1"/>
  <c r="Y282" i="1"/>
  <c r="T282" i="1"/>
  <c r="S282" i="1"/>
  <c r="N282" i="1"/>
  <c r="M282" i="1"/>
  <c r="H282" i="1"/>
  <c r="G282" i="1"/>
  <c r="AF281" i="1"/>
  <c r="AE281" i="1" s="1"/>
  <c r="Z281" i="1"/>
  <c r="Y281" i="1"/>
  <c r="T281" i="1"/>
  <c r="S281" i="1"/>
  <c r="N281" i="1"/>
  <c r="M281" i="1"/>
  <c r="H281" i="1"/>
  <c r="G281" i="1"/>
  <c r="AF280" i="1"/>
  <c r="Z280" i="1"/>
  <c r="Y280" i="1"/>
  <c r="T280" i="1"/>
  <c r="S280" i="1"/>
  <c r="N280" i="1"/>
  <c r="M280" i="1"/>
  <c r="H280" i="1"/>
  <c r="G280" i="1"/>
  <c r="AF279" i="1"/>
  <c r="AD279" i="1" s="1"/>
  <c r="Z279" i="1"/>
  <c r="Y279" i="1"/>
  <c r="T279" i="1"/>
  <c r="S279" i="1"/>
  <c r="N279" i="1"/>
  <c r="M279" i="1"/>
  <c r="H279" i="1"/>
  <c r="G279" i="1"/>
  <c r="AF278" i="1"/>
  <c r="Z278" i="1"/>
  <c r="Y278" i="1"/>
  <c r="T278" i="1"/>
  <c r="S278" i="1"/>
  <c r="N278" i="1"/>
  <c r="M278" i="1"/>
  <c r="H278" i="1"/>
  <c r="G278" i="1"/>
  <c r="AF277" i="1"/>
  <c r="AE277" i="1" s="1"/>
  <c r="Z277" i="1"/>
  <c r="Y277" i="1"/>
  <c r="T277" i="1"/>
  <c r="S277" i="1"/>
  <c r="N277" i="1"/>
  <c r="M277" i="1"/>
  <c r="H277" i="1"/>
  <c r="G277" i="1"/>
  <c r="AF276" i="1"/>
  <c r="AE276" i="1" s="1"/>
  <c r="Z276" i="1"/>
  <c r="Y276" i="1"/>
  <c r="T276" i="1"/>
  <c r="S276" i="1"/>
  <c r="N276" i="1"/>
  <c r="M276" i="1"/>
  <c r="H276" i="1"/>
  <c r="G276" i="1"/>
  <c r="AF275" i="1"/>
  <c r="Z275" i="1"/>
  <c r="Y275" i="1"/>
  <c r="T275" i="1"/>
  <c r="S275" i="1"/>
  <c r="N275" i="1"/>
  <c r="M275" i="1"/>
  <c r="H275" i="1"/>
  <c r="G275" i="1"/>
  <c r="AF274" i="1"/>
  <c r="Z274" i="1"/>
  <c r="Y274" i="1"/>
  <c r="T274" i="1"/>
  <c r="S274" i="1"/>
  <c r="N274" i="1"/>
  <c r="M274" i="1"/>
  <c r="H274" i="1"/>
  <c r="G274" i="1"/>
  <c r="AF273" i="1"/>
  <c r="AE273" i="1" s="1"/>
  <c r="Z273" i="1"/>
  <c r="Y273" i="1"/>
  <c r="T273" i="1"/>
  <c r="S273" i="1"/>
  <c r="N273" i="1"/>
  <c r="M273" i="1"/>
  <c r="H273" i="1"/>
  <c r="G273" i="1"/>
  <c r="AF272" i="1"/>
  <c r="AE272" i="1" s="1"/>
  <c r="Z272" i="1"/>
  <c r="Y272" i="1"/>
  <c r="T272" i="1"/>
  <c r="S272" i="1"/>
  <c r="N272" i="1"/>
  <c r="M272" i="1"/>
  <c r="H272" i="1"/>
  <c r="G272" i="1"/>
  <c r="AF271" i="1"/>
  <c r="Z271" i="1"/>
  <c r="Y271" i="1"/>
  <c r="T271" i="1"/>
  <c r="S271" i="1"/>
  <c r="N271" i="1"/>
  <c r="M271" i="1"/>
  <c r="H271" i="1"/>
  <c r="G271" i="1"/>
  <c r="AF270" i="1"/>
  <c r="Z270" i="1"/>
  <c r="Y270" i="1"/>
  <c r="T270" i="1"/>
  <c r="S270" i="1"/>
  <c r="N270" i="1"/>
  <c r="M270" i="1"/>
  <c r="H270" i="1"/>
  <c r="G270" i="1"/>
  <c r="AF268" i="1"/>
  <c r="AE268" i="1" s="1"/>
  <c r="Z268" i="1"/>
  <c r="Y268" i="1"/>
  <c r="T268" i="1"/>
  <c r="S268" i="1"/>
  <c r="N268" i="1"/>
  <c r="M268" i="1"/>
  <c r="H268" i="1"/>
  <c r="G268" i="1"/>
  <c r="AF267" i="1"/>
  <c r="Z267" i="1"/>
  <c r="Y267" i="1"/>
  <c r="T267" i="1"/>
  <c r="S267" i="1"/>
  <c r="N267" i="1"/>
  <c r="M267" i="1"/>
  <c r="H267" i="1"/>
  <c r="G267" i="1"/>
  <c r="AF266" i="1"/>
  <c r="AE266" i="1" s="1"/>
  <c r="Z266" i="1"/>
  <c r="Y266" i="1"/>
  <c r="T266" i="1"/>
  <c r="S266" i="1"/>
  <c r="N266" i="1"/>
  <c r="M266" i="1"/>
  <c r="H266" i="1"/>
  <c r="G266" i="1"/>
  <c r="AF265" i="1"/>
  <c r="AE265" i="1" s="1"/>
  <c r="Z265" i="1"/>
  <c r="Y265" i="1"/>
  <c r="T265" i="1"/>
  <c r="S265" i="1"/>
  <c r="N265" i="1"/>
  <c r="M265" i="1"/>
  <c r="H265" i="1"/>
  <c r="G265" i="1"/>
  <c r="AF264" i="1"/>
  <c r="AE264" i="1" s="1"/>
  <c r="Z264" i="1"/>
  <c r="Y264" i="1"/>
  <c r="T264" i="1"/>
  <c r="S264" i="1"/>
  <c r="N264" i="1"/>
  <c r="M264" i="1"/>
  <c r="H264" i="1"/>
  <c r="G264" i="1"/>
  <c r="AF263" i="1"/>
  <c r="Z263" i="1"/>
  <c r="Y263" i="1"/>
  <c r="T263" i="1"/>
  <c r="S263" i="1"/>
  <c r="N263" i="1"/>
  <c r="M263" i="1"/>
  <c r="H263" i="1"/>
  <c r="G263" i="1"/>
  <c r="AF262" i="1"/>
  <c r="Z262" i="1"/>
  <c r="Y262" i="1"/>
  <c r="T262" i="1"/>
  <c r="S262" i="1"/>
  <c r="N262" i="1"/>
  <c r="M262" i="1"/>
  <c r="H262" i="1"/>
  <c r="G262" i="1"/>
  <c r="AF261" i="1"/>
  <c r="AE261" i="1" s="1"/>
  <c r="Z261" i="1"/>
  <c r="Y261" i="1"/>
  <c r="T261" i="1"/>
  <c r="S261" i="1"/>
  <c r="N261" i="1"/>
  <c r="M261" i="1"/>
  <c r="H261" i="1"/>
  <c r="G261" i="1"/>
  <c r="AF260" i="1"/>
  <c r="AE260" i="1" s="1"/>
  <c r="Z260" i="1"/>
  <c r="Y260" i="1"/>
  <c r="T260" i="1"/>
  <c r="S260" i="1"/>
  <c r="N260" i="1"/>
  <c r="M260" i="1"/>
  <c r="H260" i="1"/>
  <c r="G260" i="1"/>
  <c r="AF259" i="1"/>
  <c r="Z259" i="1"/>
  <c r="Y259" i="1"/>
  <c r="T259" i="1"/>
  <c r="S259" i="1"/>
  <c r="N259" i="1"/>
  <c r="M259" i="1"/>
  <c r="H259" i="1"/>
  <c r="G259" i="1"/>
  <c r="AF258" i="1"/>
  <c r="Z258" i="1"/>
  <c r="Y258" i="1"/>
  <c r="T258" i="1"/>
  <c r="S258" i="1"/>
  <c r="N258" i="1"/>
  <c r="M258" i="1"/>
  <c r="H258" i="1"/>
  <c r="G258" i="1"/>
  <c r="AF257" i="1"/>
  <c r="AE257" i="1" s="1"/>
  <c r="Z257" i="1"/>
  <c r="Y257" i="1"/>
  <c r="T257" i="1"/>
  <c r="S257" i="1"/>
  <c r="N257" i="1"/>
  <c r="M257" i="1"/>
  <c r="H257" i="1"/>
  <c r="G257" i="1"/>
  <c r="AF256" i="1"/>
  <c r="Z256" i="1"/>
  <c r="Y256" i="1"/>
  <c r="T256" i="1"/>
  <c r="S256" i="1"/>
  <c r="N256" i="1"/>
  <c r="M256" i="1"/>
  <c r="H256" i="1"/>
  <c r="G256" i="1"/>
  <c r="AF255" i="1"/>
  <c r="AE255" i="1" s="1"/>
  <c r="Z255" i="1"/>
  <c r="Y255" i="1"/>
  <c r="T255" i="1"/>
  <c r="S255" i="1"/>
  <c r="N255" i="1"/>
  <c r="M255" i="1"/>
  <c r="H255" i="1"/>
  <c r="G255" i="1"/>
  <c r="AF254" i="1"/>
  <c r="Z254" i="1"/>
  <c r="Y254" i="1"/>
  <c r="T254" i="1"/>
  <c r="S254" i="1"/>
  <c r="N254" i="1"/>
  <c r="M254" i="1"/>
  <c r="H254" i="1"/>
  <c r="G254" i="1"/>
  <c r="AF253" i="1"/>
  <c r="AE253" i="1" s="1"/>
  <c r="Z253" i="1"/>
  <c r="Y253" i="1"/>
  <c r="T253" i="1"/>
  <c r="S253" i="1"/>
  <c r="N253" i="1"/>
  <c r="M253" i="1"/>
  <c r="H253" i="1"/>
  <c r="G253" i="1"/>
  <c r="AF251" i="1"/>
  <c r="Z251" i="1"/>
  <c r="Y251" i="1"/>
  <c r="T251" i="1"/>
  <c r="S251" i="1"/>
  <c r="N251" i="1"/>
  <c r="M251" i="1"/>
  <c r="H251" i="1"/>
  <c r="G251" i="1"/>
  <c r="AF250" i="1"/>
  <c r="Z250" i="1"/>
  <c r="Y250" i="1"/>
  <c r="T250" i="1"/>
  <c r="S250" i="1"/>
  <c r="N250" i="1"/>
  <c r="M250" i="1"/>
  <c r="H250" i="1"/>
  <c r="G250" i="1"/>
  <c r="AF249" i="1"/>
  <c r="Z249" i="1"/>
  <c r="Y249" i="1"/>
  <c r="T249" i="1"/>
  <c r="S249" i="1"/>
  <c r="N249" i="1"/>
  <c r="M249" i="1"/>
  <c r="H249" i="1"/>
  <c r="G249" i="1"/>
  <c r="AF248" i="1"/>
  <c r="Z248" i="1"/>
  <c r="Y248" i="1"/>
  <c r="T248" i="1"/>
  <c r="S248" i="1"/>
  <c r="N248" i="1"/>
  <c r="M248" i="1"/>
  <c r="H248" i="1"/>
  <c r="G248" i="1"/>
  <c r="AF247" i="1"/>
  <c r="AE247" i="1" s="1"/>
  <c r="Z247" i="1"/>
  <c r="Y247" i="1"/>
  <c r="T247" i="1"/>
  <c r="S247" i="1"/>
  <c r="N247" i="1"/>
  <c r="M247" i="1"/>
  <c r="H247" i="1"/>
  <c r="G247" i="1"/>
  <c r="AF246" i="1"/>
  <c r="Z246" i="1"/>
  <c r="Y246" i="1"/>
  <c r="T246" i="1"/>
  <c r="S246" i="1"/>
  <c r="N246" i="1"/>
  <c r="M246" i="1"/>
  <c r="H246" i="1"/>
  <c r="G246" i="1"/>
  <c r="AF245" i="1"/>
  <c r="Z245" i="1"/>
  <c r="Y245" i="1"/>
  <c r="T245" i="1"/>
  <c r="S245" i="1"/>
  <c r="N245" i="1"/>
  <c r="M245" i="1"/>
  <c r="H245" i="1"/>
  <c r="G245" i="1"/>
  <c r="AF244" i="1"/>
  <c r="AE244" i="1" s="1"/>
  <c r="Z244" i="1"/>
  <c r="Y244" i="1"/>
  <c r="T244" i="1"/>
  <c r="S244" i="1"/>
  <c r="N244" i="1"/>
  <c r="H244" i="1"/>
  <c r="G244" i="1"/>
  <c r="AF243" i="1"/>
  <c r="Z243" i="1"/>
  <c r="Y243" i="1"/>
  <c r="T243" i="1"/>
  <c r="S243" i="1"/>
  <c r="N243" i="1"/>
  <c r="M243" i="1"/>
  <c r="H243" i="1"/>
  <c r="G243" i="1"/>
  <c r="AF242" i="1"/>
  <c r="AE242" i="1" s="1"/>
  <c r="Z242" i="1"/>
  <c r="Y242" i="1"/>
  <c r="T242" i="1"/>
  <c r="S242" i="1"/>
  <c r="N242" i="1"/>
  <c r="M242" i="1"/>
  <c r="H242" i="1"/>
  <c r="G242" i="1"/>
  <c r="AF241" i="1"/>
  <c r="AD241" i="1" s="1"/>
  <c r="Z241" i="1"/>
  <c r="Y241" i="1"/>
  <c r="T241" i="1"/>
  <c r="S241" i="1"/>
  <c r="N241" i="1"/>
  <c r="M241" i="1"/>
  <c r="H241" i="1"/>
  <c r="G241" i="1"/>
  <c r="AF240" i="1"/>
  <c r="AD240" i="1" s="1"/>
  <c r="Z240" i="1"/>
  <c r="Y240" i="1"/>
  <c r="T240" i="1"/>
  <c r="S240" i="1"/>
  <c r="N240" i="1"/>
  <c r="M240" i="1"/>
  <c r="H240" i="1"/>
  <c r="G240" i="1"/>
  <c r="AF239" i="1"/>
  <c r="AD239" i="1" s="1"/>
  <c r="Z239" i="1"/>
  <c r="Y239" i="1"/>
  <c r="T239" i="1"/>
  <c r="S239" i="1"/>
  <c r="N239" i="1"/>
  <c r="M239" i="1"/>
  <c r="H239" i="1"/>
  <c r="G239" i="1"/>
  <c r="AF238" i="1"/>
  <c r="AE238" i="1" s="1"/>
  <c r="Z238" i="1"/>
  <c r="Y238" i="1"/>
  <c r="T238" i="1"/>
  <c r="S238" i="1"/>
  <c r="N238" i="1"/>
  <c r="M238" i="1"/>
  <c r="H238" i="1"/>
  <c r="G238" i="1"/>
  <c r="AF237" i="1"/>
  <c r="AE237" i="1" s="1"/>
  <c r="Z237" i="1"/>
  <c r="Y237" i="1"/>
  <c r="T237" i="1"/>
  <c r="S237" i="1"/>
  <c r="N237" i="1"/>
  <c r="M237" i="1"/>
  <c r="H237" i="1"/>
  <c r="G237" i="1"/>
  <c r="AF236" i="1"/>
  <c r="AE236" i="1" s="1"/>
  <c r="Z236" i="1"/>
  <c r="Y236" i="1"/>
  <c r="T236" i="1"/>
  <c r="S236" i="1"/>
  <c r="N236" i="1"/>
  <c r="M236" i="1"/>
  <c r="H236" i="1"/>
  <c r="G236" i="1"/>
  <c r="AF234" i="1"/>
  <c r="AD234" i="1" s="1"/>
  <c r="Z234" i="1"/>
  <c r="Y234" i="1"/>
  <c r="T234" i="1"/>
  <c r="S234" i="1"/>
  <c r="N234" i="1"/>
  <c r="M234" i="1"/>
  <c r="H234" i="1"/>
  <c r="G234" i="1"/>
  <c r="AF233" i="1"/>
  <c r="AE233" i="1" s="1"/>
  <c r="Z233" i="1"/>
  <c r="Y233" i="1"/>
  <c r="T233" i="1"/>
  <c r="S233" i="1"/>
  <c r="N233" i="1"/>
  <c r="M233" i="1"/>
  <c r="H233" i="1"/>
  <c r="G233" i="1"/>
  <c r="AF232" i="1"/>
  <c r="AE232" i="1" s="1"/>
  <c r="Z232" i="1"/>
  <c r="Y232" i="1"/>
  <c r="T232" i="1"/>
  <c r="S232" i="1"/>
  <c r="N232" i="1"/>
  <c r="M232" i="1"/>
  <c r="H232" i="1"/>
  <c r="G232" i="1"/>
  <c r="AF231" i="1"/>
  <c r="Z231" i="1"/>
  <c r="Y231" i="1"/>
  <c r="T231" i="1"/>
  <c r="S231" i="1"/>
  <c r="N231" i="1"/>
  <c r="M231" i="1"/>
  <c r="H231" i="1"/>
  <c r="G231" i="1"/>
  <c r="AF230" i="1"/>
  <c r="Z230" i="1"/>
  <c r="Y230" i="1"/>
  <c r="T230" i="1"/>
  <c r="S230" i="1"/>
  <c r="N230" i="1"/>
  <c r="M230" i="1"/>
  <c r="H230" i="1"/>
  <c r="G230" i="1"/>
  <c r="AF229" i="1"/>
  <c r="Z229" i="1"/>
  <c r="Y229" i="1"/>
  <c r="T229" i="1"/>
  <c r="S229" i="1"/>
  <c r="N229" i="1"/>
  <c r="M229" i="1"/>
  <c r="H229" i="1"/>
  <c r="G229" i="1"/>
  <c r="AF228" i="1"/>
  <c r="AE228" i="1" s="1"/>
  <c r="Z228" i="1"/>
  <c r="Y228" i="1"/>
  <c r="T228" i="1"/>
  <c r="S228" i="1"/>
  <c r="N228" i="1"/>
  <c r="M228" i="1"/>
  <c r="H228" i="1"/>
  <c r="G228" i="1"/>
  <c r="AF227" i="1"/>
  <c r="Z227" i="1"/>
  <c r="Y227" i="1"/>
  <c r="T227" i="1"/>
  <c r="S227" i="1"/>
  <c r="N227" i="1"/>
  <c r="M227" i="1"/>
  <c r="H227" i="1"/>
  <c r="G227" i="1"/>
  <c r="AF226" i="1"/>
  <c r="Z226" i="1"/>
  <c r="Y226" i="1"/>
  <c r="T226" i="1"/>
  <c r="S226" i="1"/>
  <c r="N226" i="1"/>
  <c r="M226" i="1"/>
  <c r="H226" i="1"/>
  <c r="G226" i="1"/>
  <c r="AF225" i="1"/>
  <c r="Z225" i="1"/>
  <c r="Y225" i="1"/>
  <c r="T225" i="1"/>
  <c r="S225" i="1"/>
  <c r="N225" i="1"/>
  <c r="M225" i="1"/>
  <c r="H225" i="1"/>
  <c r="G225" i="1"/>
  <c r="AF224" i="1"/>
  <c r="AE224" i="1" s="1"/>
  <c r="Z224" i="1"/>
  <c r="Y224" i="1"/>
  <c r="T224" i="1"/>
  <c r="S224" i="1"/>
  <c r="N224" i="1"/>
  <c r="M224" i="1"/>
  <c r="H224" i="1"/>
  <c r="G224" i="1"/>
  <c r="AF223" i="1"/>
  <c r="Z223" i="1"/>
  <c r="Y223" i="1"/>
  <c r="T223" i="1"/>
  <c r="S223" i="1"/>
  <c r="N223" i="1"/>
  <c r="M223" i="1"/>
  <c r="H223" i="1"/>
  <c r="G223" i="1"/>
  <c r="AF222" i="1"/>
  <c r="Z222" i="1"/>
  <c r="Y222" i="1"/>
  <c r="T222" i="1"/>
  <c r="S222" i="1"/>
  <c r="N222" i="1"/>
  <c r="M222" i="1"/>
  <c r="H222" i="1"/>
  <c r="G222" i="1"/>
  <c r="AF221" i="1"/>
  <c r="Z221" i="1"/>
  <c r="Y221" i="1"/>
  <c r="T221" i="1"/>
  <c r="S221" i="1"/>
  <c r="N221" i="1"/>
  <c r="M221" i="1"/>
  <c r="H221" i="1"/>
  <c r="G221" i="1"/>
  <c r="AF220" i="1"/>
  <c r="Z220" i="1"/>
  <c r="Y220" i="1"/>
  <c r="T220" i="1"/>
  <c r="S220" i="1"/>
  <c r="N220" i="1"/>
  <c r="M220" i="1"/>
  <c r="H220" i="1"/>
  <c r="G220" i="1"/>
  <c r="AF219" i="1"/>
  <c r="Z219" i="1"/>
  <c r="Y219" i="1"/>
  <c r="T219" i="1"/>
  <c r="S219" i="1"/>
  <c r="N219" i="1"/>
  <c r="M219" i="1"/>
  <c r="H219" i="1"/>
  <c r="G219" i="1"/>
  <c r="AF217" i="1"/>
  <c r="Z217" i="1"/>
  <c r="Y217" i="1"/>
  <c r="T217" i="1"/>
  <c r="S217" i="1"/>
  <c r="N217" i="1"/>
  <c r="M217" i="1"/>
  <c r="H217" i="1"/>
  <c r="G217" i="1"/>
  <c r="AF216" i="1"/>
  <c r="AE216" i="1" s="1"/>
  <c r="Z216" i="1"/>
  <c r="Y216" i="1"/>
  <c r="T216" i="1"/>
  <c r="S216" i="1"/>
  <c r="N216" i="1"/>
  <c r="M216" i="1"/>
  <c r="H216" i="1"/>
  <c r="G216" i="1"/>
  <c r="AF215" i="1"/>
  <c r="Z215" i="1"/>
  <c r="Y215" i="1"/>
  <c r="T215" i="1"/>
  <c r="S215" i="1"/>
  <c r="N215" i="1"/>
  <c r="M215" i="1"/>
  <c r="H215" i="1"/>
  <c r="G215" i="1"/>
  <c r="AF214" i="1"/>
  <c r="Z214" i="1"/>
  <c r="Y214" i="1"/>
  <c r="T214" i="1"/>
  <c r="S214" i="1"/>
  <c r="N214" i="1"/>
  <c r="M214" i="1"/>
  <c r="H214" i="1"/>
  <c r="G214" i="1"/>
  <c r="AF213" i="1"/>
  <c r="Z213" i="1"/>
  <c r="Y213" i="1"/>
  <c r="T213" i="1"/>
  <c r="S213" i="1"/>
  <c r="N213" i="1"/>
  <c r="M213" i="1"/>
  <c r="H213" i="1"/>
  <c r="G213" i="1"/>
  <c r="AF212" i="1"/>
  <c r="AE212" i="1" s="1"/>
  <c r="Z212" i="1"/>
  <c r="Y212" i="1"/>
  <c r="T212" i="1"/>
  <c r="S212" i="1"/>
  <c r="N212" i="1"/>
  <c r="M212" i="1"/>
  <c r="H212" i="1"/>
  <c r="G212" i="1"/>
  <c r="AF211" i="1"/>
  <c r="Z211" i="1"/>
  <c r="Y211" i="1"/>
  <c r="T211" i="1"/>
  <c r="S211" i="1"/>
  <c r="N211" i="1"/>
  <c r="M211" i="1"/>
  <c r="H211" i="1"/>
  <c r="G211" i="1"/>
  <c r="AF210" i="1"/>
  <c r="Z210" i="1"/>
  <c r="Y210" i="1"/>
  <c r="T210" i="1"/>
  <c r="S210" i="1"/>
  <c r="N210" i="1"/>
  <c r="M210" i="1"/>
  <c r="H210" i="1"/>
  <c r="G210" i="1"/>
  <c r="AF209" i="1"/>
  <c r="Z209" i="1"/>
  <c r="Y209" i="1"/>
  <c r="T209" i="1"/>
  <c r="S209" i="1"/>
  <c r="N209" i="1"/>
  <c r="M209" i="1"/>
  <c r="H209" i="1"/>
  <c r="G209" i="1"/>
  <c r="AF208" i="1"/>
  <c r="AE208" i="1" s="1"/>
  <c r="Z208" i="1"/>
  <c r="Y208" i="1"/>
  <c r="T208" i="1"/>
  <c r="S208" i="1"/>
  <c r="N208" i="1"/>
  <c r="M208" i="1"/>
  <c r="H208" i="1"/>
  <c r="G208" i="1"/>
  <c r="AF207" i="1"/>
  <c r="AD207" i="1" s="1"/>
  <c r="Z207" i="1"/>
  <c r="Y207" i="1"/>
  <c r="T207" i="1"/>
  <c r="S207" i="1"/>
  <c r="N207" i="1"/>
  <c r="M207" i="1"/>
  <c r="H207" i="1"/>
  <c r="G207" i="1"/>
  <c r="AF206" i="1"/>
  <c r="Z206" i="1"/>
  <c r="Y206" i="1"/>
  <c r="T206" i="1"/>
  <c r="S206" i="1"/>
  <c r="N206" i="1"/>
  <c r="M206" i="1"/>
  <c r="H206" i="1"/>
  <c r="G206" i="1"/>
  <c r="AF205" i="1"/>
  <c r="AD205" i="1" s="1"/>
  <c r="Z205" i="1"/>
  <c r="Y205" i="1"/>
  <c r="T205" i="1"/>
  <c r="S205" i="1"/>
  <c r="N205" i="1"/>
  <c r="M205" i="1"/>
  <c r="H205" i="1"/>
  <c r="G205" i="1"/>
  <c r="AF204" i="1"/>
  <c r="AE204" i="1" s="1"/>
  <c r="Z204" i="1"/>
  <c r="Y204" i="1"/>
  <c r="T204" i="1"/>
  <c r="S204" i="1"/>
  <c r="N204" i="1"/>
  <c r="M204" i="1"/>
  <c r="H204" i="1"/>
  <c r="G204" i="1"/>
  <c r="AF203" i="1"/>
  <c r="Z203" i="1"/>
  <c r="Y203" i="1"/>
  <c r="T203" i="1"/>
  <c r="S203" i="1"/>
  <c r="N203" i="1"/>
  <c r="M203" i="1"/>
  <c r="H203" i="1"/>
  <c r="G203" i="1"/>
  <c r="AF202" i="1"/>
  <c r="AD202" i="1" s="1"/>
  <c r="Z202" i="1"/>
  <c r="Y202" i="1"/>
  <c r="T202" i="1"/>
  <c r="S202" i="1"/>
  <c r="N202" i="1"/>
  <c r="M202" i="1"/>
  <c r="H202" i="1"/>
  <c r="G202" i="1"/>
  <c r="AF200" i="1"/>
  <c r="AE200" i="1" s="1"/>
  <c r="Z200" i="1"/>
  <c r="Y200" i="1"/>
  <c r="T200" i="1"/>
  <c r="S200" i="1"/>
  <c r="N200" i="1"/>
  <c r="M200" i="1"/>
  <c r="H200" i="1"/>
  <c r="G200" i="1"/>
  <c r="AF199" i="1"/>
  <c r="AD199" i="1" s="1"/>
  <c r="Z199" i="1"/>
  <c r="Y199" i="1"/>
  <c r="T199" i="1"/>
  <c r="S199" i="1"/>
  <c r="N199" i="1"/>
  <c r="M199" i="1"/>
  <c r="H199" i="1"/>
  <c r="G199" i="1"/>
  <c r="AF198" i="1"/>
  <c r="Z198" i="1"/>
  <c r="Y198" i="1"/>
  <c r="T198" i="1"/>
  <c r="S198" i="1"/>
  <c r="N198" i="1"/>
  <c r="M198" i="1"/>
  <c r="H198" i="1"/>
  <c r="G198" i="1"/>
  <c r="AF197" i="1"/>
  <c r="AD197" i="1" s="1"/>
  <c r="AE197" i="1"/>
  <c r="Z197" i="1"/>
  <c r="Y197" i="1"/>
  <c r="T197" i="1"/>
  <c r="S197" i="1"/>
  <c r="N197" i="1"/>
  <c r="M197" i="1"/>
  <c r="H197" i="1"/>
  <c r="G197" i="1"/>
  <c r="AF196" i="1"/>
  <c r="AE196" i="1" s="1"/>
  <c r="Z196" i="1"/>
  <c r="Y196" i="1"/>
  <c r="T196" i="1"/>
  <c r="S196" i="1"/>
  <c r="N196" i="1"/>
  <c r="M196" i="1"/>
  <c r="H196" i="1"/>
  <c r="G196" i="1"/>
  <c r="AF195" i="1"/>
  <c r="AE195" i="1" s="1"/>
  <c r="Z195" i="1"/>
  <c r="Y195" i="1"/>
  <c r="T195" i="1"/>
  <c r="S195" i="1"/>
  <c r="N195" i="1"/>
  <c r="M195" i="1"/>
  <c r="H195" i="1"/>
  <c r="G195" i="1"/>
  <c r="AF194" i="1"/>
  <c r="Z194" i="1"/>
  <c r="Y194" i="1"/>
  <c r="T194" i="1"/>
  <c r="S194" i="1"/>
  <c r="N194" i="1"/>
  <c r="M194" i="1"/>
  <c r="H194" i="1"/>
  <c r="G194" i="1"/>
  <c r="AF193" i="1"/>
  <c r="AD193" i="1" s="1"/>
  <c r="Z193" i="1"/>
  <c r="Y193" i="1"/>
  <c r="T193" i="1"/>
  <c r="S193" i="1"/>
  <c r="N193" i="1"/>
  <c r="M193" i="1"/>
  <c r="H193" i="1"/>
  <c r="G193" i="1"/>
  <c r="AF192" i="1"/>
  <c r="AE192" i="1" s="1"/>
  <c r="Z192" i="1"/>
  <c r="Y192" i="1"/>
  <c r="T192" i="1"/>
  <c r="S192" i="1"/>
  <c r="N192" i="1"/>
  <c r="M192" i="1"/>
  <c r="H192" i="1"/>
  <c r="G192" i="1"/>
  <c r="AF191" i="1"/>
  <c r="Z191" i="1"/>
  <c r="Y191" i="1"/>
  <c r="T191" i="1"/>
  <c r="N191" i="1"/>
  <c r="M191" i="1"/>
  <c r="H191" i="1"/>
  <c r="G191" i="1"/>
  <c r="AF190" i="1"/>
  <c r="AE190" i="1" s="1"/>
  <c r="Z190" i="1"/>
  <c r="Y190" i="1"/>
  <c r="T190" i="1"/>
  <c r="S190" i="1"/>
  <c r="N190" i="1"/>
  <c r="M190" i="1"/>
  <c r="H190" i="1"/>
  <c r="G190" i="1"/>
  <c r="AF189" i="1"/>
  <c r="Z189" i="1"/>
  <c r="Y189" i="1"/>
  <c r="T189" i="1"/>
  <c r="S189" i="1"/>
  <c r="N189" i="1"/>
  <c r="M189" i="1"/>
  <c r="H189" i="1"/>
  <c r="G189" i="1"/>
  <c r="AF188" i="1"/>
  <c r="AD188" i="1" s="1"/>
  <c r="Z188" i="1"/>
  <c r="Y188" i="1"/>
  <c r="T188" i="1"/>
  <c r="S188" i="1"/>
  <c r="N188" i="1"/>
  <c r="M188" i="1"/>
  <c r="H188" i="1"/>
  <c r="G188" i="1"/>
  <c r="AF187" i="1"/>
  <c r="Z187" i="1"/>
  <c r="Y187" i="1"/>
  <c r="T187" i="1"/>
  <c r="S187" i="1"/>
  <c r="N187" i="1"/>
  <c r="M187" i="1"/>
  <c r="H187" i="1"/>
  <c r="G187" i="1"/>
  <c r="AF186" i="1"/>
  <c r="AD186" i="1" s="1"/>
  <c r="Z186" i="1"/>
  <c r="Y186" i="1"/>
  <c r="T186" i="1"/>
  <c r="S186" i="1"/>
  <c r="N186" i="1"/>
  <c r="M186" i="1"/>
  <c r="H186" i="1"/>
  <c r="G186" i="1"/>
  <c r="AF184" i="1"/>
  <c r="AE184" i="1" s="1"/>
  <c r="Z184" i="1"/>
  <c r="Y184" i="1"/>
  <c r="T184" i="1"/>
  <c r="S184" i="1"/>
  <c r="N184" i="1"/>
  <c r="M184" i="1"/>
  <c r="H184" i="1"/>
  <c r="G184" i="1"/>
  <c r="AF183" i="1"/>
  <c r="Z183" i="1"/>
  <c r="Y183" i="1"/>
  <c r="T183" i="1"/>
  <c r="S183" i="1"/>
  <c r="N183" i="1"/>
  <c r="M183" i="1"/>
  <c r="H183" i="1"/>
  <c r="G183" i="1"/>
  <c r="AF182" i="1"/>
  <c r="Z182" i="1"/>
  <c r="Y182" i="1"/>
  <c r="T182" i="1"/>
  <c r="S182" i="1"/>
  <c r="N182" i="1"/>
  <c r="M182" i="1"/>
  <c r="H182" i="1"/>
  <c r="G182" i="1"/>
  <c r="AF181" i="1"/>
  <c r="Z181" i="1"/>
  <c r="Y181" i="1"/>
  <c r="T181" i="1"/>
  <c r="S181" i="1"/>
  <c r="N181" i="1"/>
  <c r="M181" i="1"/>
  <c r="H181" i="1"/>
  <c r="G181" i="1"/>
  <c r="AF180" i="1"/>
  <c r="AE180" i="1" s="1"/>
  <c r="Z180" i="1"/>
  <c r="Y180" i="1"/>
  <c r="T180" i="1"/>
  <c r="S180" i="1"/>
  <c r="N180" i="1"/>
  <c r="M180" i="1"/>
  <c r="H180" i="1"/>
  <c r="G180" i="1"/>
  <c r="AF179" i="1"/>
  <c r="AD179" i="1" s="1"/>
  <c r="Z179" i="1"/>
  <c r="Y179" i="1"/>
  <c r="T179" i="1"/>
  <c r="S179" i="1"/>
  <c r="N179" i="1"/>
  <c r="M179" i="1"/>
  <c r="H179" i="1"/>
  <c r="G179" i="1"/>
  <c r="AF178" i="1"/>
  <c r="AE178" i="1" s="1"/>
  <c r="Z178" i="1"/>
  <c r="Y178" i="1"/>
  <c r="T178" i="1"/>
  <c r="S178" i="1"/>
  <c r="N178" i="1"/>
  <c r="M178" i="1"/>
  <c r="H178" i="1"/>
  <c r="G178" i="1"/>
  <c r="AF177" i="1"/>
  <c r="AD177" i="1" s="1"/>
  <c r="Z177" i="1"/>
  <c r="Y177" i="1"/>
  <c r="T177" i="1"/>
  <c r="S177" i="1"/>
  <c r="N177" i="1"/>
  <c r="M177" i="1"/>
  <c r="H177" i="1"/>
  <c r="G177" i="1"/>
  <c r="AF176" i="1"/>
  <c r="Z176" i="1"/>
  <c r="Y176" i="1"/>
  <c r="T176" i="1"/>
  <c r="S176" i="1"/>
  <c r="N176" i="1"/>
  <c r="M176" i="1"/>
  <c r="H176" i="1"/>
  <c r="G176" i="1"/>
  <c r="AF175" i="1"/>
  <c r="AD175" i="1" s="1"/>
  <c r="Z175" i="1"/>
  <c r="Y175" i="1"/>
  <c r="T175" i="1"/>
  <c r="S175" i="1"/>
  <c r="N175" i="1"/>
  <c r="M175" i="1"/>
  <c r="H175" i="1"/>
  <c r="G175" i="1"/>
  <c r="AF174" i="1"/>
  <c r="AE174" i="1" s="1"/>
  <c r="Z174" i="1"/>
  <c r="Y174" i="1"/>
  <c r="T174" i="1"/>
  <c r="S174" i="1"/>
  <c r="N174" i="1"/>
  <c r="M174" i="1"/>
  <c r="H174" i="1"/>
  <c r="G174" i="1"/>
  <c r="AF173" i="1"/>
  <c r="AE173" i="1" s="1"/>
  <c r="Z173" i="1"/>
  <c r="Y173" i="1"/>
  <c r="T173" i="1"/>
  <c r="S173" i="1"/>
  <c r="N173" i="1"/>
  <c r="M173" i="1"/>
  <c r="H173" i="1"/>
  <c r="G173" i="1"/>
  <c r="AF171" i="1"/>
  <c r="AE171" i="1" s="1"/>
  <c r="Z171" i="1"/>
  <c r="Y171" i="1"/>
  <c r="T171" i="1"/>
  <c r="S171" i="1"/>
  <c r="N171" i="1"/>
  <c r="M171" i="1"/>
  <c r="H171" i="1"/>
  <c r="G171" i="1"/>
  <c r="AF170" i="1"/>
  <c r="Z170" i="1"/>
  <c r="Y170" i="1"/>
  <c r="T170" i="1"/>
  <c r="S170" i="1"/>
  <c r="N170" i="1"/>
  <c r="M170" i="1"/>
  <c r="H170" i="1"/>
  <c r="G170" i="1"/>
  <c r="AF169" i="1"/>
  <c r="AE169" i="1" s="1"/>
  <c r="Z169" i="1"/>
  <c r="Y169" i="1"/>
  <c r="T169" i="1"/>
  <c r="S169" i="1"/>
  <c r="N169" i="1"/>
  <c r="M169" i="1"/>
  <c r="H169" i="1"/>
  <c r="G169" i="1"/>
  <c r="AF168" i="1"/>
  <c r="AE168" i="1" s="1"/>
  <c r="Z168" i="1"/>
  <c r="Y168" i="1"/>
  <c r="T168" i="1"/>
  <c r="S168" i="1"/>
  <c r="N168" i="1"/>
  <c r="M168" i="1"/>
  <c r="H168" i="1"/>
  <c r="G168" i="1"/>
  <c r="AF167" i="1"/>
  <c r="AE167" i="1" s="1"/>
  <c r="Z167" i="1"/>
  <c r="Y167" i="1"/>
  <c r="T167" i="1"/>
  <c r="S167" i="1"/>
  <c r="N167" i="1"/>
  <c r="M167" i="1"/>
  <c r="H167" i="1"/>
  <c r="G167" i="1"/>
  <c r="AF166" i="1"/>
  <c r="AD166" i="1" s="1"/>
  <c r="Z166" i="1"/>
  <c r="Y166" i="1"/>
  <c r="T166" i="1"/>
  <c r="S166" i="1"/>
  <c r="N166" i="1"/>
  <c r="M166" i="1"/>
  <c r="H166" i="1"/>
  <c r="G166" i="1"/>
  <c r="AF165" i="1"/>
  <c r="AE165" i="1" s="1"/>
  <c r="Z165" i="1"/>
  <c r="Y165" i="1"/>
  <c r="T165" i="1"/>
  <c r="S165" i="1"/>
  <c r="N165" i="1"/>
  <c r="M165" i="1"/>
  <c r="H165" i="1"/>
  <c r="G165" i="1"/>
  <c r="AF164" i="1"/>
  <c r="AE164" i="1" s="1"/>
  <c r="Z164" i="1"/>
  <c r="Y164" i="1"/>
  <c r="T164" i="1"/>
  <c r="S164" i="1"/>
  <c r="N164" i="1"/>
  <c r="M164" i="1"/>
  <c r="H164" i="1"/>
  <c r="G164" i="1"/>
  <c r="AF163" i="1"/>
  <c r="AE163" i="1" s="1"/>
  <c r="Z163" i="1"/>
  <c r="Y163" i="1"/>
  <c r="T163" i="1"/>
  <c r="S163" i="1"/>
  <c r="N163" i="1"/>
  <c r="M163" i="1"/>
  <c r="H163" i="1"/>
  <c r="G163" i="1"/>
  <c r="AF162" i="1"/>
  <c r="AD162" i="1" s="1"/>
  <c r="Z162" i="1"/>
  <c r="Y162" i="1"/>
  <c r="T162" i="1"/>
  <c r="S162" i="1"/>
  <c r="N162" i="1"/>
  <c r="M162" i="1"/>
  <c r="H162" i="1"/>
  <c r="G162" i="1"/>
  <c r="AF161" i="1"/>
  <c r="AE161" i="1" s="1"/>
  <c r="Z161" i="1"/>
  <c r="Y161" i="1"/>
  <c r="T161" i="1"/>
  <c r="S161" i="1"/>
  <c r="N161" i="1"/>
  <c r="M161" i="1"/>
  <c r="H161" i="1"/>
  <c r="G161" i="1"/>
  <c r="AF160" i="1"/>
  <c r="AD160" i="1" s="1"/>
  <c r="Z160" i="1"/>
  <c r="Y160" i="1"/>
  <c r="T160" i="1"/>
  <c r="S160" i="1"/>
  <c r="N160" i="1"/>
  <c r="M160" i="1"/>
  <c r="H160" i="1"/>
  <c r="G160" i="1"/>
  <c r="AF158" i="1"/>
  <c r="AE158" i="1" s="1"/>
  <c r="Z158" i="1"/>
  <c r="Y158" i="1"/>
  <c r="T158" i="1"/>
  <c r="S158" i="1"/>
  <c r="N158" i="1"/>
  <c r="M158" i="1"/>
  <c r="H158" i="1"/>
  <c r="G158" i="1"/>
  <c r="AF157" i="1"/>
  <c r="AE157" i="1" s="1"/>
  <c r="Z157" i="1"/>
  <c r="Y157" i="1"/>
  <c r="T157" i="1"/>
  <c r="S157" i="1"/>
  <c r="N157" i="1"/>
  <c r="M157" i="1"/>
  <c r="H157" i="1"/>
  <c r="G157" i="1"/>
  <c r="AF156" i="1"/>
  <c r="AE156" i="1" s="1"/>
  <c r="Z156" i="1"/>
  <c r="Y156" i="1"/>
  <c r="T156" i="1"/>
  <c r="S156" i="1"/>
  <c r="N156" i="1"/>
  <c r="M156" i="1"/>
  <c r="H156" i="1"/>
  <c r="G156" i="1"/>
  <c r="AF155" i="1"/>
  <c r="AD155" i="1" s="1"/>
  <c r="Z155" i="1"/>
  <c r="Y155" i="1"/>
  <c r="T155" i="1"/>
  <c r="S155" i="1"/>
  <c r="N155" i="1"/>
  <c r="M155" i="1"/>
  <c r="H155" i="1"/>
  <c r="G155" i="1"/>
  <c r="AF154" i="1"/>
  <c r="AE154" i="1" s="1"/>
  <c r="Z154" i="1"/>
  <c r="Y154" i="1"/>
  <c r="T154" i="1"/>
  <c r="S154" i="1"/>
  <c r="N154" i="1"/>
  <c r="M154" i="1"/>
  <c r="H154" i="1"/>
  <c r="G154" i="1"/>
  <c r="AF153" i="1"/>
  <c r="Z153" i="1"/>
  <c r="Y153" i="1"/>
  <c r="T153" i="1"/>
  <c r="S153" i="1"/>
  <c r="N153" i="1"/>
  <c r="M153" i="1"/>
  <c r="H153" i="1"/>
  <c r="AF152" i="1"/>
  <c r="AE152" i="1" s="1"/>
  <c r="Z152" i="1"/>
  <c r="Y152" i="1"/>
  <c r="T152" i="1"/>
  <c r="S152" i="1"/>
  <c r="N152" i="1"/>
  <c r="M152" i="1"/>
  <c r="H152" i="1"/>
  <c r="G152" i="1"/>
  <c r="AF151" i="1"/>
  <c r="AE151" i="1" s="1"/>
  <c r="Z151" i="1"/>
  <c r="Y151" i="1"/>
  <c r="T151" i="1"/>
  <c r="S151" i="1"/>
  <c r="N151" i="1"/>
  <c r="M151" i="1"/>
  <c r="H151" i="1"/>
  <c r="G151" i="1"/>
  <c r="AF150" i="1"/>
  <c r="AD150" i="1" s="1"/>
  <c r="Z150" i="1"/>
  <c r="Y150" i="1"/>
  <c r="T150" i="1"/>
  <c r="S150" i="1"/>
  <c r="N150" i="1"/>
  <c r="M150" i="1"/>
  <c r="H150" i="1"/>
  <c r="G150" i="1"/>
  <c r="AF149" i="1"/>
  <c r="AE149" i="1" s="1"/>
  <c r="Z149" i="1"/>
  <c r="Y149" i="1"/>
  <c r="T149" i="1"/>
  <c r="S149" i="1"/>
  <c r="N149" i="1"/>
  <c r="M149" i="1"/>
  <c r="H149" i="1"/>
  <c r="G149" i="1"/>
  <c r="AF148" i="1"/>
  <c r="AD148" i="1" s="1"/>
  <c r="Z148" i="1"/>
  <c r="Y148" i="1"/>
  <c r="T148" i="1"/>
  <c r="S148" i="1"/>
  <c r="N148" i="1"/>
  <c r="M148" i="1"/>
  <c r="H148" i="1"/>
  <c r="G148" i="1"/>
  <c r="AF147" i="1"/>
  <c r="AE147" i="1" s="1"/>
  <c r="Z147" i="1"/>
  <c r="Y147" i="1"/>
  <c r="T147" i="1"/>
  <c r="S147" i="1"/>
  <c r="N147" i="1"/>
  <c r="M147" i="1"/>
  <c r="H147" i="1"/>
  <c r="G147" i="1"/>
  <c r="AF145" i="1"/>
  <c r="AE145" i="1" s="1"/>
  <c r="Z145" i="1"/>
  <c r="Y145" i="1"/>
  <c r="T145" i="1"/>
  <c r="S145" i="1"/>
  <c r="N145" i="1"/>
  <c r="M145" i="1"/>
  <c r="H145" i="1"/>
  <c r="G145" i="1"/>
  <c r="AF144" i="1"/>
  <c r="AE144" i="1" s="1"/>
  <c r="Z144" i="1"/>
  <c r="Y144" i="1"/>
  <c r="T144" i="1"/>
  <c r="S144" i="1"/>
  <c r="N144" i="1"/>
  <c r="M144" i="1"/>
  <c r="H144" i="1"/>
  <c r="G144" i="1"/>
  <c r="AF143" i="1"/>
  <c r="AD143" i="1" s="1"/>
  <c r="Z143" i="1"/>
  <c r="Y143" i="1"/>
  <c r="T143" i="1"/>
  <c r="S143" i="1"/>
  <c r="N143" i="1"/>
  <c r="M143" i="1"/>
  <c r="H143" i="1"/>
  <c r="G143" i="1"/>
  <c r="AF142" i="1"/>
  <c r="AE142" i="1" s="1"/>
  <c r="Z142" i="1"/>
  <c r="Y142" i="1"/>
  <c r="T142" i="1"/>
  <c r="S142" i="1"/>
  <c r="N142" i="1"/>
  <c r="M142" i="1"/>
  <c r="H142" i="1"/>
  <c r="G142" i="1"/>
  <c r="AF141" i="1"/>
  <c r="AE141" i="1" s="1"/>
  <c r="Z141" i="1"/>
  <c r="Y141" i="1"/>
  <c r="T141" i="1"/>
  <c r="S141" i="1"/>
  <c r="N141" i="1"/>
  <c r="M141" i="1"/>
  <c r="H141" i="1"/>
  <c r="G141" i="1"/>
  <c r="AF140" i="1"/>
  <c r="Z140" i="1"/>
  <c r="Y140" i="1"/>
  <c r="T140" i="1"/>
  <c r="S140" i="1"/>
  <c r="N140" i="1"/>
  <c r="M140" i="1"/>
  <c r="H140" i="1"/>
  <c r="G140" i="1"/>
  <c r="AF139" i="1"/>
  <c r="AD139" i="1" s="1"/>
  <c r="Z139" i="1"/>
  <c r="Y139" i="1"/>
  <c r="T139" i="1"/>
  <c r="S139" i="1"/>
  <c r="N139" i="1"/>
  <c r="M139" i="1"/>
  <c r="H139" i="1"/>
  <c r="G139" i="1"/>
  <c r="AF138" i="1"/>
  <c r="AE138" i="1" s="1"/>
  <c r="Z138" i="1"/>
  <c r="Y138" i="1"/>
  <c r="T138" i="1"/>
  <c r="S138" i="1"/>
  <c r="N138" i="1"/>
  <c r="M138" i="1"/>
  <c r="H138" i="1"/>
  <c r="G138" i="1"/>
  <c r="AF137" i="1"/>
  <c r="AE137" i="1" s="1"/>
  <c r="Z137" i="1"/>
  <c r="Y137" i="1"/>
  <c r="T137" i="1"/>
  <c r="S137" i="1"/>
  <c r="N137" i="1"/>
  <c r="M137" i="1"/>
  <c r="H137" i="1"/>
  <c r="G137" i="1"/>
  <c r="AF136" i="1"/>
  <c r="AD136" i="1" s="1"/>
  <c r="Z136" i="1"/>
  <c r="Y136" i="1"/>
  <c r="T136" i="1"/>
  <c r="S136" i="1"/>
  <c r="N136" i="1"/>
  <c r="M136" i="1"/>
  <c r="H136" i="1"/>
  <c r="G136" i="1"/>
  <c r="AF135" i="1"/>
  <c r="AD135" i="1" s="1"/>
  <c r="Z135" i="1"/>
  <c r="Y135" i="1"/>
  <c r="T135" i="1"/>
  <c r="S135" i="1"/>
  <c r="N135" i="1"/>
  <c r="M135" i="1"/>
  <c r="H135" i="1"/>
  <c r="G135" i="1"/>
  <c r="AF134" i="1"/>
  <c r="AE134" i="1" s="1"/>
  <c r="Z134" i="1"/>
  <c r="Y134" i="1"/>
  <c r="T134" i="1"/>
  <c r="S134" i="1"/>
  <c r="N134" i="1"/>
  <c r="M134" i="1"/>
  <c r="H134" i="1"/>
  <c r="G134" i="1"/>
  <c r="AF132" i="1"/>
  <c r="AE132" i="1" s="1"/>
  <c r="Z132" i="1"/>
  <c r="Y132" i="1"/>
  <c r="T132" i="1"/>
  <c r="S132" i="1"/>
  <c r="N132" i="1"/>
  <c r="M132" i="1"/>
  <c r="H132" i="1"/>
  <c r="G132" i="1"/>
  <c r="AF131" i="1"/>
  <c r="Z131" i="1"/>
  <c r="Y131" i="1"/>
  <c r="T131" i="1"/>
  <c r="S131" i="1"/>
  <c r="N131" i="1"/>
  <c r="M131" i="1"/>
  <c r="H131" i="1"/>
  <c r="G131" i="1"/>
  <c r="AF130" i="1"/>
  <c r="AD130" i="1" s="1"/>
  <c r="Z130" i="1"/>
  <c r="Y130" i="1"/>
  <c r="T130" i="1"/>
  <c r="S130" i="1"/>
  <c r="N130" i="1"/>
  <c r="M130" i="1"/>
  <c r="H130" i="1"/>
  <c r="G130" i="1"/>
  <c r="AF129" i="1"/>
  <c r="AE129" i="1" s="1"/>
  <c r="Z129" i="1"/>
  <c r="Y129" i="1"/>
  <c r="T129" i="1"/>
  <c r="S129" i="1"/>
  <c r="N129" i="1"/>
  <c r="M129" i="1"/>
  <c r="H129" i="1"/>
  <c r="G129" i="1"/>
  <c r="AF128" i="1"/>
  <c r="AE128" i="1" s="1"/>
  <c r="Z128" i="1"/>
  <c r="Y128" i="1"/>
  <c r="T128" i="1"/>
  <c r="S128" i="1"/>
  <c r="N128" i="1"/>
  <c r="M128" i="1"/>
  <c r="H128" i="1"/>
  <c r="G128" i="1"/>
  <c r="AF127" i="1"/>
  <c r="AE127" i="1" s="1"/>
  <c r="Z127" i="1"/>
  <c r="Y127" i="1"/>
  <c r="T127" i="1"/>
  <c r="S127" i="1"/>
  <c r="N127" i="1"/>
  <c r="M127" i="1"/>
  <c r="H127" i="1"/>
  <c r="G127" i="1"/>
  <c r="AF126" i="1"/>
  <c r="AD126" i="1" s="1"/>
  <c r="Z126" i="1"/>
  <c r="Y126" i="1"/>
  <c r="T126" i="1"/>
  <c r="S126" i="1"/>
  <c r="N126" i="1"/>
  <c r="M126" i="1"/>
  <c r="H126" i="1"/>
  <c r="G126" i="1"/>
  <c r="AF125" i="1"/>
  <c r="AE125" i="1" s="1"/>
  <c r="Z125" i="1"/>
  <c r="Y125" i="1"/>
  <c r="T125" i="1"/>
  <c r="S125" i="1"/>
  <c r="N125" i="1"/>
  <c r="M125" i="1"/>
  <c r="H125" i="1"/>
  <c r="G125" i="1"/>
  <c r="AF124" i="1"/>
  <c r="AE124" i="1" s="1"/>
  <c r="Z124" i="1"/>
  <c r="Y124" i="1"/>
  <c r="T124" i="1"/>
  <c r="S124" i="1"/>
  <c r="N124" i="1"/>
  <c r="M124" i="1"/>
  <c r="H124" i="1"/>
  <c r="G124" i="1"/>
  <c r="AF123" i="1"/>
  <c r="AE123" i="1" s="1"/>
  <c r="Z123" i="1"/>
  <c r="Y123" i="1"/>
  <c r="T123" i="1"/>
  <c r="S123" i="1"/>
  <c r="N123" i="1"/>
  <c r="M123" i="1"/>
  <c r="H123" i="1"/>
  <c r="G123" i="1"/>
  <c r="AF122" i="1"/>
  <c r="AD122" i="1" s="1"/>
  <c r="Z122" i="1"/>
  <c r="Y122" i="1"/>
  <c r="T122" i="1"/>
  <c r="S122" i="1"/>
  <c r="N122" i="1"/>
  <c r="M122" i="1"/>
  <c r="H122" i="1"/>
  <c r="G122" i="1"/>
  <c r="AF121" i="1"/>
  <c r="AE121" i="1" s="1"/>
  <c r="Z121" i="1"/>
  <c r="Y121" i="1"/>
  <c r="T121" i="1"/>
  <c r="S121" i="1"/>
  <c r="N121" i="1"/>
  <c r="M121" i="1"/>
  <c r="H121" i="1"/>
  <c r="G121" i="1"/>
  <c r="AF119" i="1"/>
  <c r="AE119" i="1" s="1"/>
  <c r="Z119" i="1"/>
  <c r="Y119" i="1"/>
  <c r="T119" i="1"/>
  <c r="S119" i="1"/>
  <c r="N119" i="1"/>
  <c r="M119" i="1"/>
  <c r="H119" i="1"/>
  <c r="G119" i="1"/>
  <c r="AF118" i="1"/>
  <c r="AD118" i="1" s="1"/>
  <c r="AE118" i="1"/>
  <c r="Z118" i="1"/>
  <c r="Y118" i="1"/>
  <c r="T118" i="1"/>
  <c r="S118" i="1"/>
  <c r="N118" i="1"/>
  <c r="M118" i="1"/>
  <c r="H118" i="1"/>
  <c r="G118" i="1"/>
  <c r="AF117" i="1"/>
  <c r="AD117" i="1" s="1"/>
  <c r="Z117" i="1"/>
  <c r="Y117" i="1"/>
  <c r="T117" i="1"/>
  <c r="S117" i="1"/>
  <c r="N117" i="1"/>
  <c r="M117" i="1"/>
  <c r="H117" i="1"/>
  <c r="G117" i="1"/>
  <c r="AF116" i="1"/>
  <c r="Z116" i="1"/>
  <c r="Y116" i="1"/>
  <c r="T116" i="1"/>
  <c r="S116" i="1"/>
  <c r="N116" i="1"/>
  <c r="M116" i="1"/>
  <c r="H116" i="1"/>
  <c r="G116" i="1"/>
  <c r="AF115" i="1"/>
  <c r="AE115" i="1" s="1"/>
  <c r="Z115" i="1"/>
  <c r="Y115" i="1"/>
  <c r="T115" i="1"/>
  <c r="S115" i="1"/>
  <c r="N115" i="1"/>
  <c r="M115" i="1"/>
  <c r="H115" i="1"/>
  <c r="G115" i="1"/>
  <c r="AF114" i="1"/>
  <c r="AE114" i="1" s="1"/>
  <c r="Z114" i="1"/>
  <c r="Y114" i="1"/>
  <c r="T114" i="1"/>
  <c r="S114" i="1"/>
  <c r="N114" i="1"/>
  <c r="M114" i="1"/>
  <c r="H114" i="1"/>
  <c r="G114" i="1"/>
  <c r="AF113" i="1"/>
  <c r="AD113" i="1" s="1"/>
  <c r="Z113" i="1"/>
  <c r="Y113" i="1"/>
  <c r="T113" i="1"/>
  <c r="S113" i="1"/>
  <c r="N113" i="1"/>
  <c r="M113" i="1"/>
  <c r="H113" i="1"/>
  <c r="G113" i="1"/>
  <c r="AF112" i="1"/>
  <c r="Z112" i="1"/>
  <c r="Y112" i="1"/>
  <c r="T112" i="1"/>
  <c r="S112" i="1"/>
  <c r="N112" i="1"/>
  <c r="M112" i="1"/>
  <c r="H112" i="1"/>
  <c r="G112" i="1"/>
  <c r="AF111" i="1"/>
  <c r="AE111" i="1" s="1"/>
  <c r="Z111" i="1"/>
  <c r="Y111" i="1"/>
  <c r="T111" i="1"/>
  <c r="S111" i="1"/>
  <c r="N111" i="1"/>
  <c r="M111" i="1"/>
  <c r="H111" i="1"/>
  <c r="G111" i="1"/>
  <c r="AF110" i="1"/>
  <c r="AE110" i="1" s="1"/>
  <c r="Z110" i="1"/>
  <c r="Y110" i="1"/>
  <c r="T110" i="1"/>
  <c r="S110" i="1"/>
  <c r="N110" i="1"/>
  <c r="M110" i="1"/>
  <c r="H110" i="1"/>
  <c r="G110" i="1"/>
  <c r="AF109" i="1"/>
  <c r="AD109" i="1" s="1"/>
  <c r="Z109" i="1"/>
  <c r="Y109" i="1"/>
  <c r="T109" i="1"/>
  <c r="S109" i="1"/>
  <c r="N109" i="1"/>
  <c r="M109" i="1"/>
  <c r="H109" i="1"/>
  <c r="G109" i="1"/>
  <c r="AF108" i="1"/>
  <c r="Z108" i="1"/>
  <c r="Y108" i="1"/>
  <c r="T108" i="1"/>
  <c r="S108" i="1"/>
  <c r="N108" i="1"/>
  <c r="M108" i="1"/>
  <c r="H108" i="1"/>
  <c r="G108" i="1"/>
  <c r="AF106" i="1"/>
  <c r="AE106" i="1" s="1"/>
  <c r="Z106" i="1"/>
  <c r="Y106" i="1"/>
  <c r="T106" i="1"/>
  <c r="S106" i="1"/>
  <c r="N106" i="1"/>
  <c r="M106" i="1"/>
  <c r="H106" i="1"/>
  <c r="G106" i="1"/>
  <c r="AA106" i="1" s="1"/>
  <c r="AF105" i="1"/>
  <c r="AE105" i="1" s="1"/>
  <c r="Z105" i="1"/>
  <c r="Y105" i="1"/>
  <c r="T105" i="1"/>
  <c r="S105" i="1"/>
  <c r="N105" i="1"/>
  <c r="M105" i="1"/>
  <c r="H105" i="1"/>
  <c r="G105" i="1"/>
  <c r="AF104" i="1"/>
  <c r="AE104" i="1" s="1"/>
  <c r="Z104" i="1"/>
  <c r="Y104" i="1"/>
  <c r="T104" i="1"/>
  <c r="S104" i="1"/>
  <c r="N104" i="1"/>
  <c r="M104" i="1"/>
  <c r="H104" i="1"/>
  <c r="G104" i="1"/>
  <c r="AF103" i="1"/>
  <c r="AE103" i="1" s="1"/>
  <c r="Z103" i="1"/>
  <c r="Y103" i="1"/>
  <c r="T103" i="1"/>
  <c r="S103" i="1"/>
  <c r="N103" i="1"/>
  <c r="M103" i="1"/>
  <c r="H103" i="1"/>
  <c r="G103" i="1"/>
  <c r="AF102" i="1"/>
  <c r="AE102" i="1" s="1"/>
  <c r="Z102" i="1"/>
  <c r="Y102" i="1"/>
  <c r="T102" i="1"/>
  <c r="S102" i="1"/>
  <c r="N102" i="1"/>
  <c r="M102" i="1"/>
  <c r="H102" i="1"/>
  <c r="G102" i="1"/>
  <c r="AF101" i="1"/>
  <c r="AE101" i="1" s="1"/>
  <c r="Z101" i="1"/>
  <c r="Y101" i="1"/>
  <c r="T101" i="1"/>
  <c r="S101" i="1"/>
  <c r="N101" i="1"/>
  <c r="M101" i="1"/>
  <c r="H101" i="1"/>
  <c r="G101" i="1"/>
  <c r="AF100" i="1"/>
  <c r="AD100" i="1" s="1"/>
  <c r="Z100" i="1"/>
  <c r="Y100" i="1"/>
  <c r="T100" i="1"/>
  <c r="S100" i="1"/>
  <c r="N100" i="1"/>
  <c r="M100" i="1"/>
  <c r="H100" i="1"/>
  <c r="G100" i="1"/>
  <c r="AF99" i="1"/>
  <c r="AD99" i="1" s="1"/>
  <c r="Z99" i="1"/>
  <c r="Y99" i="1"/>
  <c r="T99" i="1"/>
  <c r="S99" i="1"/>
  <c r="N99" i="1"/>
  <c r="M99" i="1"/>
  <c r="H99" i="1"/>
  <c r="G99" i="1"/>
  <c r="AF98" i="1"/>
  <c r="AD98" i="1" s="1"/>
  <c r="Z98" i="1"/>
  <c r="Y98" i="1"/>
  <c r="T98" i="1"/>
  <c r="S98" i="1"/>
  <c r="N98" i="1"/>
  <c r="M98" i="1"/>
  <c r="H98" i="1"/>
  <c r="G98" i="1"/>
  <c r="AF96" i="1"/>
  <c r="AE96" i="1" s="1"/>
  <c r="Z96" i="1"/>
  <c r="Y96" i="1"/>
  <c r="T96" i="1"/>
  <c r="S96" i="1"/>
  <c r="N96" i="1"/>
  <c r="M96" i="1"/>
  <c r="H96" i="1"/>
  <c r="G96" i="1"/>
  <c r="AF95" i="1"/>
  <c r="AE95" i="1" s="1"/>
  <c r="Z95" i="1"/>
  <c r="Y95" i="1"/>
  <c r="T95" i="1"/>
  <c r="S95" i="1"/>
  <c r="N95" i="1"/>
  <c r="M95" i="1"/>
  <c r="H95" i="1"/>
  <c r="G95" i="1"/>
  <c r="AF94" i="1"/>
  <c r="AD94" i="1" s="1"/>
  <c r="Z94" i="1"/>
  <c r="Y94" i="1"/>
  <c r="T94" i="1"/>
  <c r="S94" i="1"/>
  <c r="N94" i="1"/>
  <c r="M94" i="1"/>
  <c r="H94" i="1"/>
  <c r="G94" i="1"/>
  <c r="AF93" i="1"/>
  <c r="AD93" i="1" s="1"/>
  <c r="Z93" i="1"/>
  <c r="Y93" i="1"/>
  <c r="T93" i="1"/>
  <c r="S93" i="1"/>
  <c r="N93" i="1"/>
  <c r="M93" i="1"/>
  <c r="H93" i="1"/>
  <c r="G93" i="1"/>
  <c r="AF92" i="1"/>
  <c r="AE92" i="1" s="1"/>
  <c r="Z92" i="1"/>
  <c r="Y92" i="1"/>
  <c r="T92" i="1"/>
  <c r="S92" i="1"/>
  <c r="N92" i="1"/>
  <c r="M92" i="1"/>
  <c r="H92" i="1"/>
  <c r="G92" i="1"/>
  <c r="AF91" i="1"/>
  <c r="AE91" i="1" s="1"/>
  <c r="Z91" i="1"/>
  <c r="Y91" i="1"/>
  <c r="T91" i="1"/>
  <c r="S91" i="1"/>
  <c r="N91" i="1"/>
  <c r="M91" i="1"/>
  <c r="H91" i="1"/>
  <c r="G91" i="1"/>
  <c r="AF90" i="1"/>
  <c r="AD90" i="1" s="1"/>
  <c r="Z90" i="1"/>
  <c r="Y90" i="1"/>
  <c r="T90" i="1"/>
  <c r="S90" i="1"/>
  <c r="N90" i="1"/>
  <c r="M90" i="1"/>
  <c r="H90" i="1"/>
  <c r="G90" i="1"/>
  <c r="AF89" i="1"/>
  <c r="AE89" i="1" s="1"/>
  <c r="Z89" i="1"/>
  <c r="Y89" i="1"/>
  <c r="T89" i="1"/>
  <c r="S89" i="1"/>
  <c r="N89" i="1"/>
  <c r="M89" i="1"/>
  <c r="H89" i="1"/>
  <c r="G89" i="1"/>
  <c r="AF88" i="1"/>
  <c r="AD88" i="1" s="1"/>
  <c r="Z88" i="1"/>
  <c r="Y88" i="1"/>
  <c r="T88" i="1"/>
  <c r="S88" i="1"/>
  <c r="N88" i="1"/>
  <c r="M88" i="1"/>
  <c r="H88" i="1"/>
  <c r="G88" i="1"/>
  <c r="AF86" i="1"/>
  <c r="Z86" i="1"/>
  <c r="Y86" i="1"/>
  <c r="T86" i="1"/>
  <c r="S86" i="1"/>
  <c r="N86" i="1"/>
  <c r="M86" i="1"/>
  <c r="H86" i="1"/>
  <c r="G86" i="1"/>
  <c r="AF85" i="1"/>
  <c r="AE85" i="1" s="1"/>
  <c r="Z85" i="1"/>
  <c r="Y85" i="1"/>
  <c r="T85" i="1"/>
  <c r="S85" i="1"/>
  <c r="N85" i="1"/>
  <c r="M85" i="1"/>
  <c r="H85" i="1"/>
  <c r="G85" i="1"/>
  <c r="AF84" i="1"/>
  <c r="AD84" i="1" s="1"/>
  <c r="Z84" i="1"/>
  <c r="Y84" i="1"/>
  <c r="T84" i="1"/>
  <c r="S84" i="1"/>
  <c r="N84" i="1"/>
  <c r="M84" i="1"/>
  <c r="H84" i="1"/>
  <c r="G84" i="1"/>
  <c r="AF83" i="1"/>
  <c r="AE83" i="1" s="1"/>
  <c r="AD83" i="1"/>
  <c r="Z83" i="1"/>
  <c r="Y83" i="1"/>
  <c r="T83" i="1"/>
  <c r="S83" i="1"/>
  <c r="N83" i="1"/>
  <c r="M83" i="1"/>
  <c r="H83" i="1"/>
  <c r="G83" i="1"/>
  <c r="AF82" i="1"/>
  <c r="AE82" i="1" s="1"/>
  <c r="Z82" i="1"/>
  <c r="Y82" i="1"/>
  <c r="T82" i="1"/>
  <c r="S82" i="1"/>
  <c r="N82" i="1"/>
  <c r="M82" i="1"/>
  <c r="H82" i="1"/>
  <c r="G82" i="1"/>
  <c r="AF81" i="1"/>
  <c r="AE81" i="1" s="1"/>
  <c r="Z81" i="1"/>
  <c r="Y81" i="1"/>
  <c r="T81" i="1"/>
  <c r="S81" i="1"/>
  <c r="N81" i="1"/>
  <c r="M81" i="1"/>
  <c r="H81" i="1"/>
  <c r="G81" i="1"/>
  <c r="AF80" i="1"/>
  <c r="AD80" i="1" s="1"/>
  <c r="Z80" i="1"/>
  <c r="Y80" i="1"/>
  <c r="T80" i="1"/>
  <c r="S80" i="1"/>
  <c r="N80" i="1"/>
  <c r="M80" i="1"/>
  <c r="H80" i="1"/>
  <c r="G80" i="1"/>
  <c r="AF79" i="1"/>
  <c r="AE79" i="1" s="1"/>
  <c r="Z79" i="1"/>
  <c r="Y79" i="1"/>
  <c r="T79" i="1"/>
  <c r="S79" i="1"/>
  <c r="N79" i="1"/>
  <c r="M79" i="1"/>
  <c r="H79" i="1"/>
  <c r="G79" i="1"/>
  <c r="AF78" i="1"/>
  <c r="AD78" i="1" s="1"/>
  <c r="Z78" i="1"/>
  <c r="Y78" i="1"/>
  <c r="T78" i="1"/>
  <c r="S78" i="1"/>
  <c r="N78" i="1"/>
  <c r="M78" i="1"/>
  <c r="H78" i="1"/>
  <c r="G78" i="1"/>
  <c r="AF76" i="1"/>
  <c r="Z76" i="1"/>
  <c r="Y76" i="1"/>
  <c r="T76" i="1"/>
  <c r="S76" i="1"/>
  <c r="N76" i="1"/>
  <c r="M76" i="1"/>
  <c r="H76" i="1"/>
  <c r="G76" i="1"/>
  <c r="AF75" i="1"/>
  <c r="AD75" i="1" s="1"/>
  <c r="AE75" i="1"/>
  <c r="Z75" i="1"/>
  <c r="Y75" i="1"/>
  <c r="T75" i="1"/>
  <c r="S75" i="1"/>
  <c r="N75" i="1"/>
  <c r="M75" i="1"/>
  <c r="H75" i="1"/>
  <c r="G75" i="1"/>
  <c r="AF74" i="1"/>
  <c r="AE74" i="1" s="1"/>
  <c r="Z74" i="1"/>
  <c r="Y74" i="1"/>
  <c r="T74" i="1"/>
  <c r="S74" i="1"/>
  <c r="N74" i="1"/>
  <c r="M74" i="1"/>
  <c r="H74" i="1"/>
  <c r="G74" i="1"/>
  <c r="AF73" i="1"/>
  <c r="AD73" i="1" s="1"/>
  <c r="Z73" i="1"/>
  <c r="Y73" i="1"/>
  <c r="T73" i="1"/>
  <c r="S73" i="1"/>
  <c r="N73" i="1"/>
  <c r="M73" i="1"/>
  <c r="H73" i="1"/>
  <c r="G73" i="1"/>
  <c r="AF72" i="1"/>
  <c r="Z72" i="1"/>
  <c r="Y72" i="1"/>
  <c r="T72" i="1"/>
  <c r="S72" i="1"/>
  <c r="N72" i="1"/>
  <c r="M72" i="1"/>
  <c r="H72" i="1"/>
  <c r="G72" i="1"/>
  <c r="AF71" i="1"/>
  <c r="AD71" i="1" s="1"/>
  <c r="Z71" i="1"/>
  <c r="Y71" i="1"/>
  <c r="T71" i="1"/>
  <c r="S71" i="1"/>
  <c r="N71" i="1"/>
  <c r="M71" i="1"/>
  <c r="H71" i="1"/>
  <c r="G71" i="1"/>
  <c r="AF70" i="1"/>
  <c r="AE70" i="1" s="1"/>
  <c r="Z70" i="1"/>
  <c r="Y70" i="1"/>
  <c r="T70" i="1"/>
  <c r="S70" i="1"/>
  <c r="N70" i="1"/>
  <c r="M70" i="1"/>
  <c r="H70" i="1"/>
  <c r="G70" i="1"/>
  <c r="AF69" i="1"/>
  <c r="AD69" i="1" s="1"/>
  <c r="Z69" i="1"/>
  <c r="Y69" i="1"/>
  <c r="T69" i="1"/>
  <c r="S69" i="1"/>
  <c r="N69" i="1"/>
  <c r="M69" i="1"/>
  <c r="H69" i="1"/>
  <c r="G69" i="1"/>
  <c r="AF68" i="1"/>
  <c r="AE68" i="1" s="1"/>
  <c r="Z68" i="1"/>
  <c r="Y68" i="1"/>
  <c r="T68" i="1"/>
  <c r="S68" i="1"/>
  <c r="N68" i="1"/>
  <c r="M68" i="1"/>
  <c r="H68" i="1"/>
  <c r="G68" i="1"/>
  <c r="AF66" i="1"/>
  <c r="AD66" i="1" s="1"/>
  <c r="Z66" i="1"/>
  <c r="Y66" i="1"/>
  <c r="T66" i="1"/>
  <c r="S66" i="1"/>
  <c r="N66" i="1"/>
  <c r="M66" i="1"/>
  <c r="H66" i="1"/>
  <c r="G66" i="1"/>
  <c r="AF65" i="1"/>
  <c r="Z65" i="1"/>
  <c r="Y65" i="1"/>
  <c r="T65" i="1"/>
  <c r="S65" i="1"/>
  <c r="N65" i="1"/>
  <c r="M65" i="1"/>
  <c r="H65" i="1"/>
  <c r="G65" i="1"/>
  <c r="AF64" i="1"/>
  <c r="AE64" i="1" s="1"/>
  <c r="Z64" i="1"/>
  <c r="Y64" i="1"/>
  <c r="T64" i="1"/>
  <c r="S64" i="1"/>
  <c r="N64" i="1"/>
  <c r="M64" i="1"/>
  <c r="H64" i="1"/>
  <c r="G64" i="1"/>
  <c r="AF63" i="1"/>
  <c r="AE63" i="1" s="1"/>
  <c r="Z63" i="1"/>
  <c r="Y63" i="1"/>
  <c r="T63" i="1"/>
  <c r="S63" i="1"/>
  <c r="N63" i="1"/>
  <c r="M63" i="1"/>
  <c r="H63" i="1"/>
  <c r="G63" i="1"/>
  <c r="AF62" i="1"/>
  <c r="AD62" i="1" s="1"/>
  <c r="Z62" i="1"/>
  <c r="Y62" i="1"/>
  <c r="T62" i="1"/>
  <c r="S62" i="1"/>
  <c r="N62" i="1"/>
  <c r="M62" i="1"/>
  <c r="H62" i="1"/>
  <c r="G62" i="1"/>
  <c r="AF61" i="1"/>
  <c r="AD61" i="1" s="1"/>
  <c r="Z61" i="1"/>
  <c r="Y61" i="1"/>
  <c r="T61" i="1"/>
  <c r="S61" i="1"/>
  <c r="N61" i="1"/>
  <c r="M61" i="1"/>
  <c r="H61" i="1"/>
  <c r="G61" i="1"/>
  <c r="AF60" i="1"/>
  <c r="AD60" i="1" s="1"/>
  <c r="Z60" i="1"/>
  <c r="Y60" i="1"/>
  <c r="T60" i="1"/>
  <c r="S60" i="1"/>
  <c r="N60" i="1"/>
  <c r="M60" i="1"/>
  <c r="H60" i="1"/>
  <c r="G60" i="1"/>
  <c r="AF59" i="1"/>
  <c r="AD59" i="1" s="1"/>
  <c r="Z59" i="1"/>
  <c r="Y59" i="1"/>
  <c r="T59" i="1"/>
  <c r="S59" i="1"/>
  <c r="N59" i="1"/>
  <c r="M59" i="1"/>
  <c r="H59" i="1"/>
  <c r="G59" i="1"/>
  <c r="AF58" i="1"/>
  <c r="Z58" i="1"/>
  <c r="Y58" i="1"/>
  <c r="T58" i="1"/>
  <c r="S58" i="1"/>
  <c r="N58" i="1"/>
  <c r="M58" i="1"/>
  <c r="H58" i="1"/>
  <c r="G58" i="1"/>
  <c r="AF56" i="1"/>
  <c r="AE56" i="1" s="1"/>
  <c r="Z56" i="1"/>
  <c r="Y56" i="1"/>
  <c r="T56" i="1"/>
  <c r="S56" i="1"/>
  <c r="N56" i="1"/>
  <c r="M56" i="1"/>
  <c r="H56" i="1"/>
  <c r="G56" i="1"/>
  <c r="AF55" i="1"/>
  <c r="Z55" i="1"/>
  <c r="Y55" i="1"/>
  <c r="T55" i="1"/>
  <c r="S55" i="1"/>
  <c r="N55" i="1"/>
  <c r="M55" i="1"/>
  <c r="H55" i="1"/>
  <c r="G55" i="1"/>
  <c r="AF54" i="1"/>
  <c r="AE54" i="1" s="1"/>
  <c r="Z54" i="1"/>
  <c r="Y54" i="1"/>
  <c r="T54" i="1"/>
  <c r="S54" i="1"/>
  <c r="N54" i="1"/>
  <c r="M54" i="1"/>
  <c r="H54" i="1"/>
  <c r="G54" i="1"/>
  <c r="AF53" i="1"/>
  <c r="AD53" i="1" s="1"/>
  <c r="Z53" i="1"/>
  <c r="Y53" i="1"/>
  <c r="T53" i="1"/>
  <c r="S53" i="1"/>
  <c r="N53" i="1"/>
  <c r="M53" i="1"/>
  <c r="H53" i="1"/>
  <c r="G53" i="1"/>
  <c r="AF52" i="1"/>
  <c r="AE52" i="1" s="1"/>
  <c r="Z52" i="1"/>
  <c r="Y52" i="1"/>
  <c r="T52" i="1"/>
  <c r="S52" i="1"/>
  <c r="N52" i="1"/>
  <c r="M52" i="1"/>
  <c r="H52" i="1"/>
  <c r="G52" i="1"/>
  <c r="AF51" i="1"/>
  <c r="Z51" i="1"/>
  <c r="Y51" i="1"/>
  <c r="T51" i="1"/>
  <c r="S51" i="1"/>
  <c r="N51" i="1"/>
  <c r="M51" i="1"/>
  <c r="H51" i="1"/>
  <c r="G51" i="1"/>
  <c r="AF50" i="1"/>
  <c r="AE50" i="1" s="1"/>
  <c r="Z50" i="1"/>
  <c r="Y50" i="1"/>
  <c r="T50" i="1"/>
  <c r="S50" i="1"/>
  <c r="N50" i="1"/>
  <c r="M50" i="1"/>
  <c r="H50" i="1"/>
  <c r="G50" i="1"/>
  <c r="AF49" i="1"/>
  <c r="AD49" i="1" s="1"/>
  <c r="Z49" i="1"/>
  <c r="Y49" i="1"/>
  <c r="T49" i="1"/>
  <c r="S49" i="1"/>
  <c r="N49" i="1"/>
  <c r="M49" i="1"/>
  <c r="H49" i="1"/>
  <c r="G49" i="1"/>
  <c r="AF48" i="1"/>
  <c r="AD48" i="1" s="1"/>
  <c r="Z48" i="1"/>
  <c r="Y48" i="1"/>
  <c r="T48" i="1"/>
  <c r="S48" i="1"/>
  <c r="N48" i="1"/>
  <c r="M48" i="1"/>
  <c r="H48" i="1"/>
  <c r="G48" i="1"/>
  <c r="AF46" i="1"/>
  <c r="AE46" i="1" s="1"/>
  <c r="Z46" i="1"/>
  <c r="Y46" i="1"/>
  <c r="T46" i="1"/>
  <c r="S46" i="1"/>
  <c r="N46" i="1"/>
  <c r="M46" i="1"/>
  <c r="H46" i="1"/>
  <c r="G46" i="1"/>
  <c r="AF45" i="1"/>
  <c r="AE45" i="1" s="1"/>
  <c r="Z45" i="1"/>
  <c r="Y45" i="1"/>
  <c r="T45" i="1"/>
  <c r="S45" i="1"/>
  <c r="N45" i="1"/>
  <c r="M45" i="1"/>
  <c r="H45" i="1"/>
  <c r="G45" i="1"/>
  <c r="AF44" i="1"/>
  <c r="AD44" i="1" s="1"/>
  <c r="Z44" i="1"/>
  <c r="Y44" i="1"/>
  <c r="T44" i="1"/>
  <c r="S44" i="1"/>
  <c r="N44" i="1"/>
  <c r="M44" i="1"/>
  <c r="H44" i="1"/>
  <c r="G44" i="1"/>
  <c r="AF43" i="1"/>
  <c r="AD43" i="1" s="1"/>
  <c r="Z43" i="1"/>
  <c r="Y43" i="1"/>
  <c r="T43" i="1"/>
  <c r="S43" i="1"/>
  <c r="N43" i="1"/>
  <c r="M43" i="1"/>
  <c r="H43" i="1"/>
  <c r="G43" i="1"/>
  <c r="AF42" i="1"/>
  <c r="AE42" i="1" s="1"/>
  <c r="Z42" i="1"/>
  <c r="Y42" i="1"/>
  <c r="T42" i="1"/>
  <c r="S42" i="1"/>
  <c r="N42" i="1"/>
  <c r="M42" i="1"/>
  <c r="H42" i="1"/>
  <c r="G42" i="1"/>
  <c r="AF41" i="1"/>
  <c r="AE41" i="1" s="1"/>
  <c r="Z41" i="1"/>
  <c r="Y41" i="1"/>
  <c r="T41" i="1"/>
  <c r="S41" i="1"/>
  <c r="N41" i="1"/>
  <c r="M41" i="1"/>
  <c r="H41" i="1"/>
  <c r="G41" i="1"/>
  <c r="AF40" i="1"/>
  <c r="AD40" i="1" s="1"/>
  <c r="Z40" i="1"/>
  <c r="T40" i="1"/>
  <c r="S40" i="1"/>
  <c r="N40" i="1"/>
  <c r="H40" i="1"/>
  <c r="G40" i="1"/>
  <c r="AF39" i="1"/>
  <c r="Z39" i="1"/>
  <c r="Y39" i="1"/>
  <c r="T39" i="1"/>
  <c r="S39" i="1"/>
  <c r="N39" i="1"/>
  <c r="M39" i="1"/>
  <c r="H39" i="1"/>
  <c r="G39" i="1"/>
  <c r="AF38" i="1"/>
  <c r="AE38" i="1" s="1"/>
  <c r="Z38" i="1"/>
  <c r="Y38" i="1"/>
  <c r="T38" i="1"/>
  <c r="S38" i="1"/>
  <c r="N38" i="1"/>
  <c r="M38" i="1"/>
  <c r="H38" i="1"/>
  <c r="G38" i="1"/>
  <c r="AF36" i="1"/>
  <c r="AD36" i="1" s="1"/>
  <c r="Z36" i="1"/>
  <c r="Y36" i="1"/>
  <c r="T36" i="1"/>
  <c r="S36" i="1"/>
  <c r="N36" i="1"/>
  <c r="M36" i="1"/>
  <c r="H36" i="1"/>
  <c r="G36" i="1"/>
  <c r="AF35" i="1"/>
  <c r="AD35" i="1" s="1"/>
  <c r="Z35" i="1"/>
  <c r="Y35" i="1"/>
  <c r="T35" i="1"/>
  <c r="S35" i="1"/>
  <c r="N35" i="1"/>
  <c r="M35" i="1"/>
  <c r="H35" i="1"/>
  <c r="G35" i="1"/>
  <c r="AF34" i="1"/>
  <c r="AD34" i="1" s="1"/>
  <c r="AE34" i="1"/>
  <c r="Z34" i="1"/>
  <c r="Y34" i="1"/>
  <c r="T34" i="1"/>
  <c r="S34" i="1"/>
  <c r="N34" i="1"/>
  <c r="M34" i="1"/>
  <c r="H34" i="1"/>
  <c r="G34" i="1"/>
  <c r="AF33" i="1"/>
  <c r="AE33" i="1" s="1"/>
  <c r="Z33" i="1"/>
  <c r="Y33" i="1"/>
  <c r="T33" i="1"/>
  <c r="S33" i="1"/>
  <c r="N33" i="1"/>
  <c r="M33" i="1"/>
  <c r="H33" i="1"/>
  <c r="G33" i="1"/>
  <c r="AF32" i="1"/>
  <c r="AE32" i="1" s="1"/>
  <c r="Z32" i="1"/>
  <c r="Y32" i="1"/>
  <c r="T32" i="1"/>
  <c r="S32" i="1"/>
  <c r="N32" i="1"/>
  <c r="M32" i="1"/>
  <c r="H32" i="1"/>
  <c r="G32" i="1"/>
  <c r="AF31" i="1"/>
  <c r="AD31" i="1" s="1"/>
  <c r="Z31" i="1"/>
  <c r="Y31" i="1"/>
  <c r="T31" i="1"/>
  <c r="S31" i="1"/>
  <c r="N31" i="1"/>
  <c r="M31" i="1"/>
  <c r="H31" i="1"/>
  <c r="G31" i="1"/>
  <c r="AF30" i="1"/>
  <c r="AD30" i="1" s="1"/>
  <c r="Z30" i="1"/>
  <c r="Y30" i="1"/>
  <c r="T30" i="1"/>
  <c r="S30" i="1"/>
  <c r="N30" i="1"/>
  <c r="M30" i="1"/>
  <c r="H30" i="1"/>
  <c r="G30" i="1"/>
  <c r="AF29" i="1"/>
  <c r="AE29" i="1" s="1"/>
  <c r="Z29" i="1"/>
  <c r="Y29" i="1"/>
  <c r="T29" i="1"/>
  <c r="S29" i="1"/>
  <c r="N29" i="1"/>
  <c r="M29" i="1"/>
  <c r="H29" i="1"/>
  <c r="G29" i="1"/>
  <c r="AF28" i="1"/>
  <c r="AD28" i="1" s="1"/>
  <c r="Z28" i="1"/>
  <c r="Y28" i="1"/>
  <c r="T28" i="1"/>
  <c r="S28" i="1"/>
  <c r="N28" i="1"/>
  <c r="M28" i="1"/>
  <c r="H28" i="1"/>
  <c r="G28" i="1"/>
  <c r="AF26" i="1"/>
  <c r="AE26" i="1" s="1"/>
  <c r="Z26" i="1"/>
  <c r="Y26" i="1"/>
  <c r="T26" i="1"/>
  <c r="S26" i="1"/>
  <c r="N26" i="1"/>
  <c r="M26" i="1"/>
  <c r="H26" i="1"/>
  <c r="G26" i="1"/>
  <c r="AF25" i="1"/>
  <c r="AD25" i="1" s="1"/>
  <c r="Z25" i="1"/>
  <c r="Y25" i="1"/>
  <c r="T25" i="1"/>
  <c r="S25" i="1"/>
  <c r="N25" i="1"/>
  <c r="M25" i="1"/>
  <c r="H25" i="1"/>
  <c r="G25" i="1"/>
  <c r="AF24" i="1"/>
  <c r="AE24" i="1" s="1"/>
  <c r="Z24" i="1"/>
  <c r="Y24" i="1"/>
  <c r="T24" i="1"/>
  <c r="S24" i="1"/>
  <c r="N24" i="1"/>
  <c r="M24" i="1"/>
  <c r="H24" i="1"/>
  <c r="G24" i="1"/>
  <c r="AF23" i="1"/>
  <c r="Z23" i="1"/>
  <c r="Y23" i="1"/>
  <c r="T23" i="1"/>
  <c r="S23" i="1"/>
  <c r="N23" i="1"/>
  <c r="M23" i="1"/>
  <c r="H23" i="1"/>
  <c r="G23" i="1"/>
  <c r="AF22" i="1"/>
  <c r="AE22" i="1" s="1"/>
  <c r="Z22" i="1"/>
  <c r="Y22" i="1"/>
  <c r="T22" i="1"/>
  <c r="S22" i="1"/>
  <c r="N22" i="1"/>
  <c r="M22" i="1"/>
  <c r="H22" i="1"/>
  <c r="G22" i="1"/>
  <c r="AF21" i="1"/>
  <c r="AD21" i="1" s="1"/>
  <c r="Z21" i="1"/>
  <c r="Y21" i="1"/>
  <c r="T21" i="1"/>
  <c r="S21" i="1"/>
  <c r="N21" i="1"/>
  <c r="M21" i="1"/>
  <c r="H21" i="1"/>
  <c r="G21" i="1"/>
  <c r="AF20" i="1"/>
  <c r="AD20" i="1" s="1"/>
  <c r="AE20" i="1"/>
  <c r="Z20" i="1"/>
  <c r="Y20" i="1"/>
  <c r="T20" i="1"/>
  <c r="S20" i="1"/>
  <c r="N20" i="1"/>
  <c r="M20" i="1"/>
  <c r="H20" i="1"/>
  <c r="G20" i="1"/>
  <c r="AF19" i="1"/>
  <c r="AE19" i="1" s="1"/>
  <c r="Z19" i="1"/>
  <c r="Y19" i="1"/>
  <c r="T19" i="1"/>
  <c r="S19" i="1"/>
  <c r="N19" i="1"/>
  <c r="M19" i="1"/>
  <c r="H19" i="1"/>
  <c r="G19" i="1"/>
  <c r="AF18" i="1"/>
  <c r="AE18" i="1" s="1"/>
  <c r="Z18" i="1"/>
  <c r="Y18" i="1"/>
  <c r="T18" i="1"/>
  <c r="S18" i="1"/>
  <c r="N18" i="1"/>
  <c r="M18" i="1"/>
  <c r="H18" i="1"/>
  <c r="G18" i="1"/>
  <c r="AF16" i="1"/>
  <c r="AD16" i="1" s="1"/>
  <c r="AE16" i="1"/>
  <c r="Z16" i="1"/>
  <c r="Y16" i="1"/>
  <c r="T16" i="1"/>
  <c r="S16" i="1"/>
  <c r="N16" i="1"/>
  <c r="M16" i="1"/>
  <c r="H16" i="1"/>
  <c r="G16" i="1"/>
  <c r="AF15" i="1"/>
  <c r="AE15" i="1" s="1"/>
  <c r="Z15" i="1"/>
  <c r="Y15" i="1"/>
  <c r="T15" i="1"/>
  <c r="S15" i="1"/>
  <c r="N15" i="1"/>
  <c r="M15" i="1"/>
  <c r="H15" i="1"/>
  <c r="G15" i="1"/>
  <c r="AF14" i="1"/>
  <c r="AE14" i="1" s="1"/>
  <c r="Z14" i="1"/>
  <c r="Y14" i="1"/>
  <c r="T14" i="1"/>
  <c r="S14" i="1"/>
  <c r="N14" i="1"/>
  <c r="M14" i="1"/>
  <c r="H14" i="1"/>
  <c r="G14" i="1"/>
  <c r="AF13" i="1"/>
  <c r="AE13" i="1" s="1"/>
  <c r="AD13" i="1"/>
  <c r="Z13" i="1"/>
  <c r="Y13" i="1"/>
  <c r="T13" i="1"/>
  <c r="S13" i="1"/>
  <c r="N13" i="1"/>
  <c r="M13" i="1"/>
  <c r="H13" i="1"/>
  <c r="G13" i="1"/>
  <c r="AF12" i="1"/>
  <c r="Z12" i="1"/>
  <c r="Y12" i="1"/>
  <c r="T12" i="1"/>
  <c r="S12" i="1"/>
  <c r="N12" i="1"/>
  <c r="M12" i="1"/>
  <c r="H12" i="1"/>
  <c r="G12" i="1"/>
  <c r="AF11" i="1"/>
  <c r="AE11" i="1" s="1"/>
  <c r="Z11" i="1"/>
  <c r="Y11" i="1"/>
  <c r="T11" i="1"/>
  <c r="S11" i="1"/>
  <c r="N11" i="1"/>
  <c r="M11" i="1"/>
  <c r="H11" i="1"/>
  <c r="G11" i="1"/>
  <c r="AF10" i="1"/>
  <c r="AE10" i="1" s="1"/>
  <c r="AD10" i="1"/>
  <c r="Z10" i="1"/>
  <c r="Y10" i="1"/>
  <c r="T10" i="1"/>
  <c r="S10" i="1"/>
  <c r="N10" i="1"/>
  <c r="M10" i="1"/>
  <c r="H10" i="1"/>
  <c r="G10" i="1"/>
  <c r="AF9" i="1"/>
  <c r="AE9" i="1" s="1"/>
  <c r="Z9" i="1"/>
  <c r="Y9" i="1"/>
  <c r="T9" i="1"/>
  <c r="S9" i="1"/>
  <c r="N9" i="1"/>
  <c r="M9" i="1"/>
  <c r="H9" i="1"/>
  <c r="G9" i="1"/>
  <c r="AF8" i="1"/>
  <c r="AE8" i="1" s="1"/>
  <c r="Z8" i="1"/>
  <c r="Y8" i="1"/>
  <c r="T8" i="1"/>
  <c r="S8" i="1"/>
  <c r="N8" i="1"/>
  <c r="M8" i="1"/>
  <c r="H8" i="1"/>
  <c r="G8" i="1"/>
  <c r="AF3" i="1"/>
  <c r="AD5" i="1" s="1"/>
  <c r="AB4" i="1" s="1"/>
  <c r="AE199" i="1" l="1"/>
  <c r="AE207" i="1"/>
  <c r="AA10" i="1"/>
  <c r="AB10" i="1" s="1"/>
  <c r="AA110" i="1"/>
  <c r="AB110" i="1" s="1"/>
  <c r="AA289" i="1"/>
  <c r="AA293" i="1"/>
  <c r="AA323" i="1"/>
  <c r="AA344" i="1"/>
  <c r="AA13" i="1"/>
  <c r="AB13" i="1" s="1"/>
  <c r="AE90" i="1"/>
  <c r="AA345" i="1"/>
  <c r="AA367" i="1"/>
  <c r="AB367" i="1" s="1"/>
  <c r="AD367" i="1"/>
  <c r="AD18" i="1"/>
  <c r="AE88" i="1"/>
  <c r="AA177" i="1"/>
  <c r="AB177" i="1" s="1"/>
  <c r="AA205" i="1"/>
  <c r="AD212" i="1"/>
  <c r="AE241" i="1"/>
  <c r="AA245" i="1"/>
  <c r="AA266" i="1"/>
  <c r="AA287" i="1"/>
  <c r="AE21" i="1"/>
  <c r="AA24" i="1"/>
  <c r="AB24" i="1" s="1"/>
  <c r="AD24" i="1"/>
  <c r="AA174" i="1"/>
  <c r="AA199" i="1"/>
  <c r="AB199" i="1" s="1"/>
  <c r="AA202" i="1"/>
  <c r="AB202" i="1" s="1"/>
  <c r="AA238" i="1"/>
  <c r="AA246" i="1"/>
  <c r="AA20" i="1"/>
  <c r="AB20" i="1" s="1"/>
  <c r="AA43" i="1"/>
  <c r="AB43" i="1" s="1"/>
  <c r="AA52" i="1"/>
  <c r="AD52" i="1"/>
  <c r="AA88" i="1"/>
  <c r="AB88" i="1" s="1"/>
  <c r="AA90" i="1"/>
  <c r="AB90" i="1" s="1"/>
  <c r="AE136" i="1"/>
  <c r="AA157" i="1"/>
  <c r="AA162" i="1"/>
  <c r="AB162" i="1" s="1"/>
  <c r="AE166" i="1"/>
  <c r="AD287" i="1"/>
  <c r="AA56" i="1"/>
  <c r="AA124" i="1"/>
  <c r="AA132" i="1"/>
  <c r="AA144" i="1"/>
  <c r="AD144" i="1"/>
  <c r="AA151" i="1"/>
  <c r="AD151" i="1"/>
  <c r="AA342" i="1"/>
  <c r="AA364" i="1"/>
  <c r="AA379" i="1"/>
  <c r="AE71" i="1"/>
  <c r="AE99" i="1"/>
  <c r="AD102" i="1"/>
  <c r="AD110" i="1"/>
  <c r="AA184" i="1"/>
  <c r="AA189" i="1"/>
  <c r="AE43" i="1"/>
  <c r="AD45" i="1"/>
  <c r="AE60" i="1"/>
  <c r="AD114" i="1"/>
  <c r="AD174" i="1"/>
  <c r="AB174" i="1" s="1"/>
  <c r="AE202" i="1"/>
  <c r="AB205" i="1"/>
  <c r="AE205" i="1"/>
  <c r="AD264" i="1"/>
  <c r="AD266" i="1"/>
  <c r="AB266" i="1" s="1"/>
  <c r="AD317" i="1"/>
  <c r="AE324" i="1"/>
  <c r="AD342" i="1"/>
  <c r="AB342" i="1" s="1"/>
  <c r="AD345" i="1"/>
  <c r="AD379" i="1"/>
  <c r="AA30" i="1"/>
  <c r="AB30" i="1" s="1"/>
  <c r="AA34" i="1"/>
  <c r="AB34" i="1" s="1"/>
  <c r="AA38" i="1"/>
  <c r="AA64" i="1"/>
  <c r="AD64" i="1"/>
  <c r="AA81" i="1"/>
  <c r="AA84" i="1"/>
  <c r="AB84" i="1" s="1"/>
  <c r="AA100" i="1"/>
  <c r="AB100" i="1" s="1"/>
  <c r="AA141" i="1"/>
  <c r="AA195" i="1"/>
  <c r="AD195" i="1"/>
  <c r="AA197" i="1"/>
  <c r="AB197" i="1" s="1"/>
  <c r="AA239" i="1"/>
  <c r="AB239" i="1" s="1"/>
  <c r="AA255" i="1"/>
  <c r="AD255" i="1"/>
  <c r="AA257" i="1"/>
  <c r="AA261" i="1"/>
  <c r="AA278" i="1"/>
  <c r="AA298" i="1"/>
  <c r="AA310" i="1"/>
  <c r="AA333" i="1"/>
  <c r="AD333" i="1"/>
  <c r="AA335" i="1"/>
  <c r="AA339" i="1"/>
  <c r="AA357" i="1"/>
  <c r="AA390" i="1"/>
  <c r="AA8" i="1"/>
  <c r="AE44" i="1"/>
  <c r="AE59" i="1"/>
  <c r="AA75" i="1"/>
  <c r="AB75" i="1" s="1"/>
  <c r="AA85" i="1"/>
  <c r="AA99" i="1"/>
  <c r="AB99" i="1" s="1"/>
  <c r="AA104" i="1"/>
  <c r="AA115" i="1"/>
  <c r="AA123" i="1"/>
  <c r="AA136" i="1"/>
  <c r="AB136" i="1" s="1"/>
  <c r="AA165" i="1"/>
  <c r="AD173" i="1"/>
  <c r="AE193" i="1"/>
  <c r="AD216" i="1"/>
  <c r="AD237" i="1"/>
  <c r="AD272" i="1"/>
  <c r="AE279" i="1"/>
  <c r="AD296" i="1"/>
  <c r="AA299" i="1"/>
  <c r="AD299" i="1"/>
  <c r="AD311" i="1"/>
  <c r="AA329" i="1"/>
  <c r="AD351" i="1"/>
  <c r="AE358" i="1"/>
  <c r="AD384" i="1"/>
  <c r="AD213" i="1"/>
  <c r="AE213" i="1"/>
  <c r="AD263" i="1"/>
  <c r="AE263" i="1"/>
  <c r="AE315" i="1"/>
  <c r="AD315" i="1"/>
  <c r="AD341" i="1"/>
  <c r="AE341" i="1"/>
  <c r="AE362" i="1"/>
  <c r="AD362" i="1"/>
  <c r="AE383" i="1"/>
  <c r="AD383" i="1"/>
  <c r="AD8" i="1"/>
  <c r="AD41" i="1"/>
  <c r="AE69" i="1"/>
  <c r="AE94" i="1"/>
  <c r="AD123" i="1"/>
  <c r="AE153" i="1"/>
  <c r="AD153" i="1"/>
  <c r="AD157" i="1"/>
  <c r="AB157" i="1" s="1"/>
  <c r="AD168" i="1"/>
  <c r="AE191" i="1"/>
  <c r="AD191" i="1"/>
  <c r="AE211" i="1"/>
  <c r="AD211" i="1"/>
  <c r="AD217" i="1"/>
  <c r="AE217" i="1"/>
  <c r="AE256" i="1"/>
  <c r="AD256" i="1"/>
  <c r="AE280" i="1"/>
  <c r="AD280" i="1"/>
  <c r="AE334" i="1"/>
  <c r="AD334" i="1"/>
  <c r="AE359" i="1"/>
  <c r="AD359" i="1"/>
  <c r="AE131" i="1"/>
  <c r="AD131" i="1"/>
  <c r="AD170" i="1"/>
  <c r="AE170" i="1"/>
  <c r="AA16" i="1"/>
  <c r="AB16" i="1" s="1"/>
  <c r="AD19" i="1"/>
  <c r="AA46" i="1"/>
  <c r="AD86" i="1"/>
  <c r="AE86" i="1"/>
  <c r="AA91" i="1"/>
  <c r="AA127" i="1"/>
  <c r="AB127" i="1" s="1"/>
  <c r="AD127" i="1"/>
  <c r="AE140" i="1"/>
  <c r="AD140" i="1"/>
  <c r="AE215" i="1"/>
  <c r="AD215" i="1"/>
  <c r="AE250" i="1"/>
  <c r="AD250" i="1"/>
  <c r="AE271" i="1"/>
  <c r="AD271" i="1"/>
  <c r="AD295" i="1"/>
  <c r="AE295" i="1"/>
  <c r="AE328" i="1"/>
  <c r="AD328" i="1"/>
  <c r="AE350" i="1"/>
  <c r="AD350" i="1"/>
  <c r="AD375" i="1"/>
  <c r="AE375" i="1"/>
  <c r="AA11" i="1"/>
  <c r="AA19" i="1"/>
  <c r="AB19" i="1" s="1"/>
  <c r="AA22" i="1"/>
  <c r="AA83" i="1"/>
  <c r="AB83" i="1" s="1"/>
  <c r="AA9" i="1"/>
  <c r="AA12" i="1"/>
  <c r="AA14" i="1"/>
  <c r="AB14" i="1" s="1"/>
  <c r="AD14" i="1"/>
  <c r="AE25" i="1"/>
  <c r="AA29" i="1"/>
  <c r="AA33" i="1"/>
  <c r="AA42" i="1"/>
  <c r="AA48" i="1"/>
  <c r="AB48" i="1" s="1"/>
  <c r="AE48" i="1"/>
  <c r="AA59" i="1"/>
  <c r="AB59" i="1" s="1"/>
  <c r="AA95" i="1"/>
  <c r="AA102" i="1"/>
  <c r="AB102" i="1" s="1"/>
  <c r="AA105" i="1"/>
  <c r="AD105" i="1"/>
  <c r="AA118" i="1"/>
  <c r="AB118" i="1" s="1"/>
  <c r="AE176" i="1"/>
  <c r="AD176" i="1"/>
  <c r="AD184" i="1"/>
  <c r="AD209" i="1"/>
  <c r="AE209" i="1"/>
  <c r="AE248" i="1"/>
  <c r="AD248" i="1"/>
  <c r="AE288" i="1"/>
  <c r="AD288" i="1"/>
  <c r="AE325" i="1"/>
  <c r="AD325" i="1"/>
  <c r="AE368" i="1"/>
  <c r="AD368" i="1"/>
  <c r="AA131" i="1"/>
  <c r="AB131" i="1" s="1"/>
  <c r="AA140" i="1"/>
  <c r="AA155" i="1"/>
  <c r="AA169" i="1"/>
  <c r="AA173" i="1"/>
  <c r="AB173" i="1" s="1"/>
  <c r="AA182" i="1"/>
  <c r="AA193" i="1"/>
  <c r="AB193" i="1" s="1"/>
  <c r="AA211" i="1"/>
  <c r="AA215" i="1"/>
  <c r="AB215" i="1" s="1"/>
  <c r="AA220" i="1"/>
  <c r="AA249" i="1"/>
  <c r="AA262" i="1"/>
  <c r="AA271" i="1"/>
  <c r="AB271" i="1" s="1"/>
  <c r="AA282" i="1"/>
  <c r="AA294" i="1"/>
  <c r="AA304" i="1"/>
  <c r="AA315" i="1"/>
  <c r="AA327" i="1"/>
  <c r="AA340" i="1"/>
  <c r="AA350" i="1"/>
  <c r="AA361" i="1"/>
  <c r="AA374" i="1"/>
  <c r="AA383" i="1"/>
  <c r="AA60" i="1"/>
  <c r="AB60" i="1" s="1"/>
  <c r="AA69" i="1"/>
  <c r="AB69" i="1" s="1"/>
  <c r="AA71" i="1"/>
  <c r="AB71" i="1" s="1"/>
  <c r="AA80" i="1"/>
  <c r="AB80" i="1" s="1"/>
  <c r="AA94" i="1"/>
  <c r="AB94" i="1" s="1"/>
  <c r="AA111" i="1"/>
  <c r="AA119" i="1"/>
  <c r="AA128" i="1"/>
  <c r="AA137" i="1"/>
  <c r="AA145" i="1"/>
  <c r="AA152" i="1"/>
  <c r="AA160" i="1"/>
  <c r="AA167" i="1"/>
  <c r="AA170" i="1"/>
  <c r="AA187" i="1"/>
  <c r="AA191" i="1"/>
  <c r="AB191" i="1" s="1"/>
  <c r="AA207" i="1"/>
  <c r="AB207" i="1" s="1"/>
  <c r="AA209" i="1"/>
  <c r="AB209" i="1" s="1"/>
  <c r="AA213" i="1"/>
  <c r="AB213" i="1" s="1"/>
  <c r="AA217" i="1"/>
  <c r="AA221" i="1"/>
  <c r="AA225" i="1"/>
  <c r="AA229" i="1"/>
  <c r="AA233" i="1"/>
  <c r="AA243" i="1"/>
  <c r="AA250" i="1"/>
  <c r="AB250" i="1" s="1"/>
  <c r="AA273" i="1"/>
  <c r="AA277" i="1"/>
  <c r="AA305" i="1"/>
  <c r="AA312" i="1"/>
  <c r="AA318" i="1"/>
  <c r="AA322" i="1"/>
  <c r="AA325" i="1"/>
  <c r="AA328" i="1"/>
  <c r="AB328" i="1" s="1"/>
  <c r="AA346" i="1"/>
  <c r="AA352" i="1"/>
  <c r="AA356" i="1"/>
  <c r="AA359" i="1"/>
  <c r="AB359" i="1" s="1"/>
  <c r="AA362" i="1"/>
  <c r="AA380" i="1"/>
  <c r="AA385" i="1"/>
  <c r="AA389" i="1"/>
  <c r="AD4" i="1"/>
  <c r="AA4" i="1" s="1"/>
  <c r="AD29" i="1"/>
  <c r="AE31" i="1"/>
  <c r="AE35" i="1"/>
  <c r="AE40" i="1"/>
  <c r="AE53" i="1"/>
  <c r="AE61" i="1"/>
  <c r="AD39" i="1"/>
  <c r="AE39" i="1"/>
  <c r="AD51" i="1"/>
  <c r="AE51" i="1"/>
  <c r="AE58" i="1"/>
  <c r="AD58" i="1"/>
  <c r="AE72" i="1"/>
  <c r="AD72" i="1"/>
  <c r="AD12" i="1"/>
  <c r="AE12" i="1"/>
  <c r="AD1" i="1"/>
  <c r="C1" i="1" s="1"/>
  <c r="AD23" i="1"/>
  <c r="AE23" i="1"/>
  <c r="AA25" i="1"/>
  <c r="AB25" i="1" s="1"/>
  <c r="AA28" i="1"/>
  <c r="AB28" i="1" s="1"/>
  <c r="AE28" i="1"/>
  <c r="AE30" i="1"/>
  <c r="AA32" i="1"/>
  <c r="AD32" i="1"/>
  <c r="AE36" i="1"/>
  <c r="AA40" i="1"/>
  <c r="AB40" i="1" s="1"/>
  <c r="AE49" i="1"/>
  <c r="AA18" i="1"/>
  <c r="AB18" i="1" s="1"/>
  <c r="AA35" i="1"/>
  <c r="AB35" i="1" s="1"/>
  <c r="AD55" i="1"/>
  <c r="AE55" i="1"/>
  <c r="AE65" i="1"/>
  <c r="AD65" i="1"/>
  <c r="AE76" i="1"/>
  <c r="AD76" i="1"/>
  <c r="AD220" i="1"/>
  <c r="AE220" i="1"/>
  <c r="AE223" i="1"/>
  <c r="AD223" i="1"/>
  <c r="AE227" i="1"/>
  <c r="AD227" i="1"/>
  <c r="AE231" i="1"/>
  <c r="AD231" i="1"/>
  <c r="AA41" i="1"/>
  <c r="AA45" i="1"/>
  <c r="AA50" i="1"/>
  <c r="AA54" i="1"/>
  <c r="AA58" i="1"/>
  <c r="AA62" i="1"/>
  <c r="AB62" i="1" s="1"/>
  <c r="AA66" i="1"/>
  <c r="AB66" i="1" s="1"/>
  <c r="AA73" i="1"/>
  <c r="AB73" i="1" s="1"/>
  <c r="AA78" i="1"/>
  <c r="AB78" i="1" s="1"/>
  <c r="AA82" i="1"/>
  <c r="AD82" i="1"/>
  <c r="AA86" i="1"/>
  <c r="AB86" i="1" s="1"/>
  <c r="AA92" i="1"/>
  <c r="AA96" i="1"/>
  <c r="AA101" i="1"/>
  <c r="AD101" i="1"/>
  <c r="AA108" i="1"/>
  <c r="AA112" i="1"/>
  <c r="AA116" i="1"/>
  <c r="AA121" i="1"/>
  <c r="AA125" i="1"/>
  <c r="AA129" i="1"/>
  <c r="AA134" i="1"/>
  <c r="AA138" i="1"/>
  <c r="AA142" i="1"/>
  <c r="AA147" i="1"/>
  <c r="AA149" i="1"/>
  <c r="AA156" i="1"/>
  <c r="AD156" i="1"/>
  <c r="AA161" i="1"/>
  <c r="AD161" i="1"/>
  <c r="AA163" i="1"/>
  <c r="AA166" i="1"/>
  <c r="AB166" i="1" s="1"/>
  <c r="AA168" i="1"/>
  <c r="AD181" i="1"/>
  <c r="AE181" i="1"/>
  <c r="AE251" i="1"/>
  <c r="AD251" i="1"/>
  <c r="AE275" i="1"/>
  <c r="AD275" i="1"/>
  <c r="AE283" i="1"/>
  <c r="AD283" i="1"/>
  <c r="AE307" i="1"/>
  <c r="AD307" i="1"/>
  <c r="AE320" i="1"/>
  <c r="AD320" i="1"/>
  <c r="AA15" i="1"/>
  <c r="AA21" i="1"/>
  <c r="AB21" i="1" s="1"/>
  <c r="AA23" i="1"/>
  <c r="AA26" i="1"/>
  <c r="AA31" i="1"/>
  <c r="AB31" i="1" s="1"/>
  <c r="AA36" i="1"/>
  <c r="AB36" i="1" s="1"/>
  <c r="AA39" i="1"/>
  <c r="AA44" i="1"/>
  <c r="AB44" i="1" s="1"/>
  <c r="AA49" i="1"/>
  <c r="AB49" i="1" s="1"/>
  <c r="AA51" i="1"/>
  <c r="AA53" i="1"/>
  <c r="AB53" i="1" s="1"/>
  <c r="AA55" i="1"/>
  <c r="AA61" i="1"/>
  <c r="AB61" i="1" s="1"/>
  <c r="AA63" i="1"/>
  <c r="AA65" i="1"/>
  <c r="AA68" i="1"/>
  <c r="AA70" i="1"/>
  <c r="AA72" i="1"/>
  <c r="AA74" i="1"/>
  <c r="AA76" i="1"/>
  <c r="AA79" i="1"/>
  <c r="AA89" i="1"/>
  <c r="AD89" i="1"/>
  <c r="AA93" i="1"/>
  <c r="AB93" i="1" s="1"/>
  <c r="AE93" i="1"/>
  <c r="AA98" i="1"/>
  <c r="AB98" i="1" s="1"/>
  <c r="AE98" i="1"/>
  <c r="AA103" i="1"/>
  <c r="AA109" i="1"/>
  <c r="AB109" i="1" s="1"/>
  <c r="AE109" i="1"/>
  <c r="AA113" i="1"/>
  <c r="AB113" i="1" s="1"/>
  <c r="AE113" i="1"/>
  <c r="AA117" i="1"/>
  <c r="AB117" i="1" s="1"/>
  <c r="AE117" i="1"/>
  <c r="AA122" i="1"/>
  <c r="AB122" i="1" s="1"/>
  <c r="AE122" i="1"/>
  <c r="AA126" i="1"/>
  <c r="AB126" i="1" s="1"/>
  <c r="AE126" i="1"/>
  <c r="AA130" i="1"/>
  <c r="AB130" i="1" s="1"/>
  <c r="AE130" i="1"/>
  <c r="AA135" i="1"/>
  <c r="AB135" i="1" s="1"/>
  <c r="AE135" i="1"/>
  <c r="AA139" i="1"/>
  <c r="AB139" i="1" s="1"/>
  <c r="AE139" i="1"/>
  <c r="AA143" i="1"/>
  <c r="AB143" i="1" s="1"/>
  <c r="AE143" i="1"/>
  <c r="AA148" i="1"/>
  <c r="AB148" i="1" s="1"/>
  <c r="AE148" i="1"/>
  <c r="AA150" i="1"/>
  <c r="AB150" i="1" s="1"/>
  <c r="AE150" i="1"/>
  <c r="AA153" i="1"/>
  <c r="AB153" i="1" s="1"/>
  <c r="AA154" i="1"/>
  <c r="AA158" i="1"/>
  <c r="AA164" i="1"/>
  <c r="AD164" i="1"/>
  <c r="AA171" i="1"/>
  <c r="AD171" i="1"/>
  <c r="AE179" i="1"/>
  <c r="AD221" i="1"/>
  <c r="AE221" i="1"/>
  <c r="AD225" i="1"/>
  <c r="AE225" i="1"/>
  <c r="AD229" i="1"/>
  <c r="AE229" i="1"/>
  <c r="AD91" i="1"/>
  <c r="AD95" i="1"/>
  <c r="AB95" i="1" s="1"/>
  <c r="AE100" i="1"/>
  <c r="AD106" i="1"/>
  <c r="AB106" i="1" s="1"/>
  <c r="AD111" i="1"/>
  <c r="AD115" i="1"/>
  <c r="AB115" i="1" s="1"/>
  <c r="AD119" i="1"/>
  <c r="AD124" i="1"/>
  <c r="AB124" i="1" s="1"/>
  <c r="AD128" i="1"/>
  <c r="AB128" i="1" s="1"/>
  <c r="AD132" i="1"/>
  <c r="AD137" i="1"/>
  <c r="AD141" i="1"/>
  <c r="AD145" i="1"/>
  <c r="AD152" i="1"/>
  <c r="AB155" i="1"/>
  <c r="AE155" i="1"/>
  <c r="AB160" i="1"/>
  <c r="AE160" i="1"/>
  <c r="AE162" i="1"/>
  <c r="AD167" i="1"/>
  <c r="AE175" i="1"/>
  <c r="AE177" i="1"/>
  <c r="AE183" i="1"/>
  <c r="AD183" i="1"/>
  <c r="AE259" i="1"/>
  <c r="AD259" i="1"/>
  <c r="AE267" i="1"/>
  <c r="AD267" i="1"/>
  <c r="AE291" i="1"/>
  <c r="AD291" i="1"/>
  <c r="AE300" i="1"/>
  <c r="AD300" i="1"/>
  <c r="AE312" i="1"/>
  <c r="AD312" i="1"/>
  <c r="AA176" i="1"/>
  <c r="AA178" i="1"/>
  <c r="AA180" i="1"/>
  <c r="AA183" i="1"/>
  <c r="AA190" i="1"/>
  <c r="AD190" i="1"/>
  <c r="AA222" i="1"/>
  <c r="AD224" i="1"/>
  <c r="AA226" i="1"/>
  <c r="AA228" i="1"/>
  <c r="AD228" i="1"/>
  <c r="AA230" i="1"/>
  <c r="AD232" i="1"/>
  <c r="AA234" i="1"/>
  <c r="AB234" i="1" s="1"/>
  <c r="AA240" i="1"/>
  <c r="AB240" i="1" s="1"/>
  <c r="AE240" i="1"/>
  <c r="AD244" i="1"/>
  <c r="AB244" i="1" s="1"/>
  <c r="AA247" i="1"/>
  <c r="AD247" i="1"/>
  <c r="AA253" i="1"/>
  <c r="AA258" i="1"/>
  <c r="AA260" i="1"/>
  <c r="AD260" i="1"/>
  <c r="AA263" i="1"/>
  <c r="AB263" i="1" s="1"/>
  <c r="AA268" i="1"/>
  <c r="AA274" i="1"/>
  <c r="AA276" i="1"/>
  <c r="AD276" i="1"/>
  <c r="AA279" i="1"/>
  <c r="AB279" i="1" s="1"/>
  <c r="AA284" i="1"/>
  <c r="AA290" i="1"/>
  <c r="AA292" i="1"/>
  <c r="AD292" i="1"/>
  <c r="AA295" i="1"/>
  <c r="AB295" i="1" s="1"/>
  <c r="AA302" i="1"/>
  <c r="AA306" i="1"/>
  <c r="AA308" i="1"/>
  <c r="AA313" i="1"/>
  <c r="AA319" i="1"/>
  <c r="AD321" i="1"/>
  <c r="AA324" i="1"/>
  <c r="AB324" i="1" s="1"/>
  <c r="AA330" i="1"/>
  <c r="AA336" i="1"/>
  <c r="AD338" i="1"/>
  <c r="AA341" i="1"/>
  <c r="AB341" i="1" s="1"/>
  <c r="AA348" i="1"/>
  <c r="AA353" i="1"/>
  <c r="AD355" i="1"/>
  <c r="AA358" i="1"/>
  <c r="AB358" i="1" s="1"/>
  <c r="AA365" i="1"/>
  <c r="AA370" i="1"/>
  <c r="AD372" i="1"/>
  <c r="AA375" i="1"/>
  <c r="AA381" i="1"/>
  <c r="AA386" i="1"/>
  <c r="AD388" i="1"/>
  <c r="AA175" i="1"/>
  <c r="AB175" i="1" s="1"/>
  <c r="AA179" i="1"/>
  <c r="AB179" i="1" s="1"/>
  <c r="AA181" i="1"/>
  <c r="AA186" i="1"/>
  <c r="AB186" i="1" s="1"/>
  <c r="AE186" i="1"/>
  <c r="AA188" i="1"/>
  <c r="AB188" i="1" s="1"/>
  <c r="AE188" i="1"/>
  <c r="AD192" i="1"/>
  <c r="AA194" i="1"/>
  <c r="AA196" i="1"/>
  <c r="AD196" i="1"/>
  <c r="AA198" i="1"/>
  <c r="AD200" i="1"/>
  <c r="AA203" i="1"/>
  <c r="AA204" i="1"/>
  <c r="AD204" i="1"/>
  <c r="AA206" i="1"/>
  <c r="AD208" i="1"/>
  <c r="AA210" i="1"/>
  <c r="AA212" i="1"/>
  <c r="AB212" i="1" s="1"/>
  <c r="AA214" i="1"/>
  <c r="AA219" i="1"/>
  <c r="AA223" i="1"/>
  <c r="AA227" i="1"/>
  <c r="AA231" i="1"/>
  <c r="AA236" i="1"/>
  <c r="AD236" i="1"/>
  <c r="AD242" i="1"/>
  <c r="AA254" i="1"/>
  <c r="AA256" i="1"/>
  <c r="AB256" i="1" s="1"/>
  <c r="AA259" i="1"/>
  <c r="AA265" i="1"/>
  <c r="AA270" i="1"/>
  <c r="AA272" i="1"/>
  <c r="AB272" i="1" s="1"/>
  <c r="AA275" i="1"/>
  <c r="AA281" i="1"/>
  <c r="AA285" i="1"/>
  <c r="AA288" i="1"/>
  <c r="AB288" i="1" s="1"/>
  <c r="AA291" i="1"/>
  <c r="AA297" i="1"/>
  <c r="AA303" i="1"/>
  <c r="AA309" i="1"/>
  <c r="AA314" i="1"/>
  <c r="AA320" i="1"/>
  <c r="AA326" i="1"/>
  <c r="AA332" i="1"/>
  <c r="AA337" i="1"/>
  <c r="AD337" i="1"/>
  <c r="AA343" i="1"/>
  <c r="AA349" i="1"/>
  <c r="AA354" i="1"/>
  <c r="AD354" i="1"/>
  <c r="AA360" i="1"/>
  <c r="AA366" i="1"/>
  <c r="AA371" i="1"/>
  <c r="AD371" i="1"/>
  <c r="AA376" i="1"/>
  <c r="AA382" i="1"/>
  <c r="AA387" i="1"/>
  <c r="AD387" i="1"/>
  <c r="AA392" i="1"/>
  <c r="AD392" i="1"/>
  <c r="AD329" i="1"/>
  <c r="AD346" i="1"/>
  <c r="AD364" i="1"/>
  <c r="AB364" i="1" s="1"/>
  <c r="AD380" i="1"/>
  <c r="AD391" i="1"/>
  <c r="AD56" i="1"/>
  <c r="AB56" i="1" s="1"/>
  <c r="AE62" i="1"/>
  <c r="AD63" i="1"/>
  <c r="AE66" i="1"/>
  <c r="AD68" i="1"/>
  <c r="AD70" i="1"/>
  <c r="AE73" i="1"/>
  <c r="AD74" i="1"/>
  <c r="AE78" i="1"/>
  <c r="AD79" i="1"/>
  <c r="AE80" i="1"/>
  <c r="AD81" i="1"/>
  <c r="AB81" i="1" s="1"/>
  <c r="AE84" i="1"/>
  <c r="AD85" i="1"/>
  <c r="AD92" i="1"/>
  <c r="AD96" i="1"/>
  <c r="AD103" i="1"/>
  <c r="AD104" i="1"/>
  <c r="AA114" i="1"/>
  <c r="AD15" i="1"/>
  <c r="AD22" i="1"/>
  <c r="AD26" i="1"/>
  <c r="AD33" i="1"/>
  <c r="AD38" i="1"/>
  <c r="AD42" i="1"/>
  <c r="AB42" i="1" s="1"/>
  <c r="AD46" i="1"/>
  <c r="AE112" i="1"/>
  <c r="AD112" i="1"/>
  <c r="AB112" i="1" s="1"/>
  <c r="AD9" i="1"/>
  <c r="AD11" i="1"/>
  <c r="AB11" i="1" s="1"/>
  <c r="AD50" i="1"/>
  <c r="AD54" i="1"/>
  <c r="AE108" i="1"/>
  <c r="AD108" i="1"/>
  <c r="AE116" i="1"/>
  <c r="AD116" i="1"/>
  <c r="AD121" i="1"/>
  <c r="AB121" i="1" s="1"/>
  <c r="AD125" i="1"/>
  <c r="AB125" i="1" s="1"/>
  <c r="AD129" i="1"/>
  <c r="AB129" i="1" s="1"/>
  <c r="AD134" i="1"/>
  <c r="AD138" i="1"/>
  <c r="AB138" i="1" s="1"/>
  <c r="AD142" i="1"/>
  <c r="AB142" i="1" s="1"/>
  <c r="AD147" i="1"/>
  <c r="AB147" i="1" s="1"/>
  <c r="AD149" i="1"/>
  <c r="AD154" i="1"/>
  <c r="AD158" i="1"/>
  <c r="AD165" i="1"/>
  <c r="AD180" i="1"/>
  <c r="AE187" i="1"/>
  <c r="AD187" i="1"/>
  <c r="AA192" i="1"/>
  <c r="AE198" i="1"/>
  <c r="AD198" i="1"/>
  <c r="AA200" i="1"/>
  <c r="AE206" i="1"/>
  <c r="AD206" i="1"/>
  <c r="AA208" i="1"/>
  <c r="AE214" i="1"/>
  <c r="AD214" i="1"/>
  <c r="AA216" i="1"/>
  <c r="AB216" i="1" s="1"/>
  <c r="AE274" i="1"/>
  <c r="AD274" i="1"/>
  <c r="AD163" i="1"/>
  <c r="AD169" i="1"/>
  <c r="AD178" i="1"/>
  <c r="AE226" i="1"/>
  <c r="AD226" i="1"/>
  <c r="AE182" i="1"/>
  <c r="AD182" i="1"/>
  <c r="AE189" i="1"/>
  <c r="AD189" i="1"/>
  <c r="AB189" i="1" s="1"/>
  <c r="AE194" i="1"/>
  <c r="AD194" i="1"/>
  <c r="AE203" i="1"/>
  <c r="AD203" i="1"/>
  <c r="AE210" i="1"/>
  <c r="AD210" i="1"/>
  <c r="AE219" i="1"/>
  <c r="AD219" i="1"/>
  <c r="AE258" i="1"/>
  <c r="AD258" i="1"/>
  <c r="AE290" i="1"/>
  <c r="AD290" i="1"/>
  <c r="AB290" i="1" s="1"/>
  <c r="AE304" i="1"/>
  <c r="AD304" i="1"/>
  <c r="AE310" i="1"/>
  <c r="AD310" i="1"/>
  <c r="AE344" i="1"/>
  <c r="AD344" i="1"/>
  <c r="AB344" i="1" s="1"/>
  <c r="AE377" i="1"/>
  <c r="AD377" i="1"/>
  <c r="AB377" i="1" s="1"/>
  <c r="AE222" i="1"/>
  <c r="AD222" i="1"/>
  <c r="AA224" i="1"/>
  <c r="AB224" i="1" s="1"/>
  <c r="AE230" i="1"/>
  <c r="AD230" i="1"/>
  <c r="AA232" i="1"/>
  <c r="AD233" i="1"/>
  <c r="AB233" i="1" s="1"/>
  <c r="AE234" i="1"/>
  <c r="AD238" i="1"/>
  <c r="AB238" i="1" s="1"/>
  <c r="AE239" i="1"/>
  <c r="AA242" i="1"/>
  <c r="AB242" i="1" s="1"/>
  <c r="AE246" i="1"/>
  <c r="AD246" i="1"/>
  <c r="AB246" i="1" s="1"/>
  <c r="AA248" i="1"/>
  <c r="AE262" i="1"/>
  <c r="AD262" i="1"/>
  <c r="AA264" i="1"/>
  <c r="AE278" i="1"/>
  <c r="AD278" i="1"/>
  <c r="AB278" i="1" s="1"/>
  <c r="AA280" i="1"/>
  <c r="AB280" i="1" s="1"/>
  <c r="AE294" i="1"/>
  <c r="AD294" i="1"/>
  <c r="AB294" i="1" s="1"/>
  <c r="AA296" i="1"/>
  <c r="AD305" i="1"/>
  <c r="AB305" i="1" s="1"/>
  <c r="AE305" i="1"/>
  <c r="AA241" i="1"/>
  <c r="AB241" i="1" s="1"/>
  <c r="AE243" i="1"/>
  <c r="AD243" i="1"/>
  <c r="AE249" i="1"/>
  <c r="AD249" i="1"/>
  <c r="AB249" i="1" s="1"/>
  <c r="AA251" i="1"/>
  <c r="AA267" i="1"/>
  <c r="AE282" i="1"/>
  <c r="AD282" i="1"/>
  <c r="AA283" i="1"/>
  <c r="AE298" i="1"/>
  <c r="AD298" i="1"/>
  <c r="AA300" i="1"/>
  <c r="AE306" i="1"/>
  <c r="AD306" i="1"/>
  <c r="AE308" i="1"/>
  <c r="AD308" i="1"/>
  <c r="AE327" i="1"/>
  <c r="AD327" i="1"/>
  <c r="AE361" i="1"/>
  <c r="AD361" i="1"/>
  <c r="AB361" i="1" s="1"/>
  <c r="AA237" i="1"/>
  <c r="AE245" i="1"/>
  <c r="AD245" i="1"/>
  <c r="AE254" i="1"/>
  <c r="AD254" i="1"/>
  <c r="AE270" i="1"/>
  <c r="AD270" i="1"/>
  <c r="AE285" i="1"/>
  <c r="AD285" i="1"/>
  <c r="AE303" i="1"/>
  <c r="AD303" i="1"/>
  <c r="AD309" i="1"/>
  <c r="AE309" i="1"/>
  <c r="AD253" i="1"/>
  <c r="AD257" i="1"/>
  <c r="AB257" i="1" s="1"/>
  <c r="AD261" i="1"/>
  <c r="AD265" i="1"/>
  <c r="AB265" i="1" s="1"/>
  <c r="AD268" i="1"/>
  <c r="AD273" i="1"/>
  <c r="AD277" i="1"/>
  <c r="AB277" i="1" s="1"/>
  <c r="AD281" i="1"/>
  <c r="AB281" i="1" s="1"/>
  <c r="AD284" i="1"/>
  <c r="AD289" i="1"/>
  <c r="AB289" i="1" s="1"/>
  <c r="AD293" i="1"/>
  <c r="AB293" i="1" s="1"/>
  <c r="AD297" i="1"/>
  <c r="AB297" i="1" s="1"/>
  <c r="AD302" i="1"/>
  <c r="AA307" i="1"/>
  <c r="AA311" i="1"/>
  <c r="AE314" i="1"/>
  <c r="AD314" i="1"/>
  <c r="AB314" i="1" s="1"/>
  <c r="AA317" i="1"/>
  <c r="AE332" i="1"/>
  <c r="AD332" i="1"/>
  <c r="AA334" i="1"/>
  <c r="AE349" i="1"/>
  <c r="AD349" i="1"/>
  <c r="AA351" i="1"/>
  <c r="AE366" i="1"/>
  <c r="AD366" i="1"/>
  <c r="AA368" i="1"/>
  <c r="AE382" i="1"/>
  <c r="AD382" i="1"/>
  <c r="AA384" i="1"/>
  <c r="AE319" i="1"/>
  <c r="AD319" i="1"/>
  <c r="AA321" i="1"/>
  <c r="AE336" i="1"/>
  <c r="AD336" i="1"/>
  <c r="AA338" i="1"/>
  <c r="AB338" i="1" s="1"/>
  <c r="AE353" i="1"/>
  <c r="AD353" i="1"/>
  <c r="AB353" i="1" s="1"/>
  <c r="AA355" i="1"/>
  <c r="AE370" i="1"/>
  <c r="AD370" i="1"/>
  <c r="AA372" i="1"/>
  <c r="AE386" i="1"/>
  <c r="AD386" i="1"/>
  <c r="AA388" i="1"/>
  <c r="AE323" i="1"/>
  <c r="AD323" i="1"/>
  <c r="AB323" i="1" s="1"/>
  <c r="AE340" i="1"/>
  <c r="AD340" i="1"/>
  <c r="AB340" i="1" s="1"/>
  <c r="AE357" i="1"/>
  <c r="AD357" i="1"/>
  <c r="AE374" i="1"/>
  <c r="AD374" i="1"/>
  <c r="AE390" i="1"/>
  <c r="AD390" i="1"/>
  <c r="AB390" i="1" s="1"/>
  <c r="AA391" i="1"/>
  <c r="AD313" i="1"/>
  <c r="AD318" i="1"/>
  <c r="AD322" i="1"/>
  <c r="AD326" i="1"/>
  <c r="AD330" i="1"/>
  <c r="AD335" i="1"/>
  <c r="AD339" i="1"/>
  <c r="AB339" i="1" s="1"/>
  <c r="AD343" i="1"/>
  <c r="AD348" i="1"/>
  <c r="AD352" i="1"/>
  <c r="AB352" i="1" s="1"/>
  <c r="AD356" i="1"/>
  <c r="AB356" i="1" s="1"/>
  <c r="AD360" i="1"/>
  <c r="AD365" i="1"/>
  <c r="AD369" i="1"/>
  <c r="AB369" i="1" s="1"/>
  <c r="AD373" i="1"/>
  <c r="AB373" i="1" s="1"/>
  <c r="AD376" i="1"/>
  <c r="AD381" i="1"/>
  <c r="AD385" i="1"/>
  <c r="AD389" i="1"/>
  <c r="AB245" i="1" l="1"/>
  <c r="AB334" i="1"/>
  <c r="AB310" i="1"/>
  <c r="AB226" i="1"/>
  <c r="AB163" i="1"/>
  <c r="AB214" i="1"/>
  <c r="AB346" i="1"/>
  <c r="AB312" i="1"/>
  <c r="AB76" i="1"/>
  <c r="AB168" i="1"/>
  <c r="AB345" i="1"/>
  <c r="AB318" i="1"/>
  <c r="AB366" i="1"/>
  <c r="AB231" i="1"/>
  <c r="AB151" i="1"/>
  <c r="AB376" i="1"/>
  <c r="AB360" i="1"/>
  <c r="AB343" i="1"/>
  <c r="AB326" i="1"/>
  <c r="AB285" i="1"/>
  <c r="AB296" i="1"/>
  <c r="AB274" i="1"/>
  <c r="AB187" i="1"/>
  <c r="AB158" i="1"/>
  <c r="AB46" i="1"/>
  <c r="AB114" i="1"/>
  <c r="AB329" i="1"/>
  <c r="AB132" i="1"/>
  <c r="AB58" i="1"/>
  <c r="AB355" i="1"/>
  <c r="AB311" i="1"/>
  <c r="AB282" i="1"/>
  <c r="AB248" i="1"/>
  <c r="AB182" i="1"/>
  <c r="AB198" i="1"/>
  <c r="AB22" i="1"/>
  <c r="AB181" i="1"/>
  <c r="AB119" i="1"/>
  <c r="AB325" i="1"/>
  <c r="AB170" i="1"/>
  <c r="AB315" i="1"/>
  <c r="AB123" i="1"/>
  <c r="AB8" i="1"/>
  <c r="AB335" i="1"/>
  <c r="AB384" i="1"/>
  <c r="AB317" i="1"/>
  <c r="AB273" i="1"/>
  <c r="AB298" i="1"/>
  <c r="AB149" i="1"/>
  <c r="AB134" i="1"/>
  <c r="AB116" i="1"/>
  <c r="AB38" i="1"/>
  <c r="AB15" i="1"/>
  <c r="AB85" i="1"/>
  <c r="AB79" i="1"/>
  <c r="AB70" i="1"/>
  <c r="AB152" i="1"/>
  <c r="AB229" i="1"/>
  <c r="AB39" i="1"/>
  <c r="AB92" i="1"/>
  <c r="AB41" i="1"/>
  <c r="AB220" i="1"/>
  <c r="AB380" i="1"/>
  <c r="AB221" i="1"/>
  <c r="AB299" i="1"/>
  <c r="AB333" i="1"/>
  <c r="AB144" i="1"/>
  <c r="AB287" i="1"/>
  <c r="AB389" i="1"/>
  <c r="AB374" i="1"/>
  <c r="AB253" i="1"/>
  <c r="AB327" i="1"/>
  <c r="AB192" i="1"/>
  <c r="AB50" i="1"/>
  <c r="AB33" i="1"/>
  <c r="AB375" i="1"/>
  <c r="AB362" i="1"/>
  <c r="AB217" i="1"/>
  <c r="AB381" i="1"/>
  <c r="AB348" i="1"/>
  <c r="AB313" i="1"/>
  <c r="AB267" i="1"/>
  <c r="AB304" i="1"/>
  <c r="AB178" i="1"/>
  <c r="AB9" i="1"/>
  <c r="AB167" i="1"/>
  <c r="AB51" i="1"/>
  <c r="AB383" i="1"/>
  <c r="AB379" i="1"/>
  <c r="AB52" i="1"/>
  <c r="AB365" i="1"/>
  <c r="AB330" i="1"/>
  <c r="AB284" i="1"/>
  <c r="AB391" i="1"/>
  <c r="AB351" i="1"/>
  <c r="AB237" i="1"/>
  <c r="AB264" i="1"/>
  <c r="AB169" i="1"/>
  <c r="AB104" i="1"/>
  <c r="AB141" i="1"/>
  <c r="AB184" i="1"/>
  <c r="AB322" i="1"/>
  <c r="AB357" i="1"/>
  <c r="AB368" i="1"/>
  <c r="AB261" i="1"/>
  <c r="AB309" i="1"/>
  <c r="AB300" i="1"/>
  <c r="AB243" i="1"/>
  <c r="AB262" i="1"/>
  <c r="AB165" i="1"/>
  <c r="AB137" i="1"/>
  <c r="AB45" i="1"/>
  <c r="AB225" i="1"/>
  <c r="AB385" i="1"/>
  <c r="AB386" i="1"/>
  <c r="AB319" i="1"/>
  <c r="AB332" i="1"/>
  <c r="AB222" i="1"/>
  <c r="AB210" i="1"/>
  <c r="AB154" i="1"/>
  <c r="AB26" i="1"/>
  <c r="AB96" i="1"/>
  <c r="AB320" i="1"/>
  <c r="AB176" i="1"/>
  <c r="AB145" i="1"/>
  <c r="AB111" i="1"/>
  <c r="AB72" i="1"/>
  <c r="AB255" i="1"/>
  <c r="AB195" i="1"/>
  <c r="AB336" i="1"/>
  <c r="AB349" i="1"/>
  <c r="AB283" i="1"/>
  <c r="AB180" i="1"/>
  <c r="AB227" i="1"/>
  <c r="AB91" i="1"/>
  <c r="AB12" i="1"/>
  <c r="AB140" i="1"/>
  <c r="AB64" i="1"/>
  <c r="AB370" i="1"/>
  <c r="AB382" i="1"/>
  <c r="AB302" i="1"/>
  <c r="AB251" i="1"/>
  <c r="AB103" i="1"/>
  <c r="AB68" i="1"/>
  <c r="AB65" i="1"/>
  <c r="AB23" i="1"/>
  <c r="AB29" i="1"/>
  <c r="AB350" i="1"/>
  <c r="AB211" i="1"/>
  <c r="AB392" i="1"/>
  <c r="AB236" i="1"/>
  <c r="AB196" i="1"/>
  <c r="AB306" i="1"/>
  <c r="AB230" i="1"/>
  <c r="AB183" i="1"/>
  <c r="AB55" i="1"/>
  <c r="AB206" i="1"/>
  <c r="AB108" i="1"/>
  <c r="AB105" i="1"/>
  <c r="AB308" i="1"/>
  <c r="AB164" i="1"/>
  <c r="AB63" i="1"/>
  <c r="AB303" i="1"/>
  <c r="AB74" i="1"/>
  <c r="AB156" i="1"/>
  <c r="AB54" i="1"/>
  <c r="AB387" i="1"/>
  <c r="AB371" i="1"/>
  <c r="AB354" i="1"/>
  <c r="AB337" i="1"/>
  <c r="AB291" i="1"/>
  <c r="AB275" i="1"/>
  <c r="AB259" i="1"/>
  <c r="AB276" i="1"/>
  <c r="AB190" i="1"/>
  <c r="AB171" i="1"/>
  <c r="AB101" i="1"/>
  <c r="AB270" i="1"/>
  <c r="AB219" i="1"/>
  <c r="AB203" i="1"/>
  <c r="AB292" i="1"/>
  <c r="AB89" i="1"/>
  <c r="AB372" i="1"/>
  <c r="AB307" i="1"/>
  <c r="AB232" i="1"/>
  <c r="AB200" i="1"/>
  <c r="AB388" i="1"/>
  <c r="AB321" i="1"/>
  <c r="AB268" i="1"/>
  <c r="AB254" i="1"/>
  <c r="AB258" i="1"/>
  <c r="AB194" i="1"/>
  <c r="AB208" i="1"/>
  <c r="AB223" i="1"/>
  <c r="AB204" i="1"/>
  <c r="AB260" i="1"/>
  <c r="AB247" i="1"/>
  <c r="AB228" i="1"/>
  <c r="AB161" i="1"/>
  <c r="AB82" i="1"/>
  <c r="AB32" i="1"/>
</calcChain>
</file>

<file path=xl/sharedStrings.xml><?xml version="1.0" encoding="utf-8"?>
<sst xmlns="http://schemas.openxmlformats.org/spreadsheetml/2006/main" count="1433" uniqueCount="83">
  <si>
    <t xml:space="preserve">уч.год </t>
  </si>
  <si>
    <t>класс</t>
  </si>
  <si>
    <t>ВСЕ предметы учебного плана ОО</t>
  </si>
  <si>
    <t>сентябрь</t>
  </si>
  <si>
    <t>октябрь</t>
  </si>
  <si>
    <t>ноябрь</t>
  </si>
  <si>
    <t>декабрь</t>
  </si>
  <si>
    <t>федеральные (всерос.)</t>
  </si>
  <si>
    <t>ОО</t>
  </si>
  <si>
    <t>всего работ</t>
  </si>
  <si>
    <t>Число месяца</t>
  </si>
  <si>
    <t>№ урока в расписании</t>
  </si>
  <si>
    <t>число КР в сентябре</t>
  </si>
  <si>
    <t>проверка</t>
  </si>
  <si>
    <t>число КР в октябре</t>
  </si>
  <si>
    <t>число КР в ноябре</t>
  </si>
  <si>
    <t>число КР в декабре</t>
  </si>
  <si>
    <t>I полуг</t>
  </si>
  <si>
    <t>II полуг</t>
  </si>
  <si>
    <t>год</t>
  </si>
  <si>
    <t>часов в неделю</t>
  </si>
  <si>
    <t>2а</t>
  </si>
  <si>
    <t>Русский язык</t>
  </si>
  <si>
    <t>1 ур.</t>
  </si>
  <si>
    <t>4 ур.</t>
  </si>
  <si>
    <t>Литературное чтение</t>
  </si>
  <si>
    <t>5 ур.</t>
  </si>
  <si>
    <t>Английский яз.</t>
  </si>
  <si>
    <t>3 ур.</t>
  </si>
  <si>
    <t>Математика</t>
  </si>
  <si>
    <t>2 ур.</t>
  </si>
  <si>
    <t>Окружающий мир</t>
  </si>
  <si>
    <t>Музыка</t>
  </si>
  <si>
    <t>ИЗО</t>
  </si>
  <si>
    <t>Технология</t>
  </si>
  <si>
    <t>Физическая культура</t>
  </si>
  <si>
    <t>2б</t>
  </si>
  <si>
    <t>2в</t>
  </si>
  <si>
    <t>3а</t>
  </si>
  <si>
    <t>3г</t>
  </si>
  <si>
    <t>3б</t>
  </si>
  <si>
    <t>3в</t>
  </si>
  <si>
    <t>4а</t>
  </si>
  <si>
    <t>4б</t>
  </si>
  <si>
    <t>4в</t>
  </si>
  <si>
    <t>5а</t>
  </si>
  <si>
    <t>Литература</t>
  </si>
  <si>
    <t>История</t>
  </si>
  <si>
    <t>География</t>
  </si>
  <si>
    <t>ОДНКНР</t>
  </si>
  <si>
    <t>Биология</t>
  </si>
  <si>
    <t>6 ур.</t>
  </si>
  <si>
    <t>5б</t>
  </si>
  <si>
    <t>7 ур.</t>
  </si>
  <si>
    <t>5в</t>
  </si>
  <si>
    <t>6а</t>
  </si>
  <si>
    <t>Обществознание</t>
  </si>
  <si>
    <t>6б</t>
  </si>
  <si>
    <t>6в</t>
  </si>
  <si>
    <t>7а</t>
  </si>
  <si>
    <t>Вероятность и статистика</t>
  </si>
  <si>
    <t>Алгебра</t>
  </si>
  <si>
    <t>Геометрия</t>
  </si>
  <si>
    <t>Информатика</t>
  </si>
  <si>
    <t>Физика</t>
  </si>
  <si>
    <t>7б</t>
  </si>
  <si>
    <t>7в</t>
  </si>
  <si>
    <t>8а</t>
  </si>
  <si>
    <t>Химия</t>
  </si>
  <si>
    <t>Труд (технология)</t>
  </si>
  <si>
    <t>ОБЗР</t>
  </si>
  <si>
    <t>8б</t>
  </si>
  <si>
    <t>8в</t>
  </si>
  <si>
    <t>9а</t>
  </si>
  <si>
    <t>9б</t>
  </si>
  <si>
    <t>9в</t>
  </si>
  <si>
    <t>10а</t>
  </si>
  <si>
    <t>Экономика</t>
  </si>
  <si>
    <t>Право</t>
  </si>
  <si>
    <t>10б</t>
  </si>
  <si>
    <t>11а</t>
  </si>
  <si>
    <t>11б</t>
  </si>
  <si>
    <t>Утверждён
приказом МБОУ СОШ № 1
от 30.08.2024 г.
№ 01-02/359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</si>
</sst>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"/>
    <numFmt numFmtId="165" formatCode="dd\.mm"/>
  </numFmts>
  <fonts count="21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4"/>
      <color rgb="FFCC0000"/>
      <name val="Arial"/>
    </font>
    <font>
      <sz val="10"/>
      <color rgb="FF000000"/>
      <name val="Arial"/>
    </font>
    <font>
      <b/>
      <sz val="12"/>
      <color rgb="FF000000"/>
      <name val="Times New Roman"/>
    </font>
    <font>
      <b/>
      <sz val="11"/>
      <color rgb="FF000000"/>
      <name val="Times New Roman"/>
    </font>
    <font>
      <sz val="10"/>
      <name val="Arial"/>
    </font>
    <font>
      <sz val="10"/>
      <color theme="1"/>
      <name val="Arial"/>
    </font>
    <font>
      <b/>
      <sz val="10"/>
      <color rgb="FF000000"/>
      <name val="Times New Roman"/>
    </font>
    <font>
      <b/>
      <sz val="11"/>
      <color rgb="FF000000"/>
      <name val="Calibri"/>
    </font>
    <font>
      <b/>
      <sz val="10"/>
      <color rgb="FF000000"/>
      <name val="Calibri"/>
    </font>
    <font>
      <b/>
      <sz val="12"/>
      <color rgb="FF0000FF"/>
      <name val="Times New Roman"/>
    </font>
    <font>
      <b/>
      <sz val="11"/>
      <color rgb="FF0000FF"/>
      <name val="Times New Roman"/>
    </font>
    <font>
      <sz val="11"/>
      <color rgb="FF000000"/>
      <name val="Calibri"/>
    </font>
    <font>
      <b/>
      <sz val="12"/>
      <color rgb="FFCC4125"/>
      <name val="Arial"/>
    </font>
    <font>
      <sz val="10"/>
      <color rgb="FF000000"/>
      <name val="Times New Roman"/>
    </font>
    <font>
      <sz val="11"/>
      <color rgb="FF000000"/>
      <name val="Times New Roman"/>
    </font>
    <font>
      <b/>
      <sz val="11"/>
      <color rgb="FFFFFF00"/>
      <name val="Times New Roman"/>
    </font>
    <font>
      <sz val="10"/>
      <color rgb="FFFFFF00"/>
      <name val="Times New Roman"/>
    </font>
    <font>
      <sz val="11"/>
      <color rgb="FFFFFF00"/>
      <name val="Times New Roman"/>
    </font>
    <font>
      <b/>
      <sz val="11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16EF62"/>
        <bgColor rgb="FF16EF62"/>
      </patternFill>
    </fill>
    <fill>
      <patternFill patternType="solid">
        <fgColor rgb="FFCFE2F3"/>
        <bgColor rgb="FFCFE2F3"/>
      </patternFill>
    </fill>
    <fill>
      <patternFill patternType="solid">
        <fgColor rgb="FF00FFFF"/>
        <bgColor rgb="FF00FFFF"/>
      </patternFill>
    </fill>
    <fill>
      <patternFill patternType="solid">
        <fgColor rgb="FFEEECE1"/>
        <bgColor rgb="FFEEECE1"/>
      </patternFill>
    </fill>
    <fill>
      <patternFill patternType="solid">
        <fgColor rgb="FFD8E4BC"/>
        <bgColor rgb="FFD8E4BC"/>
      </patternFill>
    </fill>
    <fill>
      <patternFill patternType="solid">
        <fgColor rgb="FFFCD5B4"/>
        <bgColor rgb="FFFCD5B4"/>
      </patternFill>
    </fill>
    <fill>
      <patternFill patternType="solid">
        <fgColor rgb="FFD2F1DA"/>
        <bgColor rgb="FFD2F1DA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4" borderId="6" xfId="0" applyFont="1" applyFill="1" applyBorder="1"/>
    <xf numFmtId="0" fontId="9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/>
    </xf>
    <xf numFmtId="0" fontId="8" fillId="10" borderId="1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0" fontId="8" fillId="10" borderId="1" xfId="0" applyFont="1" applyFill="1" applyBorder="1" applyAlignment="1">
      <alignment horizontal="center" vertical="top" wrapText="1"/>
    </xf>
    <xf numFmtId="0" fontId="8" fillId="11" borderId="1" xfId="0" applyFont="1" applyFill="1" applyBorder="1" applyAlignment="1">
      <alignment horizontal="center" textRotation="90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3" borderId="7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left" wrapText="1"/>
    </xf>
    <xf numFmtId="0" fontId="16" fillId="1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9" fontId="5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left" wrapText="1"/>
    </xf>
    <xf numFmtId="0" fontId="16" fillId="3" borderId="1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164" fontId="16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wrapText="1"/>
    </xf>
    <xf numFmtId="0" fontId="19" fillId="2" borderId="14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center"/>
    </xf>
    <xf numFmtId="165" fontId="16" fillId="3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3" borderId="2" xfId="0" applyFont="1" applyFill="1" applyBorder="1" applyAlignment="1">
      <alignment horizontal="center" vertical="center" textRotation="90" wrapText="1"/>
    </xf>
    <xf numFmtId="0" fontId="6" fillId="0" borderId="8" xfId="0" applyFont="1" applyBorder="1"/>
    <xf numFmtId="0" fontId="6" fillId="0" borderId="10" xfId="0" applyFont="1" applyBorder="1"/>
    <xf numFmtId="0" fontId="5" fillId="3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5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top" wrapText="1"/>
    </xf>
    <xf numFmtId="0" fontId="8" fillId="8" borderId="3" xfId="0" applyFont="1" applyFill="1" applyBorder="1" applyAlignment="1">
      <alignment horizontal="center" wrapText="1"/>
    </xf>
    <xf numFmtId="0" fontId="8" fillId="9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0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AI965"/>
  <sheetViews>
    <sheetView tabSelected="1" zoomScaleNormal="100" workbookViewId="0">
      <pane ySplit="7" topLeftCell="A266" activePane="bottomLeft" state="frozen"/>
      <selection pane="bottomLeft" activeCell="AL290" sqref="AL290"/>
    </sheetView>
  </sheetViews>
  <sheetFormatPr defaultColWidth="12.5703125" defaultRowHeight="15" customHeight="1" x14ac:dyDescent="0.2"/>
  <cols>
    <col min="1" max="1" width="4.5703125" customWidth="1"/>
    <col min="2" max="2" width="17.85546875" customWidth="1"/>
    <col min="3" max="4" width="5.5703125" hidden="1" customWidth="1"/>
    <col min="5" max="5" width="5.5703125" customWidth="1"/>
    <col min="6" max="6" width="6.85546875" customWidth="1"/>
    <col min="7" max="7" width="5.5703125" customWidth="1"/>
    <col min="8" max="8" width="3.28515625" hidden="1" customWidth="1"/>
    <col min="9" max="10" width="5.5703125" hidden="1" customWidth="1"/>
    <col min="11" max="11" width="5.5703125" customWidth="1"/>
    <col min="12" max="12" width="6.85546875" customWidth="1"/>
    <col min="13" max="13" width="5.5703125" customWidth="1"/>
    <col min="14" max="14" width="3.28515625" hidden="1" customWidth="1"/>
    <col min="15" max="16" width="5.5703125" hidden="1" customWidth="1"/>
    <col min="17" max="17" width="5.5703125" customWidth="1"/>
    <col min="18" max="18" width="6.85546875" customWidth="1"/>
    <col min="19" max="19" width="5.5703125" customWidth="1"/>
    <col min="20" max="20" width="3.28515625" hidden="1" customWidth="1"/>
    <col min="21" max="22" width="5.5703125" hidden="1" customWidth="1"/>
    <col min="23" max="23" width="5.5703125" customWidth="1"/>
    <col min="24" max="24" width="6.85546875" customWidth="1"/>
    <col min="25" max="25" width="5.42578125" customWidth="1"/>
    <col min="26" max="26" width="3.28515625" hidden="1" customWidth="1"/>
    <col min="27" max="27" width="9.5703125" customWidth="1"/>
    <col min="28" max="29" width="11" customWidth="1"/>
    <col min="30" max="32" width="11" hidden="1" customWidth="1"/>
    <col min="33" max="33" width="12.85546875" hidden="1" customWidth="1"/>
    <col min="34" max="35" width="11" hidden="1" customWidth="1"/>
  </cols>
  <sheetData>
    <row r="1" spans="1:33" ht="79.5" customHeight="1" x14ac:dyDescent="0.25">
      <c r="A1" s="1"/>
      <c r="B1" s="55" t="s">
        <v>82</v>
      </c>
      <c r="C1" s="56" t="str">
        <f>REPT(AD1,1)</f>
        <v>График оценочных процедур 
в МБОУ СОШ № 1 на I полугодие 2024-2025 учебного года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2"/>
      <c r="AB1" s="2"/>
      <c r="AD1" s="3" t="str">
        <f>CONCATENATE("График оценочных процедур ",CHAR(10),"в МБОУ СОШ № 1 на I полугодие ",AE3,"-",AF3," учебного года")</f>
        <v>График оценочных процедур 
в МБОУ СОШ № 1 на I полугодие 2024-2025 учебного года</v>
      </c>
    </row>
    <row r="2" spans="1:33" ht="12.75" customHeight="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3" ht="15.75" customHeight="1" x14ac:dyDescent="0.2">
      <c r="H3" s="4"/>
      <c r="N3" s="4"/>
      <c r="T3" s="4"/>
      <c r="Z3" s="4"/>
      <c r="AD3" s="5" t="s">
        <v>0</v>
      </c>
      <c r="AE3" s="6">
        <v>2024</v>
      </c>
      <c r="AF3" s="7">
        <f>AE3+1</f>
        <v>2025</v>
      </c>
    </row>
    <row r="4" spans="1:33" ht="15.75" customHeight="1" x14ac:dyDescent="0.25">
      <c r="A4" s="58" t="s">
        <v>1</v>
      </c>
      <c r="B4" s="61" t="s">
        <v>2</v>
      </c>
      <c r="C4" s="62" t="s">
        <v>3</v>
      </c>
      <c r="D4" s="63"/>
      <c r="E4" s="63"/>
      <c r="F4" s="63"/>
      <c r="G4" s="64"/>
      <c r="H4" s="8"/>
      <c r="I4" s="65" t="s">
        <v>4</v>
      </c>
      <c r="J4" s="63"/>
      <c r="K4" s="63"/>
      <c r="L4" s="63"/>
      <c r="M4" s="64"/>
      <c r="N4" s="8"/>
      <c r="O4" s="66" t="s">
        <v>5</v>
      </c>
      <c r="P4" s="63"/>
      <c r="Q4" s="63"/>
      <c r="R4" s="63"/>
      <c r="S4" s="64"/>
      <c r="T4" s="8"/>
      <c r="U4" s="67" t="s">
        <v>6</v>
      </c>
      <c r="V4" s="63"/>
      <c r="W4" s="63"/>
      <c r="X4" s="63"/>
      <c r="Y4" s="64"/>
      <c r="Z4" s="8"/>
      <c r="AA4" s="68" t="str">
        <f>REPT(AD4,1)</f>
        <v>ИТОГО КР по предмету в I полугодии 2024 - 2025 учебного года</v>
      </c>
      <c r="AB4" s="68" t="str">
        <f>REPT(AD5,1)</f>
        <v>Доля КР от общего числа учебных часов в I полугодии 2024 - 2025 уч. г.</v>
      </c>
      <c r="AC4" s="9"/>
      <c r="AD4" s="10" t="str">
        <f>CONCATENATE("ИТОГО КР по предмету в I полугодии ",AE3," - ",AF3," ","учебного года")</f>
        <v>ИТОГО КР по предмету в I полугодии 2024 - 2025 учебного года</v>
      </c>
      <c r="AE4" s="9"/>
      <c r="AF4" s="9"/>
    </row>
    <row r="5" spans="1:33" ht="27" customHeight="1" x14ac:dyDescent="0.2">
      <c r="A5" s="59"/>
      <c r="B5" s="59"/>
      <c r="C5" s="69" t="s">
        <v>7</v>
      </c>
      <c r="D5" s="64"/>
      <c r="E5" s="70" t="s">
        <v>8</v>
      </c>
      <c r="F5" s="64"/>
      <c r="G5" s="11" t="s">
        <v>9</v>
      </c>
      <c r="H5" s="12"/>
      <c r="I5" s="69" t="s">
        <v>7</v>
      </c>
      <c r="J5" s="64"/>
      <c r="K5" s="70" t="s">
        <v>8</v>
      </c>
      <c r="L5" s="64"/>
      <c r="M5" s="11" t="s">
        <v>9</v>
      </c>
      <c r="N5" s="12"/>
      <c r="O5" s="69" t="s">
        <v>7</v>
      </c>
      <c r="P5" s="64"/>
      <c r="Q5" s="70" t="s">
        <v>8</v>
      </c>
      <c r="R5" s="64"/>
      <c r="S5" s="11" t="s">
        <v>9</v>
      </c>
      <c r="T5" s="12"/>
      <c r="U5" s="69" t="s">
        <v>7</v>
      </c>
      <c r="V5" s="64"/>
      <c r="W5" s="70" t="s">
        <v>8</v>
      </c>
      <c r="X5" s="64"/>
      <c r="Y5" s="11" t="s">
        <v>9</v>
      </c>
      <c r="Z5" s="12"/>
      <c r="AA5" s="59"/>
      <c r="AB5" s="59"/>
      <c r="AC5" s="13"/>
      <c r="AD5" s="10" t="str">
        <f>CONCATENATE("Доля КР от общего числа учебных часов в I полугодии ",AE3," - ",AF3," ","уч. г.")</f>
        <v>Доля КР от общего числа учебных часов в I полугодии 2024 - 2025 уч. г.</v>
      </c>
      <c r="AE5" s="13"/>
      <c r="AF5" s="13"/>
    </row>
    <row r="6" spans="1:33" ht="78" customHeight="1" x14ac:dyDescent="0.2">
      <c r="A6" s="60"/>
      <c r="B6" s="60"/>
      <c r="C6" s="14" t="s">
        <v>10</v>
      </c>
      <c r="D6" s="14" t="s">
        <v>11</v>
      </c>
      <c r="E6" s="15" t="s">
        <v>10</v>
      </c>
      <c r="F6" s="15" t="s">
        <v>11</v>
      </c>
      <c r="G6" s="16" t="s">
        <v>12</v>
      </c>
      <c r="H6" s="17" t="s">
        <v>13</v>
      </c>
      <c r="I6" s="14" t="s">
        <v>10</v>
      </c>
      <c r="J6" s="14" t="s">
        <v>11</v>
      </c>
      <c r="K6" s="15" t="s">
        <v>10</v>
      </c>
      <c r="L6" s="15" t="s">
        <v>11</v>
      </c>
      <c r="M6" s="16" t="s">
        <v>14</v>
      </c>
      <c r="N6" s="17" t="s">
        <v>13</v>
      </c>
      <c r="O6" s="14" t="s">
        <v>10</v>
      </c>
      <c r="P6" s="14" t="s">
        <v>11</v>
      </c>
      <c r="Q6" s="15" t="s">
        <v>10</v>
      </c>
      <c r="R6" s="15" t="s">
        <v>11</v>
      </c>
      <c r="S6" s="16" t="s">
        <v>15</v>
      </c>
      <c r="T6" s="17" t="s">
        <v>13</v>
      </c>
      <c r="U6" s="14" t="s">
        <v>10</v>
      </c>
      <c r="V6" s="14" t="s">
        <v>11</v>
      </c>
      <c r="W6" s="15" t="s">
        <v>10</v>
      </c>
      <c r="X6" s="15" t="s">
        <v>11</v>
      </c>
      <c r="Y6" s="16" t="s">
        <v>16</v>
      </c>
      <c r="Z6" s="17" t="s">
        <v>13</v>
      </c>
      <c r="AA6" s="60"/>
      <c r="AB6" s="60"/>
      <c r="AC6" s="13"/>
      <c r="AD6" s="10"/>
      <c r="AE6" s="13"/>
      <c r="AF6" s="13"/>
    </row>
    <row r="7" spans="1:33" ht="15.75" customHeight="1" x14ac:dyDescent="0.25">
      <c r="A7" s="18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/>
      <c r="I7" s="19">
        <v>8</v>
      </c>
      <c r="J7" s="19">
        <v>9</v>
      </c>
      <c r="K7" s="18">
        <v>10</v>
      </c>
      <c r="L7" s="19">
        <v>11</v>
      </c>
      <c r="M7" s="19">
        <v>12</v>
      </c>
      <c r="N7" s="19"/>
      <c r="O7" s="19">
        <v>13</v>
      </c>
      <c r="P7" s="19">
        <v>14</v>
      </c>
      <c r="Q7" s="19">
        <v>15</v>
      </c>
      <c r="R7" s="19">
        <v>16</v>
      </c>
      <c r="S7" s="19">
        <v>17</v>
      </c>
      <c r="T7" s="19"/>
      <c r="U7" s="19">
        <v>18</v>
      </c>
      <c r="V7" s="18">
        <v>19</v>
      </c>
      <c r="W7" s="19">
        <v>20</v>
      </c>
      <c r="X7" s="19">
        <v>21</v>
      </c>
      <c r="Y7" s="19">
        <v>22</v>
      </c>
      <c r="Z7" s="19"/>
      <c r="AA7" s="18">
        <v>28</v>
      </c>
      <c r="AB7" s="19">
        <v>29</v>
      </c>
      <c r="AC7" s="20"/>
      <c r="AD7" s="21" t="s">
        <v>17</v>
      </c>
      <c r="AE7" s="21" t="s">
        <v>18</v>
      </c>
      <c r="AF7" s="21" t="s">
        <v>19</v>
      </c>
      <c r="AG7" s="21" t="s">
        <v>20</v>
      </c>
    </row>
    <row r="8" spans="1:33" ht="15.75" customHeight="1" x14ac:dyDescent="0.25">
      <c r="A8" s="22" t="s">
        <v>21</v>
      </c>
      <c r="B8" s="23" t="s">
        <v>22</v>
      </c>
      <c r="C8" s="24"/>
      <c r="D8" s="25"/>
      <c r="E8" s="26"/>
      <c r="F8" s="25"/>
      <c r="G8" s="27">
        <f t="shared" ref="G8:G16" si="0">COUNTA(C8,E8)</f>
        <v>0</v>
      </c>
      <c r="H8" s="28">
        <f>COUNTIF(E$8:E$16,C8)+COUNTIF(C$8:C$16,E8)+COUNTIF(E$8:E$16,E8)+COUNTIF(C$8:C$16,C8)</f>
        <v>0</v>
      </c>
      <c r="I8" s="26"/>
      <c r="J8" s="25"/>
      <c r="K8" s="24">
        <v>22</v>
      </c>
      <c r="L8" s="29" t="s">
        <v>23</v>
      </c>
      <c r="M8" s="27">
        <f t="shared" ref="M8:M16" si="1">COUNTA(I8,K8)</f>
        <v>1</v>
      </c>
      <c r="N8" s="28">
        <f>COUNTIF(K$8:K$16,I8)+COUNTIF(I$8:I$16,K8)+COUNTIF(K$8:K$16,K8)+COUNTIF(I$8:I$16,I8)</f>
        <v>1</v>
      </c>
      <c r="O8" s="26"/>
      <c r="P8" s="25"/>
      <c r="Q8" s="26"/>
      <c r="R8" s="25"/>
      <c r="S8" s="27">
        <f t="shared" ref="S8:S16" si="2">COUNTA(O8,Q8)</f>
        <v>0</v>
      </c>
      <c r="T8" s="28">
        <f>COUNTIF(Q$8:Q$16,O8)+COUNTIF(O$8:O$16,Q8)+COUNTIF(Q$8:Q$16,Q8)+COUNTIF(O$8:O$16,O8)</f>
        <v>0</v>
      </c>
      <c r="U8" s="26"/>
      <c r="V8" s="25"/>
      <c r="W8" s="24">
        <v>16</v>
      </c>
      <c r="X8" s="29" t="s">
        <v>24</v>
      </c>
      <c r="Y8" s="27">
        <f t="shared" ref="Y8:Y16" si="3">COUNTA(U8,W8)</f>
        <v>1</v>
      </c>
      <c r="Z8" s="28">
        <f>COUNTIF(W$8:W$16,U8)+COUNTIF(U$8:U$16,W8)+COUNTIF(W$8:W$16,W8)+COUNTIF(U$8:U$16,U8)</f>
        <v>1</v>
      </c>
      <c r="AA8" s="27">
        <f t="shared" ref="AA8:AA16" si="4">SUM(G8,M8,S8,Y8)</f>
        <v>2</v>
      </c>
      <c r="AB8" s="30">
        <f t="shared" ref="AB8:AB16" si="5">AA8/AD8</f>
        <v>3.1289111389236547E-2</v>
      </c>
      <c r="AC8" s="20"/>
      <c r="AD8" s="31">
        <f t="shared" ref="AD8:AD16" si="6">AF8*0.47</f>
        <v>63.919999999999995</v>
      </c>
      <c r="AE8" s="31">
        <f t="shared" ref="AE8:AE16" si="7">AF8*0.53</f>
        <v>72.08</v>
      </c>
      <c r="AF8" s="31">
        <f t="shared" ref="AF8:AF16" si="8">AG8*34</f>
        <v>136</v>
      </c>
      <c r="AG8" s="7">
        <v>4</v>
      </c>
    </row>
    <row r="9" spans="1:33" ht="15.75" customHeight="1" x14ac:dyDescent="0.25">
      <c r="A9" s="22" t="s">
        <v>21</v>
      </c>
      <c r="B9" s="23" t="s">
        <v>25</v>
      </c>
      <c r="C9" s="26"/>
      <c r="D9" s="25"/>
      <c r="E9" s="24">
        <v>27</v>
      </c>
      <c r="F9" s="29" t="s">
        <v>26</v>
      </c>
      <c r="G9" s="27">
        <f t="shared" si="0"/>
        <v>1</v>
      </c>
      <c r="H9" s="28">
        <f>COUNTIF(E$8:E$16,C9)+COUNTIF(C$8:C$16,E9)+COUNTIF(E$8:E$16,E9)+COUNTIF(C$8:C$16,C9)</f>
        <v>1</v>
      </c>
      <c r="I9" s="26"/>
      <c r="J9" s="25"/>
      <c r="K9" s="24"/>
      <c r="L9" s="29"/>
      <c r="M9" s="27">
        <f t="shared" si="1"/>
        <v>0</v>
      </c>
      <c r="N9" s="28">
        <f>COUNTIF(K$8:K$16,I9)+COUNTIF(I$8:I$16,K9)+COUNTIF(K$8:K$16,K9)+COUNTIF(I$8:I$16,I9)</f>
        <v>0</v>
      </c>
      <c r="O9" s="26"/>
      <c r="P9" s="25"/>
      <c r="Q9" s="26"/>
      <c r="R9" s="25"/>
      <c r="S9" s="27">
        <f t="shared" si="2"/>
        <v>0</v>
      </c>
      <c r="T9" s="28">
        <f>COUNTIF(Q$8:Q$16,O9)+COUNTIF(O$8:O$16,Q9)+COUNTIF(Q$8:Q$16,Q9)+COUNTIF(O$8:O$16,O9)</f>
        <v>0</v>
      </c>
      <c r="U9" s="26"/>
      <c r="V9" s="25"/>
      <c r="W9" s="24">
        <v>24</v>
      </c>
      <c r="X9" s="29" t="s">
        <v>24</v>
      </c>
      <c r="Y9" s="27">
        <f t="shared" si="3"/>
        <v>1</v>
      </c>
      <c r="Z9" s="28">
        <f>COUNTIF(W$8:W$16,U9)+COUNTIF(U$8:U$16,W9)+COUNTIF(W$8:W$16,W9)+COUNTIF(U$8:U$16,U9)</f>
        <v>1</v>
      </c>
      <c r="AA9" s="27">
        <f t="shared" si="4"/>
        <v>2</v>
      </c>
      <c r="AB9" s="30">
        <f t="shared" si="5"/>
        <v>3.1289111389236547E-2</v>
      </c>
      <c r="AC9" s="20"/>
      <c r="AD9" s="31">
        <f t="shared" si="6"/>
        <v>63.919999999999995</v>
      </c>
      <c r="AE9" s="31">
        <f t="shared" si="7"/>
        <v>72.08</v>
      </c>
      <c r="AF9" s="31">
        <f t="shared" si="8"/>
        <v>136</v>
      </c>
      <c r="AG9" s="7">
        <v>4</v>
      </c>
    </row>
    <row r="10" spans="1:33" ht="15.75" customHeight="1" x14ac:dyDescent="0.25">
      <c r="A10" s="22" t="s">
        <v>21</v>
      </c>
      <c r="B10" s="23" t="s">
        <v>27</v>
      </c>
      <c r="C10" s="26"/>
      <c r="D10" s="32"/>
      <c r="E10" s="24"/>
      <c r="F10" s="29"/>
      <c r="G10" s="27">
        <f t="shared" si="0"/>
        <v>0</v>
      </c>
      <c r="H10" s="28">
        <f>COUNTIF(E$8:E$16,C10)+COUNTIF(C$8:C$16,E10)+COUNTIF(E$8:E$16,E10)+COUNTIF(C$8:C$16,C10)</f>
        <v>0</v>
      </c>
      <c r="I10" s="26"/>
      <c r="J10" s="32"/>
      <c r="K10" s="26"/>
      <c r="L10" s="25"/>
      <c r="M10" s="27">
        <f t="shared" si="1"/>
        <v>0</v>
      </c>
      <c r="N10" s="28">
        <f>COUNTIF(K$8:K$16,I10)+COUNTIF(I$8:I$16,K10)+COUNTIF(K$8:K$16,K10)+COUNTIF(I$8:I$16,I10)</f>
        <v>0</v>
      </c>
      <c r="O10" s="26"/>
      <c r="P10" s="32"/>
      <c r="Q10" s="26"/>
      <c r="R10" s="25"/>
      <c r="S10" s="27">
        <f t="shared" si="2"/>
        <v>0</v>
      </c>
      <c r="T10" s="28">
        <f>COUNTIF(Q$8:Q$16,O10)+COUNTIF(O$8:O$16,Q10)+COUNTIF(Q$8:Q$16,Q10)+COUNTIF(O$8:O$16,O10)</f>
        <v>0</v>
      </c>
      <c r="U10" s="26"/>
      <c r="V10" s="32"/>
      <c r="W10" s="24">
        <v>10</v>
      </c>
      <c r="X10" s="29" t="s">
        <v>28</v>
      </c>
      <c r="Y10" s="27">
        <f t="shared" si="3"/>
        <v>1</v>
      </c>
      <c r="Z10" s="28">
        <f>COUNTIF(W$8:W$16,U10)+COUNTIF(U$8:U$16,W10)+COUNTIF(W$8:W$16,W10)+COUNTIF(U$8:U$16,U10)</f>
        <v>1</v>
      </c>
      <c r="AA10" s="27">
        <f t="shared" si="4"/>
        <v>1</v>
      </c>
      <c r="AB10" s="30">
        <f t="shared" si="5"/>
        <v>3.1289111389236547E-2</v>
      </c>
      <c r="AC10" s="20"/>
      <c r="AD10" s="31">
        <f t="shared" si="6"/>
        <v>31.959999999999997</v>
      </c>
      <c r="AE10" s="31">
        <f t="shared" si="7"/>
        <v>36.04</v>
      </c>
      <c r="AF10" s="31">
        <f t="shared" si="8"/>
        <v>68</v>
      </c>
      <c r="AG10" s="7">
        <v>2</v>
      </c>
    </row>
    <row r="11" spans="1:33" ht="15.75" customHeight="1" x14ac:dyDescent="0.25">
      <c r="A11" s="22" t="s">
        <v>21</v>
      </c>
      <c r="B11" s="33" t="s">
        <v>29</v>
      </c>
      <c r="C11" s="26"/>
      <c r="D11" s="25"/>
      <c r="E11" s="26"/>
      <c r="F11" s="34"/>
      <c r="G11" s="27">
        <f t="shared" si="0"/>
        <v>0</v>
      </c>
      <c r="H11" s="28">
        <f>COUNTIF(E$8:E$16,C11)+COUNTIF(C$8:C$16,E11)+COUNTIF(E$8:E$16,E11)+COUNTIF(C$8:C$16,C11)</f>
        <v>0</v>
      </c>
      <c r="I11" s="26"/>
      <c r="J11" s="25"/>
      <c r="K11" s="24">
        <v>23</v>
      </c>
      <c r="L11" s="35" t="s">
        <v>30</v>
      </c>
      <c r="M11" s="27">
        <f t="shared" si="1"/>
        <v>1</v>
      </c>
      <c r="N11" s="28">
        <f>COUNTIF(K$8:K$16,I11)+COUNTIF(I$8:I$16,K11)+COUNTIF(K$8:K$16,K11)+COUNTIF(I$8:I$16,I11)</f>
        <v>1</v>
      </c>
      <c r="O11" s="26"/>
      <c r="P11" s="25"/>
      <c r="Q11" s="24">
        <v>26</v>
      </c>
      <c r="R11" s="35" t="s">
        <v>30</v>
      </c>
      <c r="S11" s="27">
        <f t="shared" si="2"/>
        <v>1</v>
      </c>
      <c r="T11" s="28">
        <f>COUNTIF(Q$8:Q$16,O11)+COUNTIF(O$8:O$16,Q11)+COUNTIF(Q$8:Q$16,Q11)+COUNTIF(O$8:O$16,O11)</f>
        <v>1</v>
      </c>
      <c r="U11" s="26"/>
      <c r="V11" s="25"/>
      <c r="W11" s="26"/>
      <c r="X11" s="34"/>
      <c r="Y11" s="27">
        <f t="shared" si="3"/>
        <v>0</v>
      </c>
      <c r="Z11" s="28">
        <f>COUNTIF(W$8:W$16,U11)+COUNTIF(U$8:U$16,W11)+COUNTIF(W$8:W$16,W11)+COUNTIF(U$8:U$16,U11)</f>
        <v>0</v>
      </c>
      <c r="AA11" s="27">
        <f t="shared" si="4"/>
        <v>2</v>
      </c>
      <c r="AB11" s="30">
        <f t="shared" si="5"/>
        <v>3.1289111389236547E-2</v>
      </c>
      <c r="AC11" s="20"/>
      <c r="AD11" s="31">
        <f t="shared" si="6"/>
        <v>63.919999999999995</v>
      </c>
      <c r="AE11" s="31">
        <f t="shared" si="7"/>
        <v>72.08</v>
      </c>
      <c r="AF11" s="31">
        <f t="shared" si="8"/>
        <v>136</v>
      </c>
      <c r="AG11" s="7">
        <v>4</v>
      </c>
    </row>
    <row r="12" spans="1:33" ht="15.75" customHeight="1" x14ac:dyDescent="0.25">
      <c r="A12" s="22" t="s">
        <v>21</v>
      </c>
      <c r="B12" s="33" t="s">
        <v>31</v>
      </c>
      <c r="C12" s="26"/>
      <c r="D12" s="25"/>
      <c r="E12" s="26"/>
      <c r="F12" s="34"/>
      <c r="G12" s="27">
        <f t="shared" si="0"/>
        <v>0</v>
      </c>
      <c r="H12" s="28">
        <f>COUNTIF(E$8:E$16,C12)+COUNTIF(C$8:C$16,E12)+COUNTIF(E$8:E$16,E12)+COUNTIF(C$8:C$16,C12)</f>
        <v>0</v>
      </c>
      <c r="I12" s="26"/>
      <c r="J12" s="25"/>
      <c r="K12" s="26"/>
      <c r="L12" s="34"/>
      <c r="M12" s="27">
        <f t="shared" si="1"/>
        <v>0</v>
      </c>
      <c r="N12" s="28">
        <f>COUNTIF(K$8:K$16,I12)+COUNTIF(I$8:I$16,K12)+COUNTIF(K$8:K$16,K12)+COUNTIF(I$8:I$16,I12)</f>
        <v>0</v>
      </c>
      <c r="O12" s="26"/>
      <c r="P12" s="25"/>
      <c r="Q12" s="24">
        <v>13</v>
      </c>
      <c r="R12" s="35" t="s">
        <v>28</v>
      </c>
      <c r="S12" s="27">
        <f t="shared" si="2"/>
        <v>1</v>
      </c>
      <c r="T12" s="28">
        <f>COUNTIF(Q$8:Q$16,O12)+COUNTIF(O$8:O$16,Q12)+COUNTIF(Q$8:Q$16,Q12)+COUNTIF(O$8:O$16,O12)</f>
        <v>1</v>
      </c>
      <c r="U12" s="26"/>
      <c r="V12" s="25"/>
      <c r="W12" s="26"/>
      <c r="X12" s="34"/>
      <c r="Y12" s="27">
        <f t="shared" si="3"/>
        <v>0</v>
      </c>
      <c r="Z12" s="28">
        <f>COUNTIF(W$8:W$16,U12)+COUNTIF(U$8:U$16,W12)+COUNTIF(W$8:W$16,W12)+COUNTIF(U$8:U$16,U12)</f>
        <v>0</v>
      </c>
      <c r="AA12" s="27">
        <f t="shared" si="4"/>
        <v>1</v>
      </c>
      <c r="AB12" s="30">
        <f t="shared" si="5"/>
        <v>3.1289111389236547E-2</v>
      </c>
      <c r="AC12" s="20"/>
      <c r="AD12" s="31">
        <f t="shared" si="6"/>
        <v>31.959999999999997</v>
      </c>
      <c r="AE12" s="31">
        <f t="shared" si="7"/>
        <v>36.04</v>
      </c>
      <c r="AF12" s="31">
        <f t="shared" si="8"/>
        <v>68</v>
      </c>
      <c r="AG12" s="7">
        <v>2</v>
      </c>
    </row>
    <row r="13" spans="1:33" ht="15.75" customHeight="1" x14ac:dyDescent="0.25">
      <c r="A13" s="22" t="s">
        <v>21</v>
      </c>
      <c r="B13" s="23" t="s">
        <v>32</v>
      </c>
      <c r="C13" s="26"/>
      <c r="D13" s="36"/>
      <c r="E13" s="24"/>
      <c r="F13" s="29"/>
      <c r="G13" s="27">
        <f t="shared" si="0"/>
        <v>0</v>
      </c>
      <c r="H13" s="28">
        <f>COUNTIF(E$8:E$16,C13)+COUNTIF(C$8:C$16,E13)+COUNTIF(E$8:E$16,E13)+COUNTIF(C$8:C$16,C13)</f>
        <v>0</v>
      </c>
      <c r="I13" s="26"/>
      <c r="J13" s="36"/>
      <c r="K13" s="26"/>
      <c r="L13" s="25"/>
      <c r="M13" s="27">
        <f t="shared" si="1"/>
        <v>0</v>
      </c>
      <c r="N13" s="28">
        <f>COUNTIF(K$8:K$16,I13)+COUNTIF(I$8:I$16,K13)+COUNTIF(K$8:K$16,K13)+COUNTIF(I$8:I$16,I13)</f>
        <v>0</v>
      </c>
      <c r="O13" s="26"/>
      <c r="P13" s="36"/>
      <c r="Q13" s="26"/>
      <c r="R13" s="25"/>
      <c r="S13" s="27">
        <f t="shared" si="2"/>
        <v>0</v>
      </c>
      <c r="T13" s="28">
        <f>COUNTIF(Q$8:Q$16,O13)+COUNTIF(O$8:O$16,Q13)+COUNTIF(Q$8:Q$16,Q13)+COUNTIF(O$8:O$16,O13)</f>
        <v>0</v>
      </c>
      <c r="U13" s="26"/>
      <c r="V13" s="36"/>
      <c r="W13" s="24">
        <v>5</v>
      </c>
      <c r="X13" s="29" t="s">
        <v>23</v>
      </c>
      <c r="Y13" s="27">
        <f t="shared" si="3"/>
        <v>1</v>
      </c>
      <c r="Z13" s="28">
        <f>COUNTIF(W$8:W$16,U13)+COUNTIF(U$8:U$16,W13)+COUNTIF(W$8:W$16,W13)+COUNTIF(U$8:U$16,U13)</f>
        <v>1</v>
      </c>
      <c r="AA13" s="27">
        <f t="shared" si="4"/>
        <v>1</v>
      </c>
      <c r="AB13" s="30">
        <f t="shared" si="5"/>
        <v>6.2578222778473094E-2</v>
      </c>
      <c r="AC13" s="20"/>
      <c r="AD13" s="31">
        <f t="shared" si="6"/>
        <v>15.979999999999999</v>
      </c>
      <c r="AE13" s="31">
        <f t="shared" si="7"/>
        <v>18.02</v>
      </c>
      <c r="AF13" s="31">
        <f t="shared" si="8"/>
        <v>34</v>
      </c>
      <c r="AG13" s="7">
        <v>1</v>
      </c>
    </row>
    <row r="14" spans="1:33" ht="15.75" customHeight="1" x14ac:dyDescent="0.25">
      <c r="A14" s="22" t="s">
        <v>21</v>
      </c>
      <c r="B14" s="23" t="s">
        <v>33</v>
      </c>
      <c r="C14" s="26"/>
      <c r="D14" s="25"/>
      <c r="E14" s="26"/>
      <c r="F14" s="25"/>
      <c r="G14" s="27">
        <f t="shared" si="0"/>
        <v>0</v>
      </c>
      <c r="H14" s="28">
        <f>COUNTIF(E$8:E$16,C14)+COUNTIF(C$8:C$16,E14)+COUNTIF(E$8:E$16,E14)+COUNTIF(C$8:C$16,C14)</f>
        <v>0</v>
      </c>
      <c r="I14" s="26"/>
      <c r="J14" s="25"/>
      <c r="K14" s="24"/>
      <c r="L14" s="29"/>
      <c r="M14" s="27">
        <f t="shared" si="1"/>
        <v>0</v>
      </c>
      <c r="N14" s="28">
        <f>COUNTIF(K$8:K$16,I14)+COUNTIF(I$8:I$16,K14)+COUNTIF(K$8:K$16,K14)+COUNTIF(I$8:I$16,I14)</f>
        <v>0</v>
      </c>
      <c r="O14" s="26"/>
      <c r="P14" s="25"/>
      <c r="Q14" s="24">
        <v>22</v>
      </c>
      <c r="R14" s="29" t="s">
        <v>24</v>
      </c>
      <c r="S14" s="27">
        <f t="shared" si="2"/>
        <v>1</v>
      </c>
      <c r="T14" s="28">
        <f>COUNTIF(Q$8:Q$16,O14)+COUNTIF(O$8:O$16,Q14)+COUNTIF(Q$8:Q$16,Q14)+COUNTIF(O$8:O$16,O14)</f>
        <v>1</v>
      </c>
      <c r="U14" s="26"/>
      <c r="V14" s="25"/>
      <c r="W14" s="26"/>
      <c r="X14" s="25"/>
      <c r="Y14" s="27">
        <f t="shared" si="3"/>
        <v>0</v>
      </c>
      <c r="Z14" s="28">
        <f>COUNTIF(W$8:W$16,U14)+COUNTIF(U$8:U$16,W14)+COUNTIF(W$8:W$16,W14)+COUNTIF(U$8:U$16,U14)</f>
        <v>0</v>
      </c>
      <c r="AA14" s="27">
        <f t="shared" si="4"/>
        <v>1</v>
      </c>
      <c r="AB14" s="30">
        <f t="shared" si="5"/>
        <v>6.2578222778473094E-2</v>
      </c>
      <c r="AC14" s="20"/>
      <c r="AD14" s="31">
        <f t="shared" si="6"/>
        <v>15.979999999999999</v>
      </c>
      <c r="AE14" s="31">
        <f t="shared" si="7"/>
        <v>18.02</v>
      </c>
      <c r="AF14" s="31">
        <f t="shared" si="8"/>
        <v>34</v>
      </c>
      <c r="AG14" s="7">
        <v>1</v>
      </c>
    </row>
    <row r="15" spans="1:33" ht="15.75" customHeight="1" x14ac:dyDescent="0.25">
      <c r="A15" s="22" t="s">
        <v>21</v>
      </c>
      <c r="B15" s="23" t="s">
        <v>34</v>
      </c>
      <c r="C15" s="26"/>
      <c r="D15" s="25"/>
      <c r="E15" s="26"/>
      <c r="F15" s="25"/>
      <c r="G15" s="27">
        <f t="shared" si="0"/>
        <v>0</v>
      </c>
      <c r="H15" s="28">
        <f>COUNTIF(E$8:E$16,C15)+COUNTIF(C$8:C$16,E15)+COUNTIF(E$8:E$16,E15)+COUNTIF(C$8:C$16,C15)</f>
        <v>0</v>
      </c>
      <c r="I15" s="26"/>
      <c r="J15" s="25"/>
      <c r="K15" s="24">
        <v>24</v>
      </c>
      <c r="L15" s="29" t="s">
        <v>26</v>
      </c>
      <c r="M15" s="27">
        <f t="shared" si="1"/>
        <v>1</v>
      </c>
      <c r="N15" s="28">
        <f>COUNTIF(K$8:K$16,I15)+COUNTIF(I$8:I$16,K15)+COUNTIF(K$8:K$16,K15)+COUNTIF(I$8:I$16,I15)</f>
        <v>1</v>
      </c>
      <c r="O15" s="26"/>
      <c r="P15" s="25"/>
      <c r="Q15" s="24"/>
      <c r="R15" s="29"/>
      <c r="S15" s="27">
        <f t="shared" si="2"/>
        <v>0</v>
      </c>
      <c r="T15" s="28">
        <f>COUNTIF(Q$8:Q$16,O15)+COUNTIF(O$8:O$16,Q15)+COUNTIF(Q$8:Q$16,Q15)+COUNTIF(O$8:O$16,O15)</f>
        <v>0</v>
      </c>
      <c r="U15" s="26"/>
      <c r="V15" s="25"/>
      <c r="W15" s="26"/>
      <c r="X15" s="25"/>
      <c r="Y15" s="27">
        <f t="shared" si="3"/>
        <v>0</v>
      </c>
      <c r="Z15" s="28">
        <f>COUNTIF(W$8:W$16,U15)+COUNTIF(U$8:U$16,W15)+COUNTIF(W$8:W$16,W15)+COUNTIF(U$8:U$16,U15)</f>
        <v>0</v>
      </c>
      <c r="AA15" s="27">
        <f t="shared" si="4"/>
        <v>1</v>
      </c>
      <c r="AB15" s="30">
        <f t="shared" si="5"/>
        <v>6.2578222778473094E-2</v>
      </c>
      <c r="AC15" s="20"/>
      <c r="AD15" s="31">
        <f t="shared" si="6"/>
        <v>15.979999999999999</v>
      </c>
      <c r="AE15" s="31">
        <f t="shared" si="7"/>
        <v>18.02</v>
      </c>
      <c r="AF15" s="31">
        <f t="shared" si="8"/>
        <v>34</v>
      </c>
      <c r="AG15" s="7">
        <v>1</v>
      </c>
    </row>
    <row r="16" spans="1:33" ht="15.75" customHeight="1" x14ac:dyDescent="0.25">
      <c r="A16" s="22" t="s">
        <v>21</v>
      </c>
      <c r="B16" s="23" t="s">
        <v>35</v>
      </c>
      <c r="C16" s="26"/>
      <c r="D16" s="25"/>
      <c r="E16" s="24"/>
      <c r="F16" s="29"/>
      <c r="G16" s="27">
        <f t="shared" si="0"/>
        <v>0</v>
      </c>
      <c r="H16" s="28">
        <f>COUNTIF(E$8:E$16,C16)+COUNTIF(C$8:C$16,E16)+COUNTIF(E$8:E$16,E16)+COUNTIF(C$8:C$16,C16)</f>
        <v>0</v>
      </c>
      <c r="I16" s="26"/>
      <c r="J16" s="25"/>
      <c r="K16" s="24">
        <v>10</v>
      </c>
      <c r="L16" s="29" t="s">
        <v>23</v>
      </c>
      <c r="M16" s="27">
        <f t="shared" si="1"/>
        <v>1</v>
      </c>
      <c r="N16" s="28">
        <f>COUNTIF(K$8:K$16,I16)+COUNTIF(I$8:I$16,K16)+COUNTIF(K$8:K$16,K16)+COUNTIF(I$8:I$16,I16)</f>
        <v>1</v>
      </c>
      <c r="O16" s="26"/>
      <c r="P16" s="25"/>
      <c r="Q16" s="24"/>
      <c r="R16" s="29"/>
      <c r="S16" s="27">
        <f t="shared" si="2"/>
        <v>0</v>
      </c>
      <c r="T16" s="28">
        <f>COUNTIF(Q$8:Q$16,O16)+COUNTIF(O$8:O$16,Q16)+COUNTIF(Q$8:Q$16,Q16)+COUNTIF(O$8:O$16,O16)</f>
        <v>0</v>
      </c>
      <c r="U16" s="26"/>
      <c r="V16" s="25"/>
      <c r="W16" s="24">
        <v>2</v>
      </c>
      <c r="X16" s="29" t="s">
        <v>26</v>
      </c>
      <c r="Y16" s="27">
        <f t="shared" si="3"/>
        <v>1</v>
      </c>
      <c r="Z16" s="28">
        <f>COUNTIF(W$8:W$16,U16)+COUNTIF(U$8:U$16,W16)+COUNTIF(W$8:W$16,W16)+COUNTIF(U$8:U$16,U16)</f>
        <v>1</v>
      </c>
      <c r="AA16" s="27">
        <f t="shared" si="4"/>
        <v>2</v>
      </c>
      <c r="AB16" s="30">
        <f t="shared" si="5"/>
        <v>4.1718815185648732E-2</v>
      </c>
      <c r="AC16" s="20"/>
      <c r="AD16" s="31">
        <f t="shared" si="6"/>
        <v>47.94</v>
      </c>
      <c r="AE16" s="31">
        <f t="shared" si="7"/>
        <v>54.06</v>
      </c>
      <c r="AF16" s="31">
        <f t="shared" si="8"/>
        <v>102</v>
      </c>
      <c r="AG16" s="7">
        <v>3</v>
      </c>
    </row>
    <row r="17" spans="1:33" ht="15.75" customHeight="1" x14ac:dyDescent="0.25">
      <c r="A17" s="37"/>
      <c r="B17" s="38" t="s">
        <v>36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40"/>
      <c r="AB17" s="41"/>
      <c r="AC17" s="20"/>
      <c r="AD17" s="21" t="s">
        <v>17</v>
      </c>
      <c r="AE17" s="21" t="s">
        <v>18</v>
      </c>
      <c r="AF17" s="21" t="s">
        <v>19</v>
      </c>
      <c r="AG17" s="42"/>
    </row>
    <row r="18" spans="1:33" ht="15.75" customHeight="1" x14ac:dyDescent="0.25">
      <c r="A18" s="22" t="s">
        <v>36</v>
      </c>
      <c r="B18" s="23" t="s">
        <v>22</v>
      </c>
      <c r="C18" s="26"/>
      <c r="D18" s="25"/>
      <c r="E18" s="24">
        <v>12</v>
      </c>
      <c r="F18" s="29" t="s">
        <v>24</v>
      </c>
      <c r="G18" s="27">
        <f t="shared" ref="G18:G26" si="9">COUNTA(C18,E18)</f>
        <v>1</v>
      </c>
      <c r="H18" s="28">
        <f>COUNTIF(E$18:E$26,C18)+COUNTIF(C$18:C$26,E18)+COUNTIF(E$18:E$26,E18)+COUNTIF(C$18:C$26,C18)</f>
        <v>1</v>
      </c>
      <c r="I18" s="26"/>
      <c r="J18" s="25"/>
      <c r="K18" s="24">
        <v>22</v>
      </c>
      <c r="L18" s="43" t="s">
        <v>28</v>
      </c>
      <c r="M18" s="27">
        <f t="shared" ref="M18:M26" si="10">COUNTA(I18,K18)</f>
        <v>1</v>
      </c>
      <c r="N18" s="28">
        <f>COUNTIF(K$18:K$26,I18)+COUNTIF(I$18:I$26,K18)+COUNTIF(K$18:K$26,K18)+COUNTIF(I$18:I$26,I18)</f>
        <v>1</v>
      </c>
      <c r="O18" s="26"/>
      <c r="P18" s="25"/>
      <c r="Q18" s="26"/>
      <c r="R18" s="25"/>
      <c r="S18" s="27">
        <f t="shared" ref="S18:S26" si="11">COUNTA(O18,Q18)</f>
        <v>0</v>
      </c>
      <c r="T18" s="28">
        <f>COUNTIF(Q$18:Q$26,O18)+COUNTIF(O$18:O$26,Q18)+COUNTIF(Q$18:Q$26,Q18)+COUNTIF(O$18:O$26,O18)</f>
        <v>0</v>
      </c>
      <c r="U18" s="26"/>
      <c r="V18" s="25"/>
      <c r="W18" s="24">
        <v>26</v>
      </c>
      <c r="X18" s="29" t="s">
        <v>24</v>
      </c>
      <c r="Y18" s="27">
        <f t="shared" ref="Y18:Y26" si="12">COUNTA(U18,W18)</f>
        <v>1</v>
      </c>
      <c r="Z18" s="28">
        <f>COUNTIF(W$18:W$26,U18)+COUNTIF(U$18:U$26,W18)+COUNTIF(W$18:W$26,W18)+COUNTIF(U$18:U$26,U18)</f>
        <v>1</v>
      </c>
      <c r="AA18" s="27">
        <f t="shared" ref="AA18:AA26" si="13">SUM(G18,M18,S18,Y18)</f>
        <v>3</v>
      </c>
      <c r="AB18" s="30">
        <f t="shared" ref="AB18:AB26" si="14">AA18/AD18</f>
        <v>4.6933667083854824E-2</v>
      </c>
      <c r="AC18" s="20"/>
      <c r="AD18" s="31">
        <f t="shared" ref="AD18:AD26" si="15">AF18*0.47</f>
        <v>63.919999999999995</v>
      </c>
      <c r="AE18" s="31">
        <f t="shared" ref="AE18:AE26" si="16">AF18*0.53</f>
        <v>72.08</v>
      </c>
      <c r="AF18" s="31">
        <f t="shared" ref="AF18:AF26" si="17">AG18*34</f>
        <v>136</v>
      </c>
      <c r="AG18" s="7">
        <v>4</v>
      </c>
    </row>
    <row r="19" spans="1:33" ht="15.75" customHeight="1" x14ac:dyDescent="0.25">
      <c r="A19" s="22" t="s">
        <v>36</v>
      </c>
      <c r="B19" s="23" t="s">
        <v>25</v>
      </c>
      <c r="C19" s="26"/>
      <c r="D19" s="25"/>
      <c r="E19" s="24"/>
      <c r="F19" s="29"/>
      <c r="G19" s="27">
        <f t="shared" si="9"/>
        <v>0</v>
      </c>
      <c r="H19" s="28">
        <f>COUNTIF(E$18:E$26,C19)+COUNTIF(C$18:C$26,E19)+COUNTIF(E$18:E$26,E19)+COUNTIF(C$18:C$26,C19)</f>
        <v>0</v>
      </c>
      <c r="I19" s="26"/>
      <c r="J19" s="25"/>
      <c r="K19" s="24">
        <v>1</v>
      </c>
      <c r="L19" s="29" t="s">
        <v>24</v>
      </c>
      <c r="M19" s="27">
        <f t="shared" si="10"/>
        <v>1</v>
      </c>
      <c r="N19" s="28">
        <f>COUNTIF(K$18:K$26,I19)+COUNTIF(I$18:I$26,K19)+COUNTIF(K$18:K$26,K19)+COUNTIF(I$18:I$26,I19)</f>
        <v>1</v>
      </c>
      <c r="O19" s="26"/>
      <c r="P19" s="25"/>
      <c r="Q19" s="26"/>
      <c r="R19" s="25"/>
      <c r="S19" s="27">
        <f t="shared" si="11"/>
        <v>0</v>
      </c>
      <c r="T19" s="28">
        <f>COUNTIF(Q$18:Q$26,O19)+COUNTIF(O$18:O$26,Q19)+COUNTIF(Q$18:Q$26,Q19)+COUNTIF(O$18:O$26,O19)</f>
        <v>0</v>
      </c>
      <c r="U19" s="26"/>
      <c r="V19" s="25"/>
      <c r="W19" s="24">
        <v>20</v>
      </c>
      <c r="X19" s="29" t="s">
        <v>24</v>
      </c>
      <c r="Y19" s="27">
        <f t="shared" si="12"/>
        <v>1</v>
      </c>
      <c r="Z19" s="28">
        <f>COUNTIF(W$18:W$26,U19)+COUNTIF(U$18:U$26,W19)+COUNTIF(W$18:W$26,W19)+COUNTIF(U$18:U$26,U19)</f>
        <v>1</v>
      </c>
      <c r="AA19" s="27">
        <f t="shared" si="13"/>
        <v>2</v>
      </c>
      <c r="AB19" s="30">
        <f t="shared" si="14"/>
        <v>3.1289111389236547E-2</v>
      </c>
      <c r="AC19" s="20"/>
      <c r="AD19" s="31">
        <f t="shared" si="15"/>
        <v>63.919999999999995</v>
      </c>
      <c r="AE19" s="31">
        <f t="shared" si="16"/>
        <v>72.08</v>
      </c>
      <c r="AF19" s="31">
        <f t="shared" si="17"/>
        <v>136</v>
      </c>
      <c r="AG19" s="7">
        <v>4</v>
      </c>
    </row>
    <row r="20" spans="1:33" ht="15.75" customHeight="1" x14ac:dyDescent="0.25">
      <c r="A20" s="22" t="s">
        <v>36</v>
      </c>
      <c r="B20" s="23" t="s">
        <v>27</v>
      </c>
      <c r="C20" s="26"/>
      <c r="D20" s="32"/>
      <c r="E20" s="24">
        <v>26</v>
      </c>
      <c r="F20" s="29" t="s">
        <v>30</v>
      </c>
      <c r="G20" s="27">
        <f t="shared" si="9"/>
        <v>1</v>
      </c>
      <c r="H20" s="28">
        <f>COUNTIF(E$18:E$26,C20)+COUNTIF(C$18:C$26,E20)+COUNTIF(E$18:E$26,E20)+COUNTIF(C$18:C$26,C20)</f>
        <v>1</v>
      </c>
      <c r="I20" s="26"/>
      <c r="J20" s="32"/>
      <c r="K20" s="26"/>
      <c r="L20" s="25"/>
      <c r="M20" s="27">
        <f t="shared" si="10"/>
        <v>0</v>
      </c>
      <c r="N20" s="28">
        <f>COUNTIF(K$18:K$26,I20)+COUNTIF(I$18:I$26,K20)+COUNTIF(K$18:K$26,K20)+COUNTIF(I$18:I$26,I20)</f>
        <v>0</v>
      </c>
      <c r="O20" s="26"/>
      <c r="P20" s="32"/>
      <c r="Q20" s="24">
        <v>28</v>
      </c>
      <c r="R20" s="29" t="s">
        <v>30</v>
      </c>
      <c r="S20" s="27">
        <f t="shared" si="11"/>
        <v>1</v>
      </c>
      <c r="T20" s="28">
        <f>COUNTIF(Q$18:Q$26,O20)+COUNTIF(O$18:O$26,Q20)+COUNTIF(Q$18:Q$26,Q20)+COUNTIF(O$18:O$26,O20)</f>
        <v>1</v>
      </c>
      <c r="U20" s="26"/>
      <c r="V20" s="32"/>
      <c r="W20" s="24"/>
      <c r="X20" s="29"/>
      <c r="Y20" s="27">
        <f t="shared" si="12"/>
        <v>0</v>
      </c>
      <c r="Z20" s="28">
        <f>COUNTIF(W$18:W$26,U20)+COUNTIF(U$18:U$26,W20)+COUNTIF(W$18:W$26,W20)+COUNTIF(U$18:U$26,U20)</f>
        <v>0</v>
      </c>
      <c r="AA20" s="27">
        <f t="shared" si="13"/>
        <v>2</v>
      </c>
      <c r="AB20" s="30">
        <f t="shared" si="14"/>
        <v>6.2578222778473094E-2</v>
      </c>
      <c r="AC20" s="20"/>
      <c r="AD20" s="31">
        <f t="shared" si="15"/>
        <v>31.959999999999997</v>
      </c>
      <c r="AE20" s="31">
        <f t="shared" si="16"/>
        <v>36.04</v>
      </c>
      <c r="AF20" s="31">
        <f t="shared" si="17"/>
        <v>68</v>
      </c>
      <c r="AG20" s="7">
        <v>2</v>
      </c>
    </row>
    <row r="21" spans="1:33" ht="15.75" customHeight="1" x14ac:dyDescent="0.25">
      <c r="A21" s="22" t="s">
        <v>36</v>
      </c>
      <c r="B21" s="23" t="s">
        <v>29</v>
      </c>
      <c r="C21" s="26"/>
      <c r="D21" s="25"/>
      <c r="E21" s="24">
        <v>10</v>
      </c>
      <c r="F21" s="35" t="s">
        <v>30</v>
      </c>
      <c r="G21" s="27">
        <f t="shared" si="9"/>
        <v>1</v>
      </c>
      <c r="H21" s="28">
        <f>COUNTIF(E$18:E$26,C21)+COUNTIF(C$18:C$26,E21)+COUNTIF(E$18:E$26,E21)+COUNTIF(C$18:C$26,C21)</f>
        <v>1</v>
      </c>
      <c r="I21" s="26"/>
      <c r="J21" s="25"/>
      <c r="K21" s="24"/>
      <c r="L21" s="35"/>
      <c r="M21" s="27">
        <f t="shared" si="10"/>
        <v>0</v>
      </c>
      <c r="N21" s="28">
        <f>COUNTIF(K$18:K$26,I21)+COUNTIF(I$18:I$26,K21)+COUNTIF(K$18:K$26,K21)+COUNTIF(I$18:I$26,I21)</f>
        <v>0</v>
      </c>
      <c r="O21" s="26"/>
      <c r="P21" s="25"/>
      <c r="Q21" s="24">
        <v>5</v>
      </c>
      <c r="R21" s="35" t="s">
        <v>30</v>
      </c>
      <c r="S21" s="27">
        <f t="shared" si="11"/>
        <v>1</v>
      </c>
      <c r="T21" s="28">
        <f>COUNTIF(Q$18:Q$26,O21)+COUNTIF(O$18:O$26,Q21)+COUNTIF(Q$18:Q$26,Q21)+COUNTIF(O$18:O$26,O21)</f>
        <v>1</v>
      </c>
      <c r="U21" s="26"/>
      <c r="V21" s="25"/>
      <c r="W21" s="24">
        <v>2</v>
      </c>
      <c r="X21" s="35" t="s">
        <v>23</v>
      </c>
      <c r="Y21" s="27">
        <f t="shared" si="12"/>
        <v>1</v>
      </c>
      <c r="Z21" s="28">
        <f>COUNTIF(W$18:W$26,U21)+COUNTIF(U$18:U$26,W21)+COUNTIF(W$18:W$26,W21)+COUNTIF(U$18:U$26,U21)</f>
        <v>1</v>
      </c>
      <c r="AA21" s="27">
        <f t="shared" si="13"/>
        <v>3</v>
      </c>
      <c r="AB21" s="30">
        <f t="shared" si="14"/>
        <v>4.6933667083854824E-2</v>
      </c>
      <c r="AC21" s="20"/>
      <c r="AD21" s="31">
        <f t="shared" si="15"/>
        <v>63.919999999999995</v>
      </c>
      <c r="AE21" s="31">
        <f t="shared" si="16"/>
        <v>72.08</v>
      </c>
      <c r="AF21" s="31">
        <f t="shared" si="17"/>
        <v>136</v>
      </c>
      <c r="AG21" s="7">
        <v>4</v>
      </c>
    </row>
    <row r="22" spans="1:33" ht="15.75" customHeight="1" x14ac:dyDescent="0.25">
      <c r="A22" s="22" t="s">
        <v>36</v>
      </c>
      <c r="B22" s="23" t="s">
        <v>31</v>
      </c>
      <c r="C22" s="26"/>
      <c r="D22" s="25"/>
      <c r="E22" s="26"/>
      <c r="F22" s="34"/>
      <c r="G22" s="27">
        <f t="shared" si="9"/>
        <v>0</v>
      </c>
      <c r="H22" s="28">
        <f>COUNTIF(E$18:E$26,C22)+COUNTIF(C$18:C$26,E22)+COUNTIF(E$18:E$26,E22)+COUNTIF(C$18:C$26,C22)</f>
        <v>0</v>
      </c>
      <c r="I22" s="26"/>
      <c r="J22" s="25"/>
      <c r="K22" s="26"/>
      <c r="L22" s="34"/>
      <c r="M22" s="27">
        <f t="shared" si="10"/>
        <v>0</v>
      </c>
      <c r="N22" s="28">
        <f>COUNTIF(K$18:K$26,I22)+COUNTIF(I$18:I$26,K22)+COUNTIF(K$18:K$26,K22)+COUNTIF(I$18:I$26,I22)</f>
        <v>0</v>
      </c>
      <c r="O22" s="26"/>
      <c r="P22" s="25"/>
      <c r="Q22" s="24">
        <v>13</v>
      </c>
      <c r="R22" s="35" t="s">
        <v>26</v>
      </c>
      <c r="S22" s="27">
        <f t="shared" si="11"/>
        <v>1</v>
      </c>
      <c r="T22" s="28">
        <f>COUNTIF(Q$18:Q$26,O22)+COUNTIF(O$18:O$26,Q22)+COUNTIF(Q$18:Q$26,Q22)+COUNTIF(O$18:O$26,O22)</f>
        <v>1</v>
      </c>
      <c r="U22" s="26"/>
      <c r="V22" s="25"/>
      <c r="W22" s="24">
        <v>9</v>
      </c>
      <c r="X22" s="35" t="s">
        <v>26</v>
      </c>
      <c r="Y22" s="27">
        <f t="shared" si="12"/>
        <v>1</v>
      </c>
      <c r="Z22" s="28">
        <f>COUNTIF(W$18:W$26,U22)+COUNTIF(U$18:U$26,W22)+COUNTIF(W$18:W$26,W22)+COUNTIF(U$18:U$26,U22)</f>
        <v>1</v>
      </c>
      <c r="AA22" s="27">
        <f t="shared" si="13"/>
        <v>2</v>
      </c>
      <c r="AB22" s="30">
        <f t="shared" si="14"/>
        <v>6.2578222778473094E-2</v>
      </c>
      <c r="AC22" s="20"/>
      <c r="AD22" s="31">
        <f t="shared" si="15"/>
        <v>31.959999999999997</v>
      </c>
      <c r="AE22" s="31">
        <f t="shared" si="16"/>
        <v>36.04</v>
      </c>
      <c r="AF22" s="31">
        <f t="shared" si="17"/>
        <v>68</v>
      </c>
      <c r="AG22" s="7">
        <v>2</v>
      </c>
    </row>
    <row r="23" spans="1:33" ht="15.75" customHeight="1" x14ac:dyDescent="0.25">
      <c r="A23" s="22" t="s">
        <v>36</v>
      </c>
      <c r="B23" s="23" t="s">
        <v>32</v>
      </c>
      <c r="C23" s="26"/>
      <c r="D23" s="36"/>
      <c r="E23" s="24"/>
      <c r="F23" s="29"/>
      <c r="G23" s="27">
        <f t="shared" si="9"/>
        <v>0</v>
      </c>
      <c r="H23" s="28">
        <f>COUNTIF(E$18:E$26,C23)+COUNTIF(C$18:C$26,E23)+COUNTIF(E$18:E$26,E23)+COUNTIF(C$18:C$26,C23)</f>
        <v>0</v>
      </c>
      <c r="I23" s="26"/>
      <c r="J23" s="36"/>
      <c r="K23" s="26"/>
      <c r="L23" s="25"/>
      <c r="M23" s="27">
        <f t="shared" si="10"/>
        <v>0</v>
      </c>
      <c r="N23" s="28">
        <f>COUNTIF(K$18:K$26,I23)+COUNTIF(I$18:I$26,K23)+COUNTIF(K$18:K$26,K23)+COUNTIF(I$18:I$26,I23)</f>
        <v>0</v>
      </c>
      <c r="O23" s="26"/>
      <c r="P23" s="36"/>
      <c r="Q23" s="26"/>
      <c r="R23" s="25"/>
      <c r="S23" s="27">
        <f t="shared" si="11"/>
        <v>0</v>
      </c>
      <c r="T23" s="28">
        <f>COUNTIF(Q$18:Q$26,O23)+COUNTIF(O$18:O$26,Q23)+COUNTIF(Q$18:Q$26,Q23)+COUNTIF(O$18:O$26,O23)</f>
        <v>0</v>
      </c>
      <c r="U23" s="26"/>
      <c r="V23" s="36"/>
      <c r="W23" s="24">
        <v>25</v>
      </c>
      <c r="X23" s="29" t="s">
        <v>26</v>
      </c>
      <c r="Y23" s="27">
        <f t="shared" si="12"/>
        <v>1</v>
      </c>
      <c r="Z23" s="28">
        <f>COUNTIF(W$18:W$26,U23)+COUNTIF(U$18:U$26,W23)+COUNTIF(W$18:W$26,W23)+COUNTIF(U$18:U$26,U23)</f>
        <v>1</v>
      </c>
      <c r="AA23" s="27">
        <f t="shared" si="13"/>
        <v>1</v>
      </c>
      <c r="AB23" s="30">
        <f t="shared" si="14"/>
        <v>6.2578222778473094E-2</v>
      </c>
      <c r="AC23" s="20"/>
      <c r="AD23" s="31">
        <f t="shared" si="15"/>
        <v>15.979999999999999</v>
      </c>
      <c r="AE23" s="31">
        <f t="shared" si="16"/>
        <v>18.02</v>
      </c>
      <c r="AF23" s="31">
        <f t="shared" si="17"/>
        <v>34</v>
      </c>
      <c r="AG23" s="7">
        <v>1</v>
      </c>
    </row>
    <row r="24" spans="1:33" ht="15.75" customHeight="1" x14ac:dyDescent="0.25">
      <c r="A24" s="22" t="s">
        <v>36</v>
      </c>
      <c r="B24" s="23" t="s">
        <v>33</v>
      </c>
      <c r="C24" s="26"/>
      <c r="D24" s="25"/>
      <c r="E24" s="24"/>
      <c r="F24" s="29"/>
      <c r="G24" s="27">
        <f t="shared" si="9"/>
        <v>0</v>
      </c>
      <c r="H24" s="28">
        <f>COUNTIF(E$18:E$26,C24)+COUNTIF(C$18:C$26,E24)+COUNTIF(E$18:E$26,E24)+COUNTIF(C$18:C$26,C24)</f>
        <v>0</v>
      </c>
      <c r="I24" s="26"/>
      <c r="J24" s="25"/>
      <c r="K24" s="24"/>
      <c r="L24" s="29"/>
      <c r="M24" s="27">
        <f t="shared" si="10"/>
        <v>0</v>
      </c>
      <c r="N24" s="28">
        <f>COUNTIF(K$18:K$26,I24)+COUNTIF(I$18:I$26,K24)+COUNTIF(K$18:K$26,K24)+COUNTIF(I$18:I$26,I24)</f>
        <v>0</v>
      </c>
      <c r="O24" s="26"/>
      <c r="P24" s="25"/>
      <c r="Q24" s="26"/>
      <c r="R24" s="25"/>
      <c r="S24" s="27">
        <f t="shared" si="11"/>
        <v>0</v>
      </c>
      <c r="T24" s="28">
        <f>COUNTIF(Q$18:Q$26,O24)+COUNTIF(O$18:O$26,Q24)+COUNTIF(Q$18:Q$26,Q24)+COUNTIF(O$18:O$26,O24)</f>
        <v>0</v>
      </c>
      <c r="U24" s="26"/>
      <c r="V24" s="25"/>
      <c r="W24" s="24">
        <v>12</v>
      </c>
      <c r="X24" s="29" t="s">
        <v>23</v>
      </c>
      <c r="Y24" s="27">
        <f t="shared" si="12"/>
        <v>1</v>
      </c>
      <c r="Z24" s="28">
        <f>COUNTIF(W$18:W$26,U24)+COUNTIF(U$18:U$26,W24)+COUNTIF(W$18:W$26,W24)+COUNTIF(U$18:U$26,U24)</f>
        <v>1</v>
      </c>
      <c r="AA24" s="27">
        <f t="shared" si="13"/>
        <v>1</v>
      </c>
      <c r="AB24" s="30">
        <f t="shared" si="14"/>
        <v>6.2578222778473094E-2</v>
      </c>
      <c r="AC24" s="20"/>
      <c r="AD24" s="31">
        <f t="shared" si="15"/>
        <v>15.979999999999999</v>
      </c>
      <c r="AE24" s="31">
        <f t="shared" si="16"/>
        <v>18.02</v>
      </c>
      <c r="AF24" s="31">
        <f t="shared" si="17"/>
        <v>34</v>
      </c>
      <c r="AG24" s="7">
        <v>1</v>
      </c>
    </row>
    <row r="25" spans="1:33" ht="15.75" customHeight="1" x14ac:dyDescent="0.25">
      <c r="A25" s="22" t="s">
        <v>36</v>
      </c>
      <c r="B25" s="23" t="s">
        <v>34</v>
      </c>
      <c r="C25" s="26"/>
      <c r="D25" s="25"/>
      <c r="E25" s="26"/>
      <c r="F25" s="25"/>
      <c r="G25" s="27">
        <f t="shared" si="9"/>
        <v>0</v>
      </c>
      <c r="H25" s="28">
        <f>COUNTIF(E$18:E$26,C25)+COUNTIF(C$18:C$26,E25)+COUNTIF(E$18:E$26,E25)+COUNTIF(C$18:C$26,C25)</f>
        <v>0</v>
      </c>
      <c r="I25" s="26"/>
      <c r="J25" s="25"/>
      <c r="K25" s="24"/>
      <c r="L25" s="29"/>
      <c r="M25" s="27">
        <f t="shared" si="10"/>
        <v>0</v>
      </c>
      <c r="N25" s="28">
        <f>COUNTIF(K$18:K$26,I25)+COUNTIF(I$18:I$26,K25)+COUNTIF(K$18:K$26,K25)+COUNTIF(I$18:I$26,I25)</f>
        <v>0</v>
      </c>
      <c r="O25" s="26"/>
      <c r="P25" s="25"/>
      <c r="Q25" s="26"/>
      <c r="R25" s="25"/>
      <c r="S25" s="27">
        <f t="shared" si="11"/>
        <v>0</v>
      </c>
      <c r="T25" s="28">
        <f>COUNTIF(Q$18:Q$26,O25)+COUNTIF(O$18:O$26,Q25)+COUNTIF(Q$18:Q$26,Q25)+COUNTIF(O$18:O$26,O25)</f>
        <v>0</v>
      </c>
      <c r="U25" s="26"/>
      <c r="V25" s="25"/>
      <c r="W25" s="24">
        <v>27</v>
      </c>
      <c r="X25" s="29" t="s">
        <v>23</v>
      </c>
      <c r="Y25" s="27">
        <f t="shared" si="12"/>
        <v>1</v>
      </c>
      <c r="Z25" s="28">
        <f>COUNTIF(W$18:W$26,U25)+COUNTIF(U$18:U$26,W25)+COUNTIF(W$18:W$26,W25)+COUNTIF(U$18:U$26,U25)</f>
        <v>1</v>
      </c>
      <c r="AA25" s="27">
        <f t="shared" si="13"/>
        <v>1</v>
      </c>
      <c r="AB25" s="30">
        <f t="shared" si="14"/>
        <v>6.2578222778473094E-2</v>
      </c>
      <c r="AC25" s="20"/>
      <c r="AD25" s="31">
        <f t="shared" si="15"/>
        <v>15.979999999999999</v>
      </c>
      <c r="AE25" s="31">
        <f t="shared" si="16"/>
        <v>18.02</v>
      </c>
      <c r="AF25" s="31">
        <f t="shared" si="17"/>
        <v>34</v>
      </c>
      <c r="AG25" s="7">
        <v>1</v>
      </c>
    </row>
    <row r="26" spans="1:33" ht="15.75" customHeight="1" x14ac:dyDescent="0.25">
      <c r="A26" s="22" t="s">
        <v>36</v>
      </c>
      <c r="B26" s="23" t="s">
        <v>35</v>
      </c>
      <c r="C26" s="26"/>
      <c r="D26" s="25"/>
      <c r="E26" s="26"/>
      <c r="F26" s="25"/>
      <c r="G26" s="27">
        <f t="shared" si="9"/>
        <v>0</v>
      </c>
      <c r="H26" s="28">
        <f>COUNTIF(E$18:E$26,C26)+COUNTIF(C$18:C$26,E26)+COUNTIF(E$18:E$26,E26)+COUNTIF(C$18:C$26,C26)</f>
        <v>0</v>
      </c>
      <c r="I26" s="26"/>
      <c r="J26" s="25"/>
      <c r="K26" s="24">
        <v>9</v>
      </c>
      <c r="L26" s="29" t="s">
        <v>30</v>
      </c>
      <c r="M26" s="27">
        <f t="shared" si="10"/>
        <v>1</v>
      </c>
      <c r="N26" s="28">
        <f>COUNTIF(K$18:K$26,I26)+COUNTIF(I$18:I$26,K26)+COUNTIF(K$18:K$26,K26)+COUNTIF(I$18:I$26,I26)</f>
        <v>1</v>
      </c>
      <c r="O26" s="26"/>
      <c r="P26" s="25"/>
      <c r="Q26" s="24"/>
      <c r="R26" s="29"/>
      <c r="S26" s="27">
        <f t="shared" si="11"/>
        <v>0</v>
      </c>
      <c r="T26" s="28">
        <f>COUNTIF(Q$18:Q$26,O26)+COUNTIF(O$18:O$26,Q26)+COUNTIF(Q$18:Q$26,Q26)+COUNTIF(O$18:O$26,O26)</f>
        <v>0</v>
      </c>
      <c r="U26" s="26"/>
      <c r="V26" s="25"/>
      <c r="W26" s="26"/>
      <c r="X26" s="25"/>
      <c r="Y26" s="27">
        <f t="shared" si="12"/>
        <v>0</v>
      </c>
      <c r="Z26" s="28">
        <f>COUNTIF(W$18:W$26,U26)+COUNTIF(U$18:U$26,W26)+COUNTIF(W$18:W$26,W26)+COUNTIF(U$18:U$26,U26)</f>
        <v>0</v>
      </c>
      <c r="AA26" s="27">
        <f t="shared" si="13"/>
        <v>1</v>
      </c>
      <c r="AB26" s="30">
        <f t="shared" si="14"/>
        <v>2.0859407592824366E-2</v>
      </c>
      <c r="AC26" s="20"/>
      <c r="AD26" s="31">
        <f t="shared" si="15"/>
        <v>47.94</v>
      </c>
      <c r="AE26" s="31">
        <f t="shared" si="16"/>
        <v>54.06</v>
      </c>
      <c r="AF26" s="31">
        <f t="shared" si="17"/>
        <v>102</v>
      </c>
      <c r="AG26" s="7">
        <v>3</v>
      </c>
    </row>
    <row r="27" spans="1:33" ht="15.75" customHeight="1" x14ac:dyDescent="0.25">
      <c r="A27" s="37"/>
      <c r="B27" s="44" t="s">
        <v>37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0"/>
      <c r="AB27" s="41"/>
      <c r="AC27" s="20"/>
      <c r="AD27" s="21" t="s">
        <v>17</v>
      </c>
      <c r="AE27" s="21" t="s">
        <v>18</v>
      </c>
      <c r="AF27" s="21" t="s">
        <v>19</v>
      </c>
      <c r="AG27" s="42"/>
    </row>
    <row r="28" spans="1:33" ht="15.75" customHeight="1" x14ac:dyDescent="0.25">
      <c r="A28" s="22" t="s">
        <v>37</v>
      </c>
      <c r="B28" s="23" t="s">
        <v>22</v>
      </c>
      <c r="C28" s="26"/>
      <c r="D28" s="25"/>
      <c r="E28" s="26"/>
      <c r="F28" s="25"/>
      <c r="G28" s="27">
        <f t="shared" ref="G28:G36" si="18">COUNTA(C28,E28)</f>
        <v>0</v>
      </c>
      <c r="H28" s="28">
        <f>COUNTIF(E$28:E$36,C28)+COUNTIF(C$28:C$36,E28)+COUNTIF(E$28:E$36,E28)+COUNTIF(C$28:C$36,C28)</f>
        <v>0</v>
      </c>
      <c r="I28" s="26"/>
      <c r="J28" s="25"/>
      <c r="K28" s="24">
        <v>22</v>
      </c>
      <c r="L28" s="29" t="s">
        <v>26</v>
      </c>
      <c r="M28" s="27">
        <f t="shared" ref="M28:M36" si="19">COUNTA(I28,K28)</f>
        <v>1</v>
      </c>
      <c r="N28" s="28">
        <f>COUNTIF(K$28:K$36,I28)+COUNTIF(I$28:I$36,K28)+COUNTIF(K$28:K$36,K28)+COUNTIF(I$28:I$36,I28)</f>
        <v>1</v>
      </c>
      <c r="O28" s="26"/>
      <c r="P28" s="25"/>
      <c r="Q28" s="26"/>
      <c r="R28" s="25"/>
      <c r="S28" s="27">
        <f t="shared" ref="S28:S36" si="20">COUNTA(O28,Q28)</f>
        <v>0</v>
      </c>
      <c r="T28" s="28">
        <f>COUNTIF(Q$28:Q$36,O28)+COUNTIF(O$28:O$36,Q28)+COUNTIF(Q$28:Q$36,Q28)+COUNTIF(O$28:O$36,O28)</f>
        <v>0</v>
      </c>
      <c r="U28" s="26"/>
      <c r="V28" s="25"/>
      <c r="W28" s="24">
        <v>26</v>
      </c>
      <c r="X28" s="29" t="s">
        <v>28</v>
      </c>
      <c r="Y28" s="27">
        <f t="shared" ref="Y28:Y36" si="21">COUNTA(U28,W28)</f>
        <v>1</v>
      </c>
      <c r="Z28" s="28">
        <f>COUNTIF(W$28:W$36,U28)+COUNTIF(U$28:U$36,W28)+COUNTIF(W$28:W$36,W28)+COUNTIF(U$28:U$36,U28)</f>
        <v>1</v>
      </c>
      <c r="AA28" s="27">
        <f t="shared" ref="AA28:AA36" si="22">SUM(G28,M28,S28,Y28)</f>
        <v>2</v>
      </c>
      <c r="AB28" s="30">
        <f t="shared" ref="AB28:AB36" si="23">AA28/AD28</f>
        <v>3.1289111389236547E-2</v>
      </c>
      <c r="AC28" s="20"/>
      <c r="AD28" s="31">
        <f t="shared" ref="AD28:AD36" si="24">AF28*0.47</f>
        <v>63.919999999999995</v>
      </c>
      <c r="AE28" s="31">
        <f t="shared" ref="AE28:AE36" si="25">AF28*0.53</f>
        <v>72.08</v>
      </c>
      <c r="AF28" s="31">
        <f t="shared" ref="AF28:AF36" si="26">AG28*34</f>
        <v>136</v>
      </c>
      <c r="AG28" s="7">
        <v>4</v>
      </c>
    </row>
    <row r="29" spans="1:33" ht="15.75" customHeight="1" x14ac:dyDescent="0.25">
      <c r="A29" s="22" t="s">
        <v>37</v>
      </c>
      <c r="B29" s="23" t="s">
        <v>25</v>
      </c>
      <c r="C29" s="26"/>
      <c r="D29" s="25"/>
      <c r="E29" s="24"/>
      <c r="F29" s="29"/>
      <c r="G29" s="27">
        <f t="shared" si="18"/>
        <v>0</v>
      </c>
      <c r="H29" s="28">
        <f>COUNTIF(E$28:E$36,C29)+COUNTIF(C$28:C$36,E29)+COUNTIF(E$28:E$36,E29)+COUNTIF(C$28:C$36,C29)</f>
        <v>0</v>
      </c>
      <c r="I29" s="26"/>
      <c r="J29" s="25"/>
      <c r="K29" s="24">
        <v>2</v>
      </c>
      <c r="L29" s="29" t="s">
        <v>30</v>
      </c>
      <c r="M29" s="27">
        <f t="shared" si="19"/>
        <v>1</v>
      </c>
      <c r="N29" s="28">
        <f>COUNTIF(K$28:K$36,I29)+COUNTIF(I$28:I$36,K29)+COUNTIF(K$28:K$36,K29)+COUNTIF(I$28:I$36,I29)</f>
        <v>1</v>
      </c>
      <c r="O29" s="26"/>
      <c r="P29" s="25"/>
      <c r="Q29" s="24"/>
      <c r="R29" s="29"/>
      <c r="S29" s="27">
        <f t="shared" si="20"/>
        <v>0</v>
      </c>
      <c r="T29" s="28">
        <f>COUNTIF(Q$28:Q$36,O29)+COUNTIF(O$28:O$36,Q29)+COUNTIF(Q$28:Q$36,Q29)+COUNTIF(O$28:O$36,O29)</f>
        <v>0</v>
      </c>
      <c r="U29" s="26"/>
      <c r="V29" s="25"/>
      <c r="W29" s="24">
        <v>19</v>
      </c>
      <c r="X29" s="29" t="s">
        <v>23</v>
      </c>
      <c r="Y29" s="27">
        <f t="shared" si="21"/>
        <v>1</v>
      </c>
      <c r="Z29" s="28">
        <f>COUNTIF(W$28:W$36,U29)+COUNTIF(U$28:U$36,W29)+COUNTIF(W$28:W$36,W29)+COUNTIF(U$28:U$36,U29)</f>
        <v>1</v>
      </c>
      <c r="AA29" s="27">
        <f t="shared" si="22"/>
        <v>2</v>
      </c>
      <c r="AB29" s="30">
        <f t="shared" si="23"/>
        <v>3.1289111389236547E-2</v>
      </c>
      <c r="AC29" s="20"/>
      <c r="AD29" s="31">
        <f t="shared" si="24"/>
        <v>63.919999999999995</v>
      </c>
      <c r="AE29" s="31">
        <f t="shared" si="25"/>
        <v>72.08</v>
      </c>
      <c r="AF29" s="31">
        <f t="shared" si="26"/>
        <v>136</v>
      </c>
      <c r="AG29" s="7">
        <v>4</v>
      </c>
    </row>
    <row r="30" spans="1:33" ht="15.75" customHeight="1" x14ac:dyDescent="0.25">
      <c r="A30" s="22" t="s">
        <v>37</v>
      </c>
      <c r="B30" s="23" t="s">
        <v>27</v>
      </c>
      <c r="C30" s="26"/>
      <c r="D30" s="32"/>
      <c r="E30" s="46"/>
      <c r="F30" s="29"/>
      <c r="G30" s="27">
        <f t="shared" si="18"/>
        <v>0</v>
      </c>
      <c r="H30" s="28">
        <f>COUNTIF(E$28:E$36,C30)+COUNTIF(C$28:C$36,E30)+COUNTIF(E$28:E$36,E30)+COUNTIF(C$28:C$36,C30)</f>
        <v>0</v>
      </c>
      <c r="I30" s="26"/>
      <c r="J30" s="32"/>
      <c r="K30" s="24"/>
      <c r="L30" s="29"/>
      <c r="M30" s="27">
        <f t="shared" si="19"/>
        <v>0</v>
      </c>
      <c r="N30" s="28">
        <f>COUNTIF(K$28:K$36,I30)+COUNTIF(I$28:I$36,K30)+COUNTIF(K$28:K$36,K30)+COUNTIF(I$28:I$36,I30)</f>
        <v>0</v>
      </c>
      <c r="O30" s="26"/>
      <c r="P30" s="32"/>
      <c r="Q30" s="24"/>
      <c r="R30" s="29"/>
      <c r="S30" s="27">
        <f t="shared" si="20"/>
        <v>0</v>
      </c>
      <c r="T30" s="28">
        <f>COUNTIF(Q$28:Q$36,O30)+COUNTIF(O$28:O$36,Q30)+COUNTIF(Q$28:Q$36,Q30)+COUNTIF(O$28:O$36,O30)</f>
        <v>0</v>
      </c>
      <c r="U30" s="26"/>
      <c r="V30" s="32"/>
      <c r="W30" s="24"/>
      <c r="X30" s="29"/>
      <c r="Y30" s="27">
        <f t="shared" si="21"/>
        <v>0</v>
      </c>
      <c r="Z30" s="28">
        <f>COUNTIF(W$28:W$36,U30)+COUNTIF(U$28:U$36,W30)+COUNTIF(W$28:W$36,W30)+COUNTIF(U$28:U$36,U30)</f>
        <v>0</v>
      </c>
      <c r="AA30" s="27">
        <f t="shared" si="22"/>
        <v>0</v>
      </c>
      <c r="AB30" s="30">
        <f t="shared" si="23"/>
        <v>0</v>
      </c>
      <c r="AC30" s="20"/>
      <c r="AD30" s="31">
        <f t="shared" si="24"/>
        <v>31.959999999999997</v>
      </c>
      <c r="AE30" s="31">
        <f t="shared" si="25"/>
        <v>36.04</v>
      </c>
      <c r="AF30" s="31">
        <f t="shared" si="26"/>
        <v>68</v>
      </c>
      <c r="AG30" s="7">
        <v>2</v>
      </c>
    </row>
    <row r="31" spans="1:33" ht="15.75" customHeight="1" x14ac:dyDescent="0.25">
      <c r="A31" s="22" t="s">
        <v>37</v>
      </c>
      <c r="B31" s="23" t="s">
        <v>29</v>
      </c>
      <c r="C31" s="26"/>
      <c r="D31" s="25"/>
      <c r="E31" s="24">
        <v>10</v>
      </c>
      <c r="F31" s="35" t="s">
        <v>24</v>
      </c>
      <c r="G31" s="27">
        <f t="shared" si="18"/>
        <v>1</v>
      </c>
      <c r="H31" s="28">
        <f>COUNTIF(E$28:E$36,C31)+COUNTIF(C$28:C$36,E31)+COUNTIF(E$28:E$36,E31)+COUNTIF(C$28:C$36,C31)</f>
        <v>1</v>
      </c>
      <c r="I31" s="26"/>
      <c r="J31" s="25"/>
      <c r="K31" s="46"/>
      <c r="L31" s="35"/>
      <c r="M31" s="27">
        <f t="shared" si="19"/>
        <v>0</v>
      </c>
      <c r="N31" s="28">
        <f>COUNTIF(K$28:K$36,I31)+COUNTIF(I$28:I$36,K31)+COUNTIF(K$28:K$36,K31)+COUNTIF(I$28:I$36,I31)</f>
        <v>0</v>
      </c>
      <c r="O31" s="26"/>
      <c r="P31" s="25"/>
      <c r="Q31" s="24">
        <v>5</v>
      </c>
      <c r="R31" s="35" t="s">
        <v>24</v>
      </c>
      <c r="S31" s="27">
        <f t="shared" si="20"/>
        <v>1</v>
      </c>
      <c r="T31" s="28">
        <f>COUNTIF(Q$28:Q$36,O31)+COUNTIF(O$28:O$36,Q31)+COUNTIF(Q$28:Q$36,Q31)+COUNTIF(O$28:O$36,O31)</f>
        <v>1</v>
      </c>
      <c r="U31" s="26"/>
      <c r="V31" s="25"/>
      <c r="W31" s="24"/>
      <c r="X31" s="35"/>
      <c r="Y31" s="27">
        <f t="shared" si="21"/>
        <v>0</v>
      </c>
      <c r="Z31" s="28">
        <f>COUNTIF(W$28:W$36,U31)+COUNTIF(U$28:U$36,W31)+COUNTIF(W$28:W$36,W31)+COUNTIF(U$28:U$36,U31)</f>
        <v>0</v>
      </c>
      <c r="AA31" s="27">
        <f t="shared" si="22"/>
        <v>2</v>
      </c>
      <c r="AB31" s="30">
        <f t="shared" si="23"/>
        <v>3.1289111389236547E-2</v>
      </c>
      <c r="AC31" s="20"/>
      <c r="AD31" s="31">
        <f t="shared" si="24"/>
        <v>63.919999999999995</v>
      </c>
      <c r="AE31" s="31">
        <f t="shared" si="25"/>
        <v>72.08</v>
      </c>
      <c r="AF31" s="31">
        <f t="shared" si="26"/>
        <v>136</v>
      </c>
      <c r="AG31" s="7">
        <v>4</v>
      </c>
    </row>
    <row r="32" spans="1:33" ht="15.75" customHeight="1" x14ac:dyDescent="0.25">
      <c r="A32" s="22" t="s">
        <v>37</v>
      </c>
      <c r="B32" s="23" t="s">
        <v>31</v>
      </c>
      <c r="C32" s="26"/>
      <c r="D32" s="25"/>
      <c r="E32" s="26"/>
      <c r="F32" s="34"/>
      <c r="G32" s="27">
        <f t="shared" si="18"/>
        <v>0</v>
      </c>
      <c r="H32" s="28">
        <f>COUNTIF(E$28:E$36,C32)+COUNTIF(C$28:C$36,E32)+COUNTIF(E$28:E$36,E32)+COUNTIF(C$28:C$36,C32)</f>
        <v>0</v>
      </c>
      <c r="I32" s="26"/>
      <c r="J32" s="25"/>
      <c r="K32" s="26"/>
      <c r="L32" s="34"/>
      <c r="M32" s="27">
        <f t="shared" si="19"/>
        <v>0</v>
      </c>
      <c r="N32" s="28">
        <f>COUNTIF(K$28:K$36,I32)+COUNTIF(I$28:I$36,K32)+COUNTIF(K$28:K$36,K32)+COUNTIF(I$28:I$36,I32)</f>
        <v>0</v>
      </c>
      <c r="O32" s="26"/>
      <c r="P32" s="25"/>
      <c r="Q32" s="24">
        <v>13</v>
      </c>
      <c r="R32" s="35" t="s">
        <v>23</v>
      </c>
      <c r="S32" s="27">
        <f t="shared" si="20"/>
        <v>1</v>
      </c>
      <c r="T32" s="28">
        <f>COUNTIF(Q$28:Q$36,O32)+COUNTIF(O$28:O$36,Q32)+COUNTIF(Q$28:Q$36,Q32)+COUNTIF(O$28:O$36,O32)</f>
        <v>1</v>
      </c>
      <c r="U32" s="26"/>
      <c r="V32" s="25"/>
      <c r="W32" s="26"/>
      <c r="X32" s="34"/>
      <c r="Y32" s="27">
        <f t="shared" si="21"/>
        <v>0</v>
      </c>
      <c r="Z32" s="28">
        <f>COUNTIF(W$28:W$36,U32)+COUNTIF(U$28:U$36,W32)+COUNTIF(W$28:W$36,W32)+COUNTIF(U$28:U$36,U32)</f>
        <v>0</v>
      </c>
      <c r="AA32" s="27">
        <f t="shared" si="22"/>
        <v>1</v>
      </c>
      <c r="AB32" s="30">
        <f t="shared" si="23"/>
        <v>3.1289111389236547E-2</v>
      </c>
      <c r="AC32" s="20"/>
      <c r="AD32" s="31">
        <f t="shared" si="24"/>
        <v>31.959999999999997</v>
      </c>
      <c r="AE32" s="31">
        <f t="shared" si="25"/>
        <v>36.04</v>
      </c>
      <c r="AF32" s="31">
        <f t="shared" si="26"/>
        <v>68</v>
      </c>
      <c r="AG32" s="7">
        <v>2</v>
      </c>
    </row>
    <row r="33" spans="1:35" ht="15.75" customHeight="1" x14ac:dyDescent="0.25">
      <c r="A33" s="22" t="s">
        <v>37</v>
      </c>
      <c r="B33" s="23" t="s">
        <v>32</v>
      </c>
      <c r="C33" s="26"/>
      <c r="D33" s="36"/>
      <c r="E33" s="24"/>
      <c r="F33" s="29"/>
      <c r="G33" s="27">
        <f t="shared" si="18"/>
        <v>0</v>
      </c>
      <c r="H33" s="28">
        <f>COUNTIF(E$28:E$36,C33)+COUNTIF(C$28:C$36,E33)+COUNTIF(E$28:E$36,E33)+COUNTIF(C$28:C$36,C33)</f>
        <v>0</v>
      </c>
      <c r="I33" s="26"/>
      <c r="J33" s="36"/>
      <c r="K33" s="26"/>
      <c r="L33" s="25"/>
      <c r="M33" s="27">
        <f t="shared" si="19"/>
        <v>0</v>
      </c>
      <c r="N33" s="28">
        <f>COUNTIF(K$28:K$36,I33)+COUNTIF(I$28:I$36,K33)+COUNTIF(K$28:K$36,K33)+COUNTIF(I$28:I$36,I33)</f>
        <v>0</v>
      </c>
      <c r="O33" s="26"/>
      <c r="P33" s="36"/>
      <c r="Q33" s="26"/>
      <c r="R33" s="25"/>
      <c r="S33" s="27">
        <f t="shared" si="20"/>
        <v>0</v>
      </c>
      <c r="T33" s="28">
        <f>COUNTIF(Q$28:Q$36,O33)+COUNTIF(O$28:O$36,Q33)+COUNTIF(Q$28:Q$36,Q33)+COUNTIF(O$28:O$36,O33)</f>
        <v>0</v>
      </c>
      <c r="U33" s="26"/>
      <c r="V33" s="36"/>
      <c r="W33" s="24">
        <v>6</v>
      </c>
      <c r="X33" s="29" t="s">
        <v>26</v>
      </c>
      <c r="Y33" s="27">
        <f t="shared" si="21"/>
        <v>1</v>
      </c>
      <c r="Z33" s="28">
        <f>COUNTIF(W$28:W$36,U33)+COUNTIF(U$28:U$36,W33)+COUNTIF(W$28:W$36,W33)+COUNTIF(U$28:U$36,U33)</f>
        <v>1</v>
      </c>
      <c r="AA33" s="27">
        <f t="shared" si="22"/>
        <v>1</v>
      </c>
      <c r="AB33" s="30">
        <f t="shared" si="23"/>
        <v>6.2578222778473094E-2</v>
      </c>
      <c r="AC33" s="20"/>
      <c r="AD33" s="31">
        <f t="shared" si="24"/>
        <v>15.979999999999999</v>
      </c>
      <c r="AE33" s="31">
        <f t="shared" si="25"/>
        <v>18.02</v>
      </c>
      <c r="AF33" s="31">
        <f t="shared" si="26"/>
        <v>34</v>
      </c>
      <c r="AG33" s="7">
        <v>1</v>
      </c>
    </row>
    <row r="34" spans="1:35" ht="15.75" customHeight="1" x14ac:dyDescent="0.25">
      <c r="A34" s="22" t="s">
        <v>37</v>
      </c>
      <c r="B34" s="23" t="s">
        <v>33</v>
      </c>
      <c r="C34" s="26"/>
      <c r="D34" s="25"/>
      <c r="E34" s="24"/>
      <c r="F34" s="29"/>
      <c r="G34" s="27">
        <f t="shared" si="18"/>
        <v>0</v>
      </c>
      <c r="H34" s="28">
        <f>COUNTIF(E$28:E$36,C34)+COUNTIF(C$28:C$36,E34)+COUNTIF(E$28:E$36,E34)+COUNTIF(C$28:C$36,C34)</f>
        <v>0</v>
      </c>
      <c r="I34" s="26"/>
      <c r="J34" s="25"/>
      <c r="K34" s="24">
        <v>14</v>
      </c>
      <c r="L34" s="29" t="s">
        <v>28</v>
      </c>
      <c r="M34" s="27">
        <f t="shared" si="19"/>
        <v>1</v>
      </c>
      <c r="N34" s="28">
        <f>COUNTIF(K$28:K$36,I34)+COUNTIF(I$28:I$36,K34)+COUNTIF(K$28:K$36,K34)+COUNTIF(I$28:I$36,I34)</f>
        <v>1</v>
      </c>
      <c r="O34" s="26"/>
      <c r="P34" s="25"/>
      <c r="Q34" s="26"/>
      <c r="R34" s="25"/>
      <c r="S34" s="27">
        <f t="shared" si="20"/>
        <v>0</v>
      </c>
      <c r="T34" s="28">
        <f>COUNTIF(Q$28:Q$36,O34)+COUNTIF(O$28:O$36,Q34)+COUNTIF(Q$28:Q$36,Q34)+COUNTIF(O$28:O$36,O34)</f>
        <v>0</v>
      </c>
      <c r="U34" s="26"/>
      <c r="V34" s="25"/>
      <c r="W34" s="26"/>
      <c r="X34" s="25"/>
      <c r="Y34" s="27">
        <f t="shared" si="21"/>
        <v>0</v>
      </c>
      <c r="Z34" s="28">
        <f>COUNTIF(W$28:W$36,U34)+COUNTIF(U$28:U$36,W34)+COUNTIF(W$28:W$36,W34)+COUNTIF(U$28:U$36,U34)</f>
        <v>0</v>
      </c>
      <c r="AA34" s="27">
        <f t="shared" si="22"/>
        <v>1</v>
      </c>
      <c r="AB34" s="30">
        <f t="shared" si="23"/>
        <v>6.2578222778473094E-2</v>
      </c>
      <c r="AC34" s="20"/>
      <c r="AD34" s="31">
        <f t="shared" si="24"/>
        <v>15.979999999999999</v>
      </c>
      <c r="AE34" s="31">
        <f t="shared" si="25"/>
        <v>18.02</v>
      </c>
      <c r="AF34" s="31">
        <f t="shared" si="26"/>
        <v>34</v>
      </c>
      <c r="AG34" s="7">
        <v>1</v>
      </c>
    </row>
    <row r="35" spans="1:35" ht="15.75" customHeight="1" x14ac:dyDescent="0.25">
      <c r="A35" s="22" t="s">
        <v>37</v>
      </c>
      <c r="B35" s="23" t="s">
        <v>34</v>
      </c>
      <c r="C35" s="26"/>
      <c r="D35" s="25"/>
      <c r="E35" s="26"/>
      <c r="F35" s="25"/>
      <c r="G35" s="27">
        <f t="shared" si="18"/>
        <v>0</v>
      </c>
      <c r="H35" s="28">
        <f>COUNTIF(E$28:E$36,C35)+COUNTIF(C$28:C$36,E35)+COUNTIF(E$28:E$36,E35)+COUNTIF(C$28:C$36,C35)</f>
        <v>0</v>
      </c>
      <c r="I35" s="26"/>
      <c r="J35" s="25"/>
      <c r="K35" s="24"/>
      <c r="L35" s="29"/>
      <c r="M35" s="27">
        <f t="shared" si="19"/>
        <v>0</v>
      </c>
      <c r="N35" s="28">
        <f>COUNTIF(K$28:K$36,I35)+COUNTIF(I$28:I$36,K35)+COUNTIF(K$28:K$36,K35)+COUNTIF(I$28:I$36,I35)</f>
        <v>0</v>
      </c>
      <c r="O35" s="26"/>
      <c r="P35" s="25"/>
      <c r="Q35" s="24">
        <v>28</v>
      </c>
      <c r="R35" s="29" t="s">
        <v>26</v>
      </c>
      <c r="S35" s="27">
        <f t="shared" si="20"/>
        <v>1</v>
      </c>
      <c r="T35" s="28">
        <f>COUNTIF(Q$28:Q$36,O35)+COUNTIF(O$28:O$36,Q35)+COUNTIF(Q$28:Q$36,Q35)+COUNTIF(O$28:O$36,O35)</f>
        <v>1</v>
      </c>
      <c r="U35" s="26"/>
      <c r="V35" s="25"/>
      <c r="W35" s="26"/>
      <c r="X35" s="25"/>
      <c r="Y35" s="27">
        <f t="shared" si="21"/>
        <v>0</v>
      </c>
      <c r="Z35" s="28">
        <f>COUNTIF(W$28:W$36,U35)+COUNTIF(U$28:U$36,W35)+COUNTIF(W$28:W$36,W35)+COUNTIF(U$28:U$36,U35)</f>
        <v>0</v>
      </c>
      <c r="AA35" s="27">
        <f t="shared" si="22"/>
        <v>1</v>
      </c>
      <c r="AB35" s="30">
        <f t="shared" si="23"/>
        <v>6.2578222778473094E-2</v>
      </c>
      <c r="AC35" s="20"/>
      <c r="AD35" s="31">
        <f t="shared" si="24"/>
        <v>15.979999999999999</v>
      </c>
      <c r="AE35" s="31">
        <f t="shared" si="25"/>
        <v>18.02</v>
      </c>
      <c r="AF35" s="31">
        <f t="shared" si="26"/>
        <v>34</v>
      </c>
      <c r="AG35" s="7">
        <v>1</v>
      </c>
    </row>
    <row r="36" spans="1:35" ht="15.75" customHeight="1" x14ac:dyDescent="0.25">
      <c r="A36" s="22" t="s">
        <v>37</v>
      </c>
      <c r="B36" s="23" t="s">
        <v>35</v>
      </c>
      <c r="C36" s="26"/>
      <c r="D36" s="25"/>
      <c r="E36" s="26"/>
      <c r="F36" s="25"/>
      <c r="G36" s="27">
        <f t="shared" si="18"/>
        <v>0</v>
      </c>
      <c r="H36" s="28">
        <f>COUNTIF(E$28:E$36,C36)+COUNTIF(C$28:C$36,E36)+COUNTIF(E$28:E$36,E36)+COUNTIF(C$28:C$36,C36)</f>
        <v>0</v>
      </c>
      <c r="I36" s="26"/>
      <c r="J36" s="25"/>
      <c r="K36" s="24">
        <v>1</v>
      </c>
      <c r="L36" s="29" t="s">
        <v>30</v>
      </c>
      <c r="M36" s="27">
        <f t="shared" si="19"/>
        <v>1</v>
      </c>
      <c r="N36" s="28">
        <f>COUNTIF(K$28:K$36,I36)+COUNTIF(I$28:I$36,K36)+COUNTIF(K$28:K$36,K36)+COUNTIF(I$28:I$36,I36)</f>
        <v>1</v>
      </c>
      <c r="O36" s="26"/>
      <c r="P36" s="25"/>
      <c r="Q36" s="26"/>
      <c r="R36" s="25"/>
      <c r="S36" s="27">
        <f t="shared" si="20"/>
        <v>0</v>
      </c>
      <c r="T36" s="28">
        <f>COUNTIF(Q$28:Q$36,O36)+COUNTIF(O$28:O$36,Q36)+COUNTIF(Q$28:Q$36,Q36)+COUNTIF(O$28:O$36,O36)</f>
        <v>0</v>
      </c>
      <c r="U36" s="26"/>
      <c r="V36" s="25"/>
      <c r="W36" s="24">
        <v>10</v>
      </c>
      <c r="X36" s="29" t="s">
        <v>30</v>
      </c>
      <c r="Y36" s="27">
        <f t="shared" si="21"/>
        <v>1</v>
      </c>
      <c r="Z36" s="28">
        <f>COUNTIF(W$28:W$36,U36)+COUNTIF(U$28:U$36,W36)+COUNTIF(W$28:W$36,W36)+COUNTIF(U$28:U$36,U36)</f>
        <v>1</v>
      </c>
      <c r="AA36" s="27">
        <f t="shared" si="22"/>
        <v>2</v>
      </c>
      <c r="AB36" s="30">
        <f t="shared" si="23"/>
        <v>4.1718815185648732E-2</v>
      </c>
      <c r="AC36" s="20"/>
      <c r="AD36" s="31">
        <f t="shared" si="24"/>
        <v>47.94</v>
      </c>
      <c r="AE36" s="31">
        <f t="shared" si="25"/>
        <v>54.06</v>
      </c>
      <c r="AF36" s="31">
        <f t="shared" si="26"/>
        <v>102</v>
      </c>
      <c r="AG36" s="7">
        <v>3</v>
      </c>
    </row>
    <row r="37" spans="1:35" ht="15.75" customHeight="1" x14ac:dyDescent="0.25">
      <c r="A37" s="37"/>
      <c r="B37" s="44" t="s">
        <v>38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0"/>
      <c r="AB37" s="41"/>
      <c r="AC37" s="20"/>
      <c r="AD37" s="21" t="s">
        <v>17</v>
      </c>
      <c r="AE37" s="21" t="s">
        <v>18</v>
      </c>
      <c r="AF37" s="21" t="s">
        <v>19</v>
      </c>
      <c r="AG37" s="42"/>
    </row>
    <row r="38" spans="1:35" ht="15.75" customHeight="1" x14ac:dyDescent="0.25">
      <c r="A38" s="47" t="s">
        <v>39</v>
      </c>
      <c r="B38" s="23" t="s">
        <v>22</v>
      </c>
      <c r="C38" s="26"/>
      <c r="D38" s="25"/>
      <c r="E38" s="24">
        <v>24</v>
      </c>
      <c r="F38" s="29" t="s">
        <v>28</v>
      </c>
      <c r="G38" s="27">
        <f t="shared" ref="G38:G46" si="27">COUNTA(C38,E38)</f>
        <v>1</v>
      </c>
      <c r="H38" s="28">
        <f>COUNTIF(E$38:E$46,C38)+COUNTIF(C$38:C$46,E38)+COUNTIF(E$38:E$46,E38)+COUNTIF(C$38:C$46,C38)</f>
        <v>1</v>
      </c>
      <c r="I38" s="26"/>
      <c r="J38" s="25"/>
      <c r="K38" s="24">
        <v>2</v>
      </c>
      <c r="L38" s="29" t="s">
        <v>26</v>
      </c>
      <c r="M38" s="27">
        <f t="shared" ref="M38:M39" si="28">COUNTA(I38,K38)</f>
        <v>1</v>
      </c>
      <c r="N38" s="28">
        <f>COUNTIF(K$38:K$46,I38)+COUNTIF(I$38:I$46,K38)+COUNTIF(K$38:K$46,K38)+COUNTIF(I$38:I$46,I38)</f>
        <v>1</v>
      </c>
      <c r="O38" s="26"/>
      <c r="P38" s="25"/>
      <c r="Q38" s="24">
        <v>15</v>
      </c>
      <c r="R38" s="29" t="s">
        <v>24</v>
      </c>
      <c r="S38" s="27">
        <f t="shared" ref="S38:S46" si="29">COUNTA(O38,Q38)</f>
        <v>1</v>
      </c>
      <c r="T38" s="28">
        <f>COUNTIF(Q$38:Q$46,O38)+COUNTIF(O$38:O$46,Q38)+COUNTIF(Q$38:Q$46,Q38)+COUNTIF(O$38:O$46,O38)</f>
        <v>1</v>
      </c>
      <c r="U38" s="26"/>
      <c r="V38" s="25"/>
      <c r="W38" s="24">
        <v>2</v>
      </c>
      <c r="X38" s="29" t="s">
        <v>28</v>
      </c>
      <c r="Y38" s="27">
        <f t="shared" ref="Y38:Y39" si="30">COUNTA(U38,W38)</f>
        <v>1</v>
      </c>
      <c r="Z38" s="28">
        <f>COUNTIF(W$38:W$46,U38)+COUNTIF(U$38:U$46,W38)+COUNTIF(W$38:W$46,W38)+COUNTIF(U$38:U$46,U38)</f>
        <v>1</v>
      </c>
      <c r="AA38" s="27">
        <f t="shared" ref="AA38:AA46" si="31">SUM(G38,M38,S38,Y38)</f>
        <v>4</v>
      </c>
      <c r="AB38" s="30">
        <f t="shared" ref="AB38:AB46" si="32">AA38/AD38</f>
        <v>6.2578222778473094E-2</v>
      </c>
      <c r="AC38" s="20"/>
      <c r="AD38" s="31">
        <f t="shared" ref="AD38:AD46" si="33">AF38*0.47</f>
        <v>63.919999999999995</v>
      </c>
      <c r="AE38" s="31">
        <f t="shared" ref="AE38:AE46" si="34">AF38*0.53</f>
        <v>72.08</v>
      </c>
      <c r="AF38" s="31">
        <f t="shared" ref="AF38:AF46" si="35">AG38*34</f>
        <v>136</v>
      </c>
      <c r="AG38" s="7">
        <v>4</v>
      </c>
      <c r="AH38" s="4"/>
      <c r="AI38" s="4"/>
    </row>
    <row r="39" spans="1:35" ht="15.75" customHeight="1" x14ac:dyDescent="0.25">
      <c r="A39" s="47" t="s">
        <v>39</v>
      </c>
      <c r="B39" s="23" t="s">
        <v>25</v>
      </c>
      <c r="C39" s="26"/>
      <c r="D39" s="25"/>
      <c r="E39" s="24"/>
      <c r="F39" s="29"/>
      <c r="G39" s="27">
        <f t="shared" si="27"/>
        <v>0</v>
      </c>
      <c r="H39" s="28">
        <f>COUNTIF(E$38:E$46,C39)+COUNTIF(C$38:C$46,E39)+COUNTIF(E$38:E$46,E39)+COUNTIF(C$38:C$46,C39)</f>
        <v>0</v>
      </c>
      <c r="I39" s="26"/>
      <c r="J39" s="25"/>
      <c r="K39" s="24"/>
      <c r="L39" s="29"/>
      <c r="M39" s="27">
        <f t="shared" si="28"/>
        <v>0</v>
      </c>
      <c r="N39" s="28">
        <f>COUNTIF(K$38:K$46,I39)+COUNTIF(I$38:I$46,K39)+COUNTIF(K$38:K$46,K39)+COUNTIF(I$38:I$46,I39)</f>
        <v>0</v>
      </c>
      <c r="O39" s="26"/>
      <c r="P39" s="25"/>
      <c r="Q39" s="24">
        <v>20</v>
      </c>
      <c r="R39" s="29" t="s">
        <v>23</v>
      </c>
      <c r="S39" s="27">
        <f t="shared" si="29"/>
        <v>1</v>
      </c>
      <c r="T39" s="28">
        <f>COUNTIF(Q$38:Q$46,O39)+COUNTIF(O$38:O$46,Q39)+COUNTIF(Q$38:Q$46,Q39)+COUNTIF(O$38:O$46,O39)</f>
        <v>1</v>
      </c>
      <c r="U39" s="26"/>
      <c r="V39" s="25"/>
      <c r="W39" s="24">
        <v>18</v>
      </c>
      <c r="X39" s="29" t="s">
        <v>23</v>
      </c>
      <c r="Y39" s="27">
        <f t="shared" si="30"/>
        <v>1</v>
      </c>
      <c r="Z39" s="28">
        <f>COUNTIF(W$38:W$46,U39)+COUNTIF(U$38:U$46,W39)+COUNTIF(W$38:W$46,W39)+COUNTIF(U$38:U$46,U39)</f>
        <v>1</v>
      </c>
      <c r="AA39" s="27">
        <f t="shared" si="31"/>
        <v>2</v>
      </c>
      <c r="AB39" s="30">
        <f t="shared" si="32"/>
        <v>3.1289111389236547E-2</v>
      </c>
      <c r="AC39" s="20"/>
      <c r="AD39" s="31">
        <f t="shared" si="33"/>
        <v>63.919999999999995</v>
      </c>
      <c r="AE39" s="31">
        <f t="shared" si="34"/>
        <v>72.08</v>
      </c>
      <c r="AF39" s="31">
        <f t="shared" si="35"/>
        <v>136</v>
      </c>
      <c r="AG39" s="7">
        <v>4</v>
      </c>
      <c r="AH39" s="4"/>
      <c r="AI39" s="4"/>
    </row>
    <row r="40" spans="1:35" ht="15.75" customHeight="1" x14ac:dyDescent="0.25">
      <c r="A40" s="47" t="s">
        <v>39</v>
      </c>
      <c r="B40" s="23" t="s">
        <v>27</v>
      </c>
      <c r="C40" s="26"/>
      <c r="D40" s="32"/>
      <c r="E40" s="24"/>
      <c r="F40" s="29"/>
      <c r="G40" s="27">
        <f t="shared" si="27"/>
        <v>0</v>
      </c>
      <c r="H40" s="28">
        <f>COUNTIF(E$38:E$46,C40)+COUNTIF(C$38:C$46,E40)+COUNTIF(E$38:E$46,E40)+COUNTIF(C$38:C$46,C40)</f>
        <v>0</v>
      </c>
      <c r="I40" s="26"/>
      <c r="J40" s="32"/>
      <c r="K40" s="24">
        <v>24</v>
      </c>
      <c r="L40" s="29" t="s">
        <v>24</v>
      </c>
      <c r="M40" s="43">
        <v>1</v>
      </c>
      <c r="N40" s="28">
        <f>COUNTIF(K$38:K$46,I40)+COUNTIF(I$38:I$46,K40)+COUNTIF(K$38:K$46,K40)+COUNTIF(I$38:I$46,I40)</f>
        <v>1</v>
      </c>
      <c r="O40" s="26"/>
      <c r="P40" s="32"/>
      <c r="Q40" s="24">
        <v>21</v>
      </c>
      <c r="R40" s="29" t="s">
        <v>24</v>
      </c>
      <c r="S40" s="27">
        <f t="shared" si="29"/>
        <v>1</v>
      </c>
      <c r="T40" s="28">
        <f>COUNTIF(Q$38:Q$46,O40)+COUNTIF(O$38:O$46,Q40)+COUNTIF(Q$38:Q$46,Q40)+COUNTIF(O$38:O$46,O40)</f>
        <v>1</v>
      </c>
      <c r="U40" s="26"/>
      <c r="V40" s="32"/>
      <c r="W40" s="24">
        <v>19</v>
      </c>
      <c r="X40" s="29" t="s">
        <v>24</v>
      </c>
      <c r="Y40" s="43">
        <v>1</v>
      </c>
      <c r="Z40" s="28">
        <f>COUNTIF(W$38:W$46,U40)+COUNTIF(U$38:U$46,W40)+COUNTIF(W$38:W$46,W40)+COUNTIF(U$38:U$46,U40)</f>
        <v>1</v>
      </c>
      <c r="AA40" s="27">
        <f t="shared" si="31"/>
        <v>3</v>
      </c>
      <c r="AB40" s="30">
        <f t="shared" si="32"/>
        <v>9.3867334167709648E-2</v>
      </c>
      <c r="AC40" s="20"/>
      <c r="AD40" s="31">
        <f t="shared" si="33"/>
        <v>31.959999999999997</v>
      </c>
      <c r="AE40" s="31">
        <f t="shared" si="34"/>
        <v>36.04</v>
      </c>
      <c r="AF40" s="31">
        <f t="shared" si="35"/>
        <v>68</v>
      </c>
      <c r="AG40" s="7">
        <v>2</v>
      </c>
      <c r="AH40" s="4"/>
      <c r="AI40" s="4"/>
    </row>
    <row r="41" spans="1:35" ht="15.75" customHeight="1" x14ac:dyDescent="0.25">
      <c r="A41" s="47" t="s">
        <v>39</v>
      </c>
      <c r="B41" s="23" t="s">
        <v>29</v>
      </c>
      <c r="C41" s="26"/>
      <c r="D41" s="25"/>
      <c r="E41" s="24">
        <v>16</v>
      </c>
      <c r="F41" s="35" t="s">
        <v>30</v>
      </c>
      <c r="G41" s="27">
        <f t="shared" si="27"/>
        <v>1</v>
      </c>
      <c r="H41" s="28">
        <f>COUNTIF(E$38:E$46,C41)+COUNTIF(C$38:C$46,E41)+COUNTIF(E$38:E$46,E41)+COUNTIF(C$38:C$46,C41)</f>
        <v>1</v>
      </c>
      <c r="I41" s="26"/>
      <c r="J41" s="25"/>
      <c r="K41" s="24">
        <v>16</v>
      </c>
      <c r="L41" s="35" t="s">
        <v>28</v>
      </c>
      <c r="M41" s="27">
        <f t="shared" ref="M41:M46" si="36">COUNTA(I41,K41)</f>
        <v>1</v>
      </c>
      <c r="N41" s="28">
        <f>COUNTIF(K$38:K$46,I41)+COUNTIF(I$38:I$46,K41)+COUNTIF(K$38:K$46,K41)+COUNTIF(I$38:I$46,I41)</f>
        <v>1</v>
      </c>
      <c r="O41" s="26"/>
      <c r="P41" s="25"/>
      <c r="Q41" s="24"/>
      <c r="R41" s="35"/>
      <c r="S41" s="27">
        <f t="shared" si="29"/>
        <v>0</v>
      </c>
      <c r="T41" s="28">
        <f>COUNTIF(Q$38:Q$46,O41)+COUNTIF(O$38:O$46,Q41)+COUNTIF(Q$38:Q$46,Q41)+COUNTIF(O$38:O$46,O41)</f>
        <v>0</v>
      </c>
      <c r="U41" s="26"/>
      <c r="V41" s="25"/>
      <c r="W41" s="24">
        <v>16</v>
      </c>
      <c r="X41" s="35" t="s">
        <v>30</v>
      </c>
      <c r="Y41" s="27">
        <f t="shared" ref="Y41:Y46" si="37">COUNTA(U41,W41)</f>
        <v>1</v>
      </c>
      <c r="Z41" s="28">
        <f>COUNTIF(W$38:W$46,U41)+COUNTIF(U$38:U$46,W41)+COUNTIF(W$38:W$46,W41)+COUNTIF(U$38:U$46,U41)</f>
        <v>1</v>
      </c>
      <c r="AA41" s="27">
        <f t="shared" si="31"/>
        <v>3</v>
      </c>
      <c r="AB41" s="30">
        <f t="shared" si="32"/>
        <v>4.6933667083854824E-2</v>
      </c>
      <c r="AC41" s="20"/>
      <c r="AD41" s="31">
        <f t="shared" si="33"/>
        <v>63.919999999999995</v>
      </c>
      <c r="AE41" s="31">
        <f t="shared" si="34"/>
        <v>72.08</v>
      </c>
      <c r="AF41" s="31">
        <f t="shared" si="35"/>
        <v>136</v>
      </c>
      <c r="AG41" s="7">
        <v>4</v>
      </c>
      <c r="AH41" s="4"/>
      <c r="AI41" s="4"/>
    </row>
    <row r="42" spans="1:35" ht="15.75" customHeight="1" x14ac:dyDescent="0.25">
      <c r="A42" s="47" t="s">
        <v>39</v>
      </c>
      <c r="B42" s="23" t="s">
        <v>31</v>
      </c>
      <c r="C42" s="26"/>
      <c r="D42" s="25"/>
      <c r="E42" s="26"/>
      <c r="F42" s="34"/>
      <c r="G42" s="27">
        <f t="shared" si="27"/>
        <v>0</v>
      </c>
      <c r="H42" s="28">
        <f>COUNTIF(E$38:E$46,C42)+COUNTIF(C$38:C$46,E42)+COUNTIF(E$38:E$46,E42)+COUNTIF(C$38:C$46,C42)</f>
        <v>0</v>
      </c>
      <c r="I42" s="26"/>
      <c r="J42" s="25"/>
      <c r="K42" s="24">
        <v>9</v>
      </c>
      <c r="L42" s="35" t="s">
        <v>24</v>
      </c>
      <c r="M42" s="27">
        <f t="shared" si="36"/>
        <v>1</v>
      </c>
      <c r="N42" s="28">
        <f>COUNTIF(K$38:K$46,I42)+COUNTIF(I$38:I$46,K42)+COUNTIF(K$38:K$46,K42)+COUNTIF(I$38:I$46,I42)</f>
        <v>1</v>
      </c>
      <c r="O42" s="26"/>
      <c r="P42" s="25"/>
      <c r="Q42" s="24"/>
      <c r="R42" s="35"/>
      <c r="S42" s="27">
        <f t="shared" si="29"/>
        <v>0</v>
      </c>
      <c r="T42" s="28">
        <f>COUNTIF(Q$38:Q$46,O42)+COUNTIF(O$38:O$46,Q42)+COUNTIF(Q$38:Q$46,Q42)+COUNTIF(O$38:O$46,O42)</f>
        <v>0</v>
      </c>
      <c r="U42" s="26"/>
      <c r="V42" s="25"/>
      <c r="W42" s="24">
        <v>25</v>
      </c>
      <c r="X42" s="35" t="s">
        <v>24</v>
      </c>
      <c r="Y42" s="27">
        <f t="shared" si="37"/>
        <v>1</v>
      </c>
      <c r="Z42" s="28">
        <f>COUNTIF(W$38:W$46,U42)+COUNTIF(U$38:U$46,W42)+COUNTIF(W$38:W$46,W42)+COUNTIF(U$38:U$46,U42)</f>
        <v>1</v>
      </c>
      <c r="AA42" s="27">
        <f t="shared" si="31"/>
        <v>2</v>
      </c>
      <c r="AB42" s="30">
        <f t="shared" si="32"/>
        <v>6.2578222778473094E-2</v>
      </c>
      <c r="AC42" s="20"/>
      <c r="AD42" s="31">
        <f t="shared" si="33"/>
        <v>31.959999999999997</v>
      </c>
      <c r="AE42" s="31">
        <f t="shared" si="34"/>
        <v>36.04</v>
      </c>
      <c r="AF42" s="31">
        <f t="shared" si="35"/>
        <v>68</v>
      </c>
      <c r="AG42" s="7">
        <v>2</v>
      </c>
      <c r="AH42" s="4"/>
      <c r="AI42" s="4"/>
    </row>
    <row r="43" spans="1:35" ht="15.75" customHeight="1" x14ac:dyDescent="0.25">
      <c r="A43" s="47" t="s">
        <v>39</v>
      </c>
      <c r="B43" s="23" t="s">
        <v>32</v>
      </c>
      <c r="C43" s="26"/>
      <c r="D43" s="36"/>
      <c r="E43" s="24"/>
      <c r="F43" s="29"/>
      <c r="G43" s="27">
        <f t="shared" si="27"/>
        <v>0</v>
      </c>
      <c r="H43" s="28">
        <f>COUNTIF(E$38:E$46,C43)+COUNTIF(C$38:C$46,E43)+COUNTIF(E$38:E$46,E43)+COUNTIF(C$38:C$46,C43)</f>
        <v>0</v>
      </c>
      <c r="I43" s="26"/>
      <c r="J43" s="36"/>
      <c r="K43" s="26"/>
      <c r="L43" s="25"/>
      <c r="M43" s="27">
        <f t="shared" si="36"/>
        <v>0</v>
      </c>
      <c r="N43" s="28">
        <f>COUNTIF(K$38:K$46,I43)+COUNTIF(I$38:I$46,K43)+COUNTIF(K$38:K$46,K43)+COUNTIF(I$38:I$46,I43)</f>
        <v>0</v>
      </c>
      <c r="O43" s="26"/>
      <c r="P43" s="36"/>
      <c r="Q43" s="24">
        <v>28</v>
      </c>
      <c r="R43" s="29" t="s">
        <v>30</v>
      </c>
      <c r="S43" s="27">
        <f t="shared" si="29"/>
        <v>1</v>
      </c>
      <c r="T43" s="28">
        <f>COUNTIF(Q$38:Q$46,O43)+COUNTIF(O$38:O$46,Q43)+COUNTIF(Q$38:Q$46,Q43)+COUNTIF(O$38:O$46,O43)</f>
        <v>1</v>
      </c>
      <c r="U43" s="26"/>
      <c r="V43" s="36"/>
      <c r="W43" s="26"/>
      <c r="X43" s="25"/>
      <c r="Y43" s="27">
        <f t="shared" si="37"/>
        <v>0</v>
      </c>
      <c r="Z43" s="28">
        <f>COUNTIF(W$38:W$46,U43)+COUNTIF(U$38:U$46,W43)+COUNTIF(W$38:W$46,W43)+COUNTIF(U$38:U$46,U43)</f>
        <v>0</v>
      </c>
      <c r="AA43" s="27">
        <f t="shared" si="31"/>
        <v>1</v>
      </c>
      <c r="AB43" s="30">
        <f t="shared" si="32"/>
        <v>6.2578222778473094E-2</v>
      </c>
      <c r="AC43" s="20"/>
      <c r="AD43" s="31">
        <f t="shared" si="33"/>
        <v>15.979999999999999</v>
      </c>
      <c r="AE43" s="31">
        <f t="shared" si="34"/>
        <v>18.02</v>
      </c>
      <c r="AF43" s="31">
        <f t="shared" si="35"/>
        <v>34</v>
      </c>
      <c r="AG43" s="7">
        <v>1</v>
      </c>
      <c r="AH43" s="4"/>
      <c r="AI43" s="4"/>
    </row>
    <row r="44" spans="1:35" ht="15.75" customHeight="1" x14ac:dyDescent="0.25">
      <c r="A44" s="47" t="s">
        <v>39</v>
      </c>
      <c r="B44" s="23" t="s">
        <v>33</v>
      </c>
      <c r="C44" s="26"/>
      <c r="D44" s="25"/>
      <c r="E44" s="24"/>
      <c r="F44" s="29"/>
      <c r="G44" s="27">
        <f t="shared" si="27"/>
        <v>0</v>
      </c>
      <c r="H44" s="28">
        <f>COUNTIF(E$38:E$46,C44)+COUNTIF(C$38:C$46,E44)+COUNTIF(E$38:E$46,E44)+COUNTIF(C$38:C$46,C44)</f>
        <v>0</v>
      </c>
      <c r="I44" s="26"/>
      <c r="J44" s="25"/>
      <c r="K44" s="26"/>
      <c r="L44" s="25"/>
      <c r="M44" s="27">
        <f t="shared" si="36"/>
        <v>0</v>
      </c>
      <c r="N44" s="28">
        <f>COUNTIF(K$38:K$46,I44)+COUNTIF(I$38:I$46,K44)+COUNTIF(K$38:K$46,K44)+COUNTIF(I$38:I$46,I44)</f>
        <v>0</v>
      </c>
      <c r="O44" s="26"/>
      <c r="P44" s="25"/>
      <c r="Q44" s="24">
        <v>8</v>
      </c>
      <c r="R44" s="29" t="s">
        <v>28</v>
      </c>
      <c r="S44" s="27">
        <f t="shared" si="29"/>
        <v>1</v>
      </c>
      <c r="T44" s="28">
        <f>COUNTIF(Q$38:Q$46,O44)+COUNTIF(O$38:O$46,Q44)+COUNTIF(Q$38:Q$46,Q44)+COUNTIF(O$38:O$46,O44)</f>
        <v>1</v>
      </c>
      <c r="U44" s="26"/>
      <c r="V44" s="25"/>
      <c r="W44" s="26"/>
      <c r="X44" s="25"/>
      <c r="Y44" s="27">
        <f t="shared" si="37"/>
        <v>0</v>
      </c>
      <c r="Z44" s="28">
        <f>COUNTIF(W$38:W$46,U44)+COUNTIF(U$38:U$46,W44)+COUNTIF(W$38:W$46,W44)+COUNTIF(U$38:U$46,U44)</f>
        <v>0</v>
      </c>
      <c r="AA44" s="27">
        <f t="shared" si="31"/>
        <v>1</v>
      </c>
      <c r="AB44" s="30">
        <f t="shared" si="32"/>
        <v>6.2578222778473094E-2</v>
      </c>
      <c r="AC44" s="20"/>
      <c r="AD44" s="31">
        <f t="shared" si="33"/>
        <v>15.979999999999999</v>
      </c>
      <c r="AE44" s="31">
        <f t="shared" si="34"/>
        <v>18.02</v>
      </c>
      <c r="AF44" s="31">
        <f t="shared" si="35"/>
        <v>34</v>
      </c>
      <c r="AG44" s="7">
        <v>1</v>
      </c>
      <c r="AH44" s="4"/>
      <c r="AI44" s="4"/>
    </row>
    <row r="45" spans="1:35" ht="15.75" customHeight="1" x14ac:dyDescent="0.25">
      <c r="A45" s="47" t="s">
        <v>39</v>
      </c>
      <c r="B45" s="23" t="s">
        <v>34</v>
      </c>
      <c r="C45" s="26"/>
      <c r="D45" s="25"/>
      <c r="E45" s="26"/>
      <c r="F45" s="25"/>
      <c r="G45" s="27">
        <f t="shared" si="27"/>
        <v>0</v>
      </c>
      <c r="H45" s="28">
        <f>COUNTIF(E$38:E$46,C45)+COUNTIF(C$38:C$46,E45)+COUNTIF(E$38:E$46,E45)+COUNTIF(C$38:C$46,C45)</f>
        <v>0</v>
      </c>
      <c r="I45" s="26"/>
      <c r="J45" s="25"/>
      <c r="K45" s="24"/>
      <c r="L45" s="29"/>
      <c r="M45" s="27">
        <f t="shared" si="36"/>
        <v>0</v>
      </c>
      <c r="N45" s="28">
        <f>COUNTIF(K$38:K$46,I45)+COUNTIF(I$38:I$46,K45)+COUNTIF(K$38:K$46,K45)+COUNTIF(I$38:I$46,I45)</f>
        <v>0</v>
      </c>
      <c r="O45" s="26"/>
      <c r="P45" s="25"/>
      <c r="Q45" s="26"/>
      <c r="R45" s="25"/>
      <c r="S45" s="27">
        <f t="shared" si="29"/>
        <v>0</v>
      </c>
      <c r="T45" s="28">
        <f>COUNTIF(Q$38:Q$46,O45)+COUNTIF(O$38:O$46,Q45)+COUNTIF(Q$38:Q$46,Q45)+COUNTIF(O$38:O$46,O45)</f>
        <v>0</v>
      </c>
      <c r="U45" s="26"/>
      <c r="V45" s="25"/>
      <c r="W45" s="26"/>
      <c r="X45" s="25"/>
      <c r="Y45" s="27">
        <f t="shared" si="37"/>
        <v>0</v>
      </c>
      <c r="Z45" s="28">
        <f>COUNTIF(W$38:W$46,U45)+COUNTIF(U$38:U$46,W45)+COUNTIF(W$38:W$46,W45)+COUNTIF(U$38:U$46,U45)</f>
        <v>0</v>
      </c>
      <c r="AA45" s="27">
        <f t="shared" si="31"/>
        <v>0</v>
      </c>
      <c r="AB45" s="30">
        <f t="shared" si="32"/>
        <v>0</v>
      </c>
      <c r="AC45" s="20"/>
      <c r="AD45" s="31">
        <f t="shared" si="33"/>
        <v>15.979999999999999</v>
      </c>
      <c r="AE45" s="31">
        <f t="shared" si="34"/>
        <v>18.02</v>
      </c>
      <c r="AF45" s="31">
        <f t="shared" si="35"/>
        <v>34</v>
      </c>
      <c r="AG45" s="7">
        <v>1</v>
      </c>
      <c r="AH45" s="4"/>
      <c r="AI45" s="4"/>
    </row>
    <row r="46" spans="1:35" ht="15.75" customHeight="1" x14ac:dyDescent="0.25">
      <c r="A46" s="47" t="s">
        <v>39</v>
      </c>
      <c r="B46" s="23" t="s">
        <v>35</v>
      </c>
      <c r="C46" s="26"/>
      <c r="D46" s="25"/>
      <c r="E46" s="26"/>
      <c r="F46" s="25"/>
      <c r="G46" s="27">
        <f t="shared" si="27"/>
        <v>0</v>
      </c>
      <c r="H46" s="28">
        <f>COUNTIF(E$38:E$46,C46)+COUNTIF(C$38:C$46,E46)+COUNTIF(E$38:E$46,E46)+COUNTIF(C$38:C$46,C46)</f>
        <v>0</v>
      </c>
      <c r="I46" s="26"/>
      <c r="J46" s="25"/>
      <c r="K46" s="24">
        <v>7</v>
      </c>
      <c r="L46" s="29" t="s">
        <v>24</v>
      </c>
      <c r="M46" s="27">
        <f t="shared" si="36"/>
        <v>1</v>
      </c>
      <c r="N46" s="28">
        <f>COUNTIF(K$38:K$46,I46)+COUNTIF(I$38:I$46,K46)+COUNTIF(K$38:K$46,K46)+COUNTIF(I$38:I$46,I46)</f>
        <v>1</v>
      </c>
      <c r="O46" s="26"/>
      <c r="P46" s="25"/>
      <c r="Q46" s="26"/>
      <c r="R46" s="25"/>
      <c r="S46" s="27">
        <f t="shared" si="29"/>
        <v>0</v>
      </c>
      <c r="T46" s="28">
        <f>COUNTIF(Q$38:Q$46,O46)+COUNTIF(O$38:O$46,Q46)+COUNTIF(Q$38:Q$46,Q46)+COUNTIF(O$38:O$46,O46)</f>
        <v>0</v>
      </c>
      <c r="U46" s="26"/>
      <c r="V46" s="25"/>
      <c r="W46" s="24">
        <v>6</v>
      </c>
      <c r="X46" s="29" t="s">
        <v>26</v>
      </c>
      <c r="Y46" s="27">
        <f t="shared" si="37"/>
        <v>1</v>
      </c>
      <c r="Z46" s="28">
        <f>COUNTIF(W$38:W$46,U46)+COUNTIF(U$38:U$46,W46)+COUNTIF(W$38:W$46,W46)+COUNTIF(U$38:U$46,U46)</f>
        <v>1</v>
      </c>
      <c r="AA46" s="27">
        <f t="shared" si="31"/>
        <v>2</v>
      </c>
      <c r="AB46" s="30">
        <f t="shared" si="32"/>
        <v>4.1718815185648732E-2</v>
      </c>
      <c r="AC46" s="20"/>
      <c r="AD46" s="31">
        <f t="shared" si="33"/>
        <v>47.94</v>
      </c>
      <c r="AE46" s="31">
        <f t="shared" si="34"/>
        <v>54.06</v>
      </c>
      <c r="AF46" s="31">
        <f t="shared" si="35"/>
        <v>102</v>
      </c>
      <c r="AG46" s="7">
        <v>3</v>
      </c>
      <c r="AH46" s="4"/>
      <c r="AI46" s="4"/>
    </row>
    <row r="47" spans="1:35" ht="15.75" customHeight="1" x14ac:dyDescent="0.25">
      <c r="A47" s="37"/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0"/>
      <c r="AB47" s="41"/>
      <c r="AC47" s="48"/>
      <c r="AD47" s="21" t="s">
        <v>17</v>
      </c>
      <c r="AE47" s="21" t="s">
        <v>18</v>
      </c>
      <c r="AF47" s="21" t="s">
        <v>19</v>
      </c>
      <c r="AG47" s="42"/>
      <c r="AH47" s="4"/>
      <c r="AI47" s="4"/>
    </row>
    <row r="48" spans="1:35" ht="15.75" customHeight="1" x14ac:dyDescent="0.25">
      <c r="A48" s="22" t="s">
        <v>38</v>
      </c>
      <c r="B48" s="23" t="s">
        <v>22</v>
      </c>
      <c r="C48" s="26"/>
      <c r="D48" s="25"/>
      <c r="E48" s="29">
        <v>23</v>
      </c>
      <c r="F48" s="29" t="s">
        <v>24</v>
      </c>
      <c r="G48" s="27">
        <f t="shared" ref="G48:G56" si="38">COUNTA(C48,E48)</f>
        <v>1</v>
      </c>
      <c r="H48" s="28">
        <f>COUNTIF(E$48:E$56,C48)+COUNTIF(C$48:C$56,E48)+COUNTIF(E$48:E$56,E48)+COUNTIF(C$48:C$56,C48)</f>
        <v>1</v>
      </c>
      <c r="I48" s="26"/>
      <c r="J48" s="25"/>
      <c r="K48" s="29"/>
      <c r="L48" s="29"/>
      <c r="M48" s="27">
        <f t="shared" ref="M48:M56" si="39">COUNTA(I48,K48)</f>
        <v>0</v>
      </c>
      <c r="N48" s="28">
        <f>COUNTIF(K$48:K$56,I48)+COUNTIF(I$48:I$56,K48)+COUNTIF(K$48:K$56,K48)+COUNTIF(I$48:I$56,I48)</f>
        <v>0</v>
      </c>
      <c r="O48" s="26"/>
      <c r="P48" s="25"/>
      <c r="Q48" s="29">
        <v>13</v>
      </c>
      <c r="R48" s="29" t="s">
        <v>24</v>
      </c>
      <c r="S48" s="27">
        <f t="shared" ref="S48:S56" si="40">COUNTA(O48,Q48)</f>
        <v>1</v>
      </c>
      <c r="T48" s="28">
        <f>COUNTIF(Q$48:Q$56,O48)+COUNTIF(O$48:O$56,Q48)+COUNTIF(Q$48:Q$56,Q48)+COUNTIF(O$48:O$56,O48)</f>
        <v>1</v>
      </c>
      <c r="U48" s="26"/>
      <c r="V48" s="25"/>
      <c r="W48" s="29">
        <v>2</v>
      </c>
      <c r="X48" s="29" t="s">
        <v>24</v>
      </c>
      <c r="Y48" s="27">
        <f t="shared" ref="Y48:Y56" si="41">COUNTA(U48,W48)</f>
        <v>1</v>
      </c>
      <c r="Z48" s="28">
        <f>COUNTIF(W$48:W$56,U48)+COUNTIF(U$48:U$56,W48)+COUNTIF(W$48:W$56,W48)+COUNTIF(U$48:U$56,U48)</f>
        <v>1</v>
      </c>
      <c r="AA48" s="27">
        <f t="shared" ref="AA48:AA56" si="42">SUM(G48,M48,S48,Y48)</f>
        <v>3</v>
      </c>
      <c r="AB48" s="30">
        <f t="shared" ref="AB48:AB56" si="43">AA48/AD48</f>
        <v>4.6933667083854824E-2</v>
      </c>
      <c r="AC48" s="20"/>
      <c r="AD48" s="31">
        <f t="shared" ref="AD48:AD56" si="44">AF48*0.47</f>
        <v>63.919999999999995</v>
      </c>
      <c r="AE48" s="31">
        <f t="shared" ref="AE48:AE56" si="45">AF48*0.53</f>
        <v>72.08</v>
      </c>
      <c r="AF48" s="31">
        <f t="shared" ref="AF48:AF56" si="46">AG48*34</f>
        <v>136</v>
      </c>
      <c r="AG48" s="7">
        <v>4</v>
      </c>
    </row>
    <row r="49" spans="1:33" ht="15.75" customHeight="1" x14ac:dyDescent="0.25">
      <c r="A49" s="22" t="s">
        <v>38</v>
      </c>
      <c r="B49" s="23" t="s">
        <v>25</v>
      </c>
      <c r="C49" s="26"/>
      <c r="D49" s="25"/>
      <c r="E49" s="25"/>
      <c r="F49" s="25"/>
      <c r="G49" s="27">
        <f t="shared" si="38"/>
        <v>0</v>
      </c>
      <c r="H49" s="28">
        <f>COUNTIF(E$48:E$56,C49)+COUNTIF(C$48:C$56,E49)+COUNTIF(E$48:E$56,E49)+COUNTIF(C$48:C$56,C49)</f>
        <v>0</v>
      </c>
      <c r="I49" s="26"/>
      <c r="J49" s="25"/>
      <c r="K49" s="29">
        <v>1</v>
      </c>
      <c r="L49" s="29" t="s">
        <v>23</v>
      </c>
      <c r="M49" s="27">
        <f t="shared" si="39"/>
        <v>1</v>
      </c>
      <c r="N49" s="28">
        <f>COUNTIF(K$48:K$56,I49)+COUNTIF(I$48:I$56,K49)+COUNTIF(K$48:K$56,K49)+COUNTIF(I$48:I$56,I49)</f>
        <v>1</v>
      </c>
      <c r="O49" s="26"/>
      <c r="P49" s="25"/>
      <c r="Q49" s="24">
        <v>21</v>
      </c>
      <c r="R49" s="29" t="s">
        <v>24</v>
      </c>
      <c r="S49" s="27">
        <f t="shared" si="40"/>
        <v>1</v>
      </c>
      <c r="T49" s="28">
        <f>COUNTIF(Q$48:Q$56,O49)+COUNTIF(O$48:O$56,Q49)+COUNTIF(Q$48:Q$56,Q49)+COUNTIF(O$48:O$56,O49)</f>
        <v>1</v>
      </c>
      <c r="U49" s="26"/>
      <c r="V49" s="25"/>
      <c r="W49" s="29">
        <v>18</v>
      </c>
      <c r="X49" s="29" t="s">
        <v>23</v>
      </c>
      <c r="Y49" s="27">
        <f t="shared" si="41"/>
        <v>1</v>
      </c>
      <c r="Z49" s="28">
        <f>COUNTIF(W$48:W$56,U49)+COUNTIF(U$48:U$56,W49)+COUNTIF(W$48:W$56,W49)+COUNTIF(U$48:U$56,U49)</f>
        <v>1</v>
      </c>
      <c r="AA49" s="27">
        <f t="shared" si="42"/>
        <v>3</v>
      </c>
      <c r="AB49" s="30">
        <f t="shared" si="43"/>
        <v>4.6933667083854824E-2</v>
      </c>
      <c r="AC49" s="20"/>
      <c r="AD49" s="31">
        <f t="shared" si="44"/>
        <v>63.919999999999995</v>
      </c>
      <c r="AE49" s="31">
        <f t="shared" si="45"/>
        <v>72.08</v>
      </c>
      <c r="AF49" s="31">
        <f t="shared" si="46"/>
        <v>136</v>
      </c>
      <c r="AG49" s="7">
        <v>4</v>
      </c>
    </row>
    <row r="50" spans="1:33" ht="15.75" customHeight="1" x14ac:dyDescent="0.25">
      <c r="A50" s="22" t="s">
        <v>38</v>
      </c>
      <c r="B50" s="23" t="s">
        <v>27</v>
      </c>
      <c r="C50" s="26"/>
      <c r="D50" s="32"/>
      <c r="E50" s="29">
        <v>24</v>
      </c>
      <c r="F50" s="29" t="s">
        <v>28</v>
      </c>
      <c r="G50" s="27">
        <f t="shared" si="38"/>
        <v>1</v>
      </c>
      <c r="H50" s="28">
        <f>COUNTIF(E$48:E$56,C50)+COUNTIF(C$48:C$56,E50)+COUNTIF(E$48:E$56,E50)+COUNTIF(C$48:C$56,C50)</f>
        <v>1</v>
      </c>
      <c r="I50" s="26"/>
      <c r="J50" s="32"/>
      <c r="K50" s="29"/>
      <c r="L50" s="29"/>
      <c r="M50" s="27">
        <f t="shared" si="39"/>
        <v>0</v>
      </c>
      <c r="N50" s="28">
        <f>COUNTIF(K$48:K$56,I50)+COUNTIF(I$48:I$56,K50)+COUNTIF(K$48:K$56,K50)+COUNTIF(I$48:I$56,I50)</f>
        <v>0</v>
      </c>
      <c r="O50" s="26"/>
      <c r="P50" s="32"/>
      <c r="Q50" s="25"/>
      <c r="R50" s="25"/>
      <c r="S50" s="27">
        <f t="shared" si="40"/>
        <v>0</v>
      </c>
      <c r="T50" s="28">
        <f>COUNTIF(Q$48:Q$56,O50)+COUNTIF(O$48:O$56,Q50)+COUNTIF(Q$48:Q$56,Q50)+COUNTIF(O$48:O$56,O50)</f>
        <v>0</v>
      </c>
      <c r="U50" s="26"/>
      <c r="V50" s="32"/>
      <c r="W50" s="25"/>
      <c r="X50" s="25"/>
      <c r="Y50" s="27">
        <f t="shared" si="41"/>
        <v>0</v>
      </c>
      <c r="Z50" s="28">
        <f>COUNTIF(W$48:W$56,U50)+COUNTIF(U$48:U$56,W50)+COUNTIF(W$48:W$56,W50)+COUNTIF(U$48:U$56,U50)</f>
        <v>0</v>
      </c>
      <c r="AA50" s="27">
        <f t="shared" si="42"/>
        <v>1</v>
      </c>
      <c r="AB50" s="30">
        <f t="shared" si="43"/>
        <v>3.1289111389236547E-2</v>
      </c>
      <c r="AC50" s="20"/>
      <c r="AD50" s="31">
        <f t="shared" si="44"/>
        <v>31.959999999999997</v>
      </c>
      <c r="AE50" s="31">
        <f t="shared" si="45"/>
        <v>36.04</v>
      </c>
      <c r="AF50" s="31">
        <f t="shared" si="46"/>
        <v>68</v>
      </c>
      <c r="AG50" s="7">
        <v>2</v>
      </c>
    </row>
    <row r="51" spans="1:33" ht="15.75" customHeight="1" x14ac:dyDescent="0.25">
      <c r="A51" s="22" t="s">
        <v>38</v>
      </c>
      <c r="B51" s="23" t="s">
        <v>29</v>
      </c>
      <c r="C51" s="26"/>
      <c r="D51" s="25"/>
      <c r="E51" s="29">
        <v>13</v>
      </c>
      <c r="F51" s="35" t="s">
        <v>28</v>
      </c>
      <c r="G51" s="27">
        <f t="shared" si="38"/>
        <v>1</v>
      </c>
      <c r="H51" s="28">
        <f>COUNTIF(E$48:E$56,C51)+COUNTIF(C$48:C$56,E51)+COUNTIF(E$48:E$56,E51)+COUNTIF(C$48:C$56,C51)</f>
        <v>1</v>
      </c>
      <c r="I51" s="26"/>
      <c r="J51" s="25"/>
      <c r="K51" s="29">
        <v>16</v>
      </c>
      <c r="L51" s="35" t="s">
        <v>30</v>
      </c>
      <c r="M51" s="27">
        <f t="shared" si="39"/>
        <v>1</v>
      </c>
      <c r="N51" s="28">
        <f>COUNTIF(K$48:K$56,I51)+COUNTIF(I$48:I$56,K51)+COUNTIF(K$48:K$56,K51)+COUNTIF(I$48:I$56,I51)</f>
        <v>1</v>
      </c>
      <c r="O51" s="26"/>
      <c r="P51" s="25"/>
      <c r="Q51" s="25"/>
      <c r="R51" s="34"/>
      <c r="S51" s="27">
        <f t="shared" si="40"/>
        <v>0</v>
      </c>
      <c r="T51" s="28">
        <f>COUNTIF(Q$48:Q$56,O51)+COUNTIF(O$48:O$56,Q51)+COUNTIF(Q$48:Q$56,Q51)+COUNTIF(O$48:O$56,O51)</f>
        <v>0</v>
      </c>
      <c r="U51" s="26"/>
      <c r="V51" s="25"/>
      <c r="W51" s="29">
        <v>16</v>
      </c>
      <c r="X51" s="35" t="s">
        <v>28</v>
      </c>
      <c r="Y51" s="27">
        <f t="shared" si="41"/>
        <v>1</v>
      </c>
      <c r="Z51" s="28">
        <f>COUNTIF(W$48:W$56,U51)+COUNTIF(U$48:U$56,W51)+COUNTIF(W$48:W$56,W51)+COUNTIF(U$48:U$56,U51)</f>
        <v>1</v>
      </c>
      <c r="AA51" s="27">
        <f t="shared" si="42"/>
        <v>3</v>
      </c>
      <c r="AB51" s="30">
        <f t="shared" si="43"/>
        <v>4.6933667083854824E-2</v>
      </c>
      <c r="AC51" s="20"/>
      <c r="AD51" s="31">
        <f t="shared" si="44"/>
        <v>63.919999999999995</v>
      </c>
      <c r="AE51" s="31">
        <f t="shared" si="45"/>
        <v>72.08</v>
      </c>
      <c r="AF51" s="31">
        <f t="shared" si="46"/>
        <v>136</v>
      </c>
      <c r="AG51" s="7">
        <v>4</v>
      </c>
    </row>
    <row r="52" spans="1:33" ht="15.75" customHeight="1" x14ac:dyDescent="0.25">
      <c r="A52" s="22" t="s">
        <v>38</v>
      </c>
      <c r="B52" s="23" t="s">
        <v>31</v>
      </c>
      <c r="C52" s="26"/>
      <c r="D52" s="25"/>
      <c r="E52" s="25"/>
      <c r="F52" s="34"/>
      <c r="G52" s="27">
        <f t="shared" si="38"/>
        <v>0</v>
      </c>
      <c r="H52" s="28">
        <f>COUNTIF(E$48:E$56,C52)+COUNTIF(C$48:C$56,E52)+COUNTIF(E$48:E$56,E52)+COUNTIF(C$48:C$56,C52)</f>
        <v>0</v>
      </c>
      <c r="I52" s="26"/>
      <c r="J52" s="25"/>
      <c r="K52" s="29">
        <v>2</v>
      </c>
      <c r="L52" s="35" t="s">
        <v>26</v>
      </c>
      <c r="M52" s="27">
        <f t="shared" si="39"/>
        <v>1</v>
      </c>
      <c r="N52" s="28">
        <f>COUNTIF(K$48:K$56,I52)+COUNTIF(I$48:I$56,K52)+COUNTIF(K$48:K$56,K52)+COUNTIF(I$48:I$56,I52)</f>
        <v>1</v>
      </c>
      <c r="O52" s="26"/>
      <c r="P52" s="25"/>
      <c r="Q52" s="24"/>
      <c r="R52" s="29"/>
      <c r="S52" s="27">
        <f t="shared" si="40"/>
        <v>0</v>
      </c>
      <c r="T52" s="28">
        <f>COUNTIF(Q$48:Q$56,O52)+COUNTIF(O$48:O$56,Q52)+COUNTIF(Q$48:Q$56,Q52)+COUNTIF(O$48:O$56,O52)</f>
        <v>0</v>
      </c>
      <c r="U52" s="26"/>
      <c r="V52" s="25"/>
      <c r="W52" s="29">
        <v>25</v>
      </c>
      <c r="X52" s="35" t="s">
        <v>26</v>
      </c>
      <c r="Y52" s="27">
        <f t="shared" si="41"/>
        <v>1</v>
      </c>
      <c r="Z52" s="28">
        <f>COUNTIF(W$48:W$56,U52)+COUNTIF(U$48:U$56,W52)+COUNTIF(W$48:W$56,W52)+COUNTIF(U$48:U$56,U52)</f>
        <v>1</v>
      </c>
      <c r="AA52" s="27">
        <f t="shared" si="42"/>
        <v>2</v>
      </c>
      <c r="AB52" s="30">
        <f t="shared" si="43"/>
        <v>6.2578222778473094E-2</v>
      </c>
      <c r="AC52" s="20"/>
      <c r="AD52" s="31">
        <f t="shared" si="44"/>
        <v>31.959999999999997</v>
      </c>
      <c r="AE52" s="31">
        <f t="shared" si="45"/>
        <v>36.04</v>
      </c>
      <c r="AF52" s="31">
        <f t="shared" si="46"/>
        <v>68</v>
      </c>
      <c r="AG52" s="7">
        <v>2</v>
      </c>
    </row>
    <row r="53" spans="1:33" ht="15.75" customHeight="1" x14ac:dyDescent="0.25">
      <c r="A53" s="22" t="s">
        <v>38</v>
      </c>
      <c r="B53" s="23" t="s">
        <v>32</v>
      </c>
      <c r="C53" s="26"/>
      <c r="D53" s="36"/>
      <c r="E53" s="24"/>
      <c r="F53" s="29"/>
      <c r="G53" s="27">
        <f t="shared" si="38"/>
        <v>0</v>
      </c>
      <c r="H53" s="28">
        <f>COUNTIF(E$48:E$56,C53)+COUNTIF(C$48:C$56,E53)+COUNTIF(E$48:E$56,E53)+COUNTIF(C$48:C$56,C53)</f>
        <v>0</v>
      </c>
      <c r="I53" s="26"/>
      <c r="J53" s="36"/>
      <c r="K53" s="25"/>
      <c r="L53" s="25"/>
      <c r="M53" s="27">
        <f t="shared" si="39"/>
        <v>0</v>
      </c>
      <c r="N53" s="28">
        <f>COUNTIF(K$48:K$56,I53)+COUNTIF(I$48:I$56,K53)+COUNTIF(K$48:K$56,K53)+COUNTIF(I$48:I$56,I53)</f>
        <v>0</v>
      </c>
      <c r="O53" s="26"/>
      <c r="P53" s="36"/>
      <c r="Q53" s="29">
        <v>26</v>
      </c>
      <c r="R53" s="29" t="s">
        <v>26</v>
      </c>
      <c r="S53" s="27">
        <f t="shared" si="40"/>
        <v>1</v>
      </c>
      <c r="T53" s="28">
        <f>COUNTIF(Q$48:Q$56,O53)+COUNTIF(O$48:O$56,Q53)+COUNTIF(Q$48:Q$56,Q53)+COUNTIF(O$48:O$56,O53)</f>
        <v>1</v>
      </c>
      <c r="U53" s="26"/>
      <c r="V53" s="36"/>
      <c r="W53" s="25"/>
      <c r="X53" s="25"/>
      <c r="Y53" s="27">
        <f t="shared" si="41"/>
        <v>0</v>
      </c>
      <c r="Z53" s="28">
        <f>COUNTIF(W$48:W$56,U53)+COUNTIF(U$48:U$56,W53)+COUNTIF(W$48:W$56,W53)+COUNTIF(U$48:U$56,U53)</f>
        <v>0</v>
      </c>
      <c r="AA53" s="27">
        <f t="shared" si="42"/>
        <v>1</v>
      </c>
      <c r="AB53" s="30">
        <f t="shared" si="43"/>
        <v>6.2578222778473094E-2</v>
      </c>
      <c r="AC53" s="20"/>
      <c r="AD53" s="31">
        <f t="shared" si="44"/>
        <v>15.979999999999999</v>
      </c>
      <c r="AE53" s="31">
        <f t="shared" si="45"/>
        <v>18.02</v>
      </c>
      <c r="AF53" s="31">
        <f t="shared" si="46"/>
        <v>34</v>
      </c>
      <c r="AG53" s="7">
        <v>1</v>
      </c>
    </row>
    <row r="54" spans="1:33" ht="15.75" customHeight="1" x14ac:dyDescent="0.25">
      <c r="A54" s="22" t="s">
        <v>38</v>
      </c>
      <c r="B54" s="23" t="s">
        <v>33</v>
      </c>
      <c r="C54" s="26"/>
      <c r="D54" s="25"/>
      <c r="E54" s="24"/>
      <c r="F54" s="29"/>
      <c r="G54" s="27">
        <f t="shared" si="38"/>
        <v>0</v>
      </c>
      <c r="H54" s="28">
        <f>COUNTIF(E$48:E$56,C54)+COUNTIF(C$48:C$56,E54)+COUNTIF(E$48:E$56,E54)+COUNTIF(C$48:C$56,C54)</f>
        <v>0</v>
      </c>
      <c r="I54" s="26"/>
      <c r="J54" s="25"/>
      <c r="K54" s="25"/>
      <c r="L54" s="25"/>
      <c r="M54" s="27">
        <f t="shared" si="39"/>
        <v>0</v>
      </c>
      <c r="N54" s="28">
        <f>COUNTIF(K$48:K$56,I54)+COUNTIF(I$48:I$56,K54)+COUNTIF(K$48:K$56,K54)+COUNTIF(I$48:I$56,I54)</f>
        <v>0</v>
      </c>
      <c r="O54" s="26"/>
      <c r="P54" s="25"/>
      <c r="Q54" s="29">
        <v>15</v>
      </c>
      <c r="R54" s="29" t="s">
        <v>24</v>
      </c>
      <c r="S54" s="27">
        <f t="shared" si="40"/>
        <v>1</v>
      </c>
      <c r="T54" s="28">
        <f>COUNTIF(Q$48:Q$56,O54)+COUNTIF(O$48:O$56,Q54)+COUNTIF(Q$48:Q$56,Q54)+COUNTIF(O$48:O$56,O54)</f>
        <v>1</v>
      </c>
      <c r="U54" s="26"/>
      <c r="V54" s="25"/>
      <c r="W54" s="25"/>
      <c r="X54" s="25"/>
      <c r="Y54" s="27">
        <f t="shared" si="41"/>
        <v>0</v>
      </c>
      <c r="Z54" s="28">
        <f>COUNTIF(W$48:W$56,U54)+COUNTIF(U$48:U$56,W54)+COUNTIF(W$48:W$56,W54)+COUNTIF(U$48:U$56,U54)</f>
        <v>0</v>
      </c>
      <c r="AA54" s="27">
        <f t="shared" si="42"/>
        <v>1</v>
      </c>
      <c r="AB54" s="30">
        <f t="shared" si="43"/>
        <v>6.2578222778473094E-2</v>
      </c>
      <c r="AC54" s="20"/>
      <c r="AD54" s="31">
        <f t="shared" si="44"/>
        <v>15.979999999999999</v>
      </c>
      <c r="AE54" s="31">
        <f t="shared" si="45"/>
        <v>18.02</v>
      </c>
      <c r="AF54" s="31">
        <f t="shared" si="46"/>
        <v>34</v>
      </c>
      <c r="AG54" s="7">
        <v>1</v>
      </c>
    </row>
    <row r="55" spans="1:33" ht="15.75" customHeight="1" x14ac:dyDescent="0.25">
      <c r="A55" s="22" t="s">
        <v>38</v>
      </c>
      <c r="B55" s="23" t="s">
        <v>34</v>
      </c>
      <c r="C55" s="26"/>
      <c r="D55" s="25"/>
      <c r="E55" s="25"/>
      <c r="F55" s="25"/>
      <c r="G55" s="27">
        <f t="shared" si="38"/>
        <v>0</v>
      </c>
      <c r="H55" s="28">
        <f>COUNTIF(E$48:E$56,C55)+COUNTIF(C$48:C$56,E55)+COUNTIF(E$48:E$56,E55)+COUNTIF(C$48:C$56,C55)</f>
        <v>0</v>
      </c>
      <c r="I55" s="26"/>
      <c r="J55" s="25"/>
      <c r="K55" s="29">
        <v>10</v>
      </c>
      <c r="L55" s="29" t="s">
        <v>26</v>
      </c>
      <c r="M55" s="27">
        <f t="shared" si="39"/>
        <v>1</v>
      </c>
      <c r="N55" s="28">
        <f>COUNTIF(K$48:K$56,I55)+COUNTIF(I$48:I$56,K55)+COUNTIF(K$48:K$56,K55)+COUNTIF(I$48:I$56,I55)</f>
        <v>1</v>
      </c>
      <c r="O55" s="26"/>
      <c r="P55" s="25"/>
      <c r="Q55" s="24"/>
      <c r="R55" s="29"/>
      <c r="S55" s="27">
        <f t="shared" si="40"/>
        <v>0</v>
      </c>
      <c r="T55" s="28">
        <f>COUNTIF(Q$48:Q$56,O55)+COUNTIF(O$48:O$56,Q55)+COUNTIF(Q$48:Q$56,Q55)+COUNTIF(O$48:O$56,O55)</f>
        <v>0</v>
      </c>
      <c r="U55" s="26"/>
      <c r="V55" s="25"/>
      <c r="W55" s="25"/>
      <c r="X55" s="25"/>
      <c r="Y55" s="27">
        <f t="shared" si="41"/>
        <v>0</v>
      </c>
      <c r="Z55" s="28">
        <f>COUNTIF(W$48:W$56,U55)+COUNTIF(U$48:U$56,W55)+COUNTIF(W$48:W$56,W55)+COUNTIF(U$48:U$56,U55)</f>
        <v>0</v>
      </c>
      <c r="AA55" s="27">
        <f t="shared" si="42"/>
        <v>1</v>
      </c>
      <c r="AB55" s="30">
        <f t="shared" si="43"/>
        <v>6.2578222778473094E-2</v>
      </c>
      <c r="AC55" s="20"/>
      <c r="AD55" s="31">
        <f t="shared" si="44"/>
        <v>15.979999999999999</v>
      </c>
      <c r="AE55" s="31">
        <f t="shared" si="45"/>
        <v>18.02</v>
      </c>
      <c r="AF55" s="31">
        <f t="shared" si="46"/>
        <v>34</v>
      </c>
      <c r="AG55" s="7">
        <v>1</v>
      </c>
    </row>
    <row r="56" spans="1:33" ht="15.75" customHeight="1" x14ac:dyDescent="0.25">
      <c r="A56" s="22" t="s">
        <v>38</v>
      </c>
      <c r="B56" s="23" t="s">
        <v>35</v>
      </c>
      <c r="C56" s="26"/>
      <c r="D56" s="25"/>
      <c r="E56" s="29"/>
      <c r="F56" s="29"/>
      <c r="G56" s="27">
        <f t="shared" si="38"/>
        <v>0</v>
      </c>
      <c r="H56" s="28">
        <f>COUNTIF(E$48:E$56,C56)+COUNTIF(C$48:C$56,E56)+COUNTIF(E$48:E$56,E56)+COUNTIF(C$48:C$56,C56)</f>
        <v>0</v>
      </c>
      <c r="I56" s="26"/>
      <c r="J56" s="25"/>
      <c r="K56" s="29">
        <v>9</v>
      </c>
      <c r="L56" s="29" t="s">
        <v>28</v>
      </c>
      <c r="M56" s="27">
        <f t="shared" si="39"/>
        <v>1</v>
      </c>
      <c r="N56" s="28">
        <f>COUNTIF(K$48:K$56,I56)+COUNTIF(I$48:I$56,K56)+COUNTIF(K$48:K$56,K56)+COUNTIF(I$48:I$56,I56)</f>
        <v>1</v>
      </c>
      <c r="O56" s="26"/>
      <c r="P56" s="25"/>
      <c r="Q56" s="29"/>
      <c r="R56" s="29"/>
      <c r="S56" s="27">
        <f t="shared" si="40"/>
        <v>0</v>
      </c>
      <c r="T56" s="28">
        <f>COUNTIF(Q$48:Q$56,O56)+COUNTIF(O$48:O$56,Q56)+COUNTIF(Q$48:Q$56,Q56)+COUNTIF(O$48:O$56,O56)</f>
        <v>0</v>
      </c>
      <c r="U56" s="26"/>
      <c r="V56" s="25"/>
      <c r="W56" s="29">
        <v>5</v>
      </c>
      <c r="X56" s="29" t="s">
        <v>23</v>
      </c>
      <c r="Y56" s="27">
        <f t="shared" si="41"/>
        <v>1</v>
      </c>
      <c r="Z56" s="28">
        <f>COUNTIF(W$48:W$56,U56)+COUNTIF(U$48:U$56,W56)+COUNTIF(W$48:W$56,W56)+COUNTIF(U$48:U$56,U56)</f>
        <v>1</v>
      </c>
      <c r="AA56" s="27">
        <f t="shared" si="42"/>
        <v>2</v>
      </c>
      <c r="AB56" s="30">
        <f t="shared" si="43"/>
        <v>4.1718815185648732E-2</v>
      </c>
      <c r="AC56" s="20"/>
      <c r="AD56" s="31">
        <f t="shared" si="44"/>
        <v>47.94</v>
      </c>
      <c r="AE56" s="31">
        <f t="shared" si="45"/>
        <v>54.06</v>
      </c>
      <c r="AF56" s="31">
        <f t="shared" si="46"/>
        <v>102</v>
      </c>
      <c r="AG56" s="7">
        <v>3</v>
      </c>
    </row>
    <row r="57" spans="1:33" ht="15.75" customHeight="1" x14ac:dyDescent="0.25">
      <c r="A57" s="37"/>
      <c r="B57" s="44" t="s">
        <v>40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0"/>
      <c r="AB57" s="41"/>
      <c r="AC57" s="20"/>
      <c r="AD57" s="21" t="s">
        <v>17</v>
      </c>
      <c r="AE57" s="21" t="s">
        <v>18</v>
      </c>
      <c r="AF57" s="21" t="s">
        <v>19</v>
      </c>
      <c r="AG57" s="42"/>
    </row>
    <row r="58" spans="1:33" ht="15.75" customHeight="1" x14ac:dyDescent="0.25">
      <c r="A58" s="22" t="s">
        <v>40</v>
      </c>
      <c r="B58" s="23" t="s">
        <v>22</v>
      </c>
      <c r="C58" s="26"/>
      <c r="D58" s="25"/>
      <c r="E58" s="29">
        <v>24</v>
      </c>
      <c r="F58" s="29" t="s">
        <v>28</v>
      </c>
      <c r="G58" s="27">
        <f t="shared" ref="G58:G66" si="47">COUNTA(C58,E58)</f>
        <v>1</v>
      </c>
      <c r="H58" s="28">
        <f>COUNTIF(E$58:E$66,C58)+COUNTIF(C$58:C$66,E58)+COUNTIF(E$58:E$66,E58)+COUNTIF(C$58:C$66,C58)</f>
        <v>1</v>
      </c>
      <c r="I58" s="26"/>
      <c r="J58" s="25"/>
      <c r="K58" s="29"/>
      <c r="L58" s="29"/>
      <c r="M58" s="27">
        <f t="shared" ref="M58:M66" si="48">COUNTA(I58,K58)</f>
        <v>0</v>
      </c>
      <c r="N58" s="28">
        <f>COUNTIF(K$58:K$66,I58)+COUNTIF(I$58:I$66,K58)+COUNTIF(K$58:K$66,K58)+COUNTIF(I$58:I$66,I58)</f>
        <v>0</v>
      </c>
      <c r="O58" s="26"/>
      <c r="P58" s="25"/>
      <c r="Q58" s="29">
        <v>15</v>
      </c>
      <c r="R58" s="29" t="s">
        <v>24</v>
      </c>
      <c r="S58" s="27">
        <f t="shared" ref="S58:S66" si="49">COUNTA(O58,Q58)</f>
        <v>1</v>
      </c>
      <c r="T58" s="28">
        <f>COUNTIF(Q$58:Q$66,O58)+COUNTIF(O$58:O$66,Q58)+COUNTIF(Q$58:Q$66,Q58)+COUNTIF(O$58:O$66,O58)</f>
        <v>1</v>
      </c>
      <c r="U58" s="26"/>
      <c r="V58" s="25"/>
      <c r="W58" s="29">
        <v>4</v>
      </c>
      <c r="X58" s="29" t="s">
        <v>24</v>
      </c>
      <c r="Y58" s="27">
        <f t="shared" ref="Y58:Y66" si="50">COUNTA(U58,W58)</f>
        <v>1</v>
      </c>
      <c r="Z58" s="28">
        <f>COUNTIF(W$58:W$66,U58)+COUNTIF(U$58:U$66,W58)+COUNTIF(W$58:W$66,W58)+COUNTIF(U$58:U$66,U58)</f>
        <v>1</v>
      </c>
      <c r="AA58" s="27">
        <f t="shared" ref="AA58:AA66" si="51">SUM(G58,M58,S58,Y58)</f>
        <v>3</v>
      </c>
      <c r="AB58" s="30">
        <f t="shared" ref="AB58:AB66" si="52">AA58/AD58</f>
        <v>4.6933667083854824E-2</v>
      </c>
      <c r="AC58" s="20"/>
      <c r="AD58" s="31">
        <f t="shared" ref="AD58:AD66" si="53">AF58*0.47</f>
        <v>63.919999999999995</v>
      </c>
      <c r="AE58" s="31">
        <f t="shared" ref="AE58:AE66" si="54">AF58*0.53</f>
        <v>72.08</v>
      </c>
      <c r="AF58" s="31">
        <f t="shared" ref="AF58:AF66" si="55">AG58*34</f>
        <v>136</v>
      </c>
      <c r="AG58" s="7">
        <v>4</v>
      </c>
    </row>
    <row r="59" spans="1:33" ht="15.75" customHeight="1" x14ac:dyDescent="0.25">
      <c r="A59" s="22" t="s">
        <v>40</v>
      </c>
      <c r="B59" s="23" t="s">
        <v>25</v>
      </c>
      <c r="C59" s="26"/>
      <c r="D59" s="25"/>
      <c r="E59" s="25"/>
      <c r="F59" s="25"/>
      <c r="G59" s="27">
        <f t="shared" si="47"/>
        <v>0</v>
      </c>
      <c r="H59" s="28">
        <f>COUNTIF(E$58:E$66,C59)+COUNTIF(C$58:C$66,E59)+COUNTIF(E$58:E$66,E59)+COUNTIF(C$58:C$66,C59)</f>
        <v>0</v>
      </c>
      <c r="I59" s="26"/>
      <c r="J59" s="25"/>
      <c r="K59" s="29">
        <v>2</v>
      </c>
      <c r="L59" s="29" t="s">
        <v>30</v>
      </c>
      <c r="M59" s="27">
        <f t="shared" si="48"/>
        <v>1</v>
      </c>
      <c r="N59" s="28">
        <f>COUNTIF(K$58:K$66,I59)+COUNTIF(I$58:I$66,K59)+COUNTIF(K$58:K$66,K59)+COUNTIF(I$58:I$66,I59)</f>
        <v>1</v>
      </c>
      <c r="O59" s="26"/>
      <c r="P59" s="25"/>
      <c r="Q59" s="29">
        <v>21</v>
      </c>
      <c r="R59" s="29" t="s">
        <v>28</v>
      </c>
      <c r="S59" s="27">
        <f t="shared" si="49"/>
        <v>1</v>
      </c>
      <c r="T59" s="28">
        <f>COUNTIF(Q$58:Q$66,O59)+COUNTIF(O$58:O$66,Q59)+COUNTIF(Q$58:Q$66,Q59)+COUNTIF(O$58:O$66,O59)</f>
        <v>1</v>
      </c>
      <c r="U59" s="26"/>
      <c r="V59" s="25"/>
      <c r="W59" s="29">
        <v>19</v>
      </c>
      <c r="X59" s="29" t="s">
        <v>26</v>
      </c>
      <c r="Y59" s="27">
        <f t="shared" si="50"/>
        <v>1</v>
      </c>
      <c r="Z59" s="28">
        <f>COUNTIF(W$58:W$66,U59)+COUNTIF(U$58:U$66,W59)+COUNTIF(W$58:W$66,W59)+COUNTIF(U$58:U$66,U59)</f>
        <v>1</v>
      </c>
      <c r="AA59" s="27">
        <f t="shared" si="51"/>
        <v>3</v>
      </c>
      <c r="AB59" s="30">
        <f t="shared" si="52"/>
        <v>4.6933667083854824E-2</v>
      </c>
      <c r="AC59" s="20"/>
      <c r="AD59" s="31">
        <f t="shared" si="53"/>
        <v>63.919999999999995</v>
      </c>
      <c r="AE59" s="31">
        <f t="shared" si="54"/>
        <v>72.08</v>
      </c>
      <c r="AF59" s="31">
        <f t="shared" si="55"/>
        <v>136</v>
      </c>
      <c r="AG59" s="7">
        <v>4</v>
      </c>
    </row>
    <row r="60" spans="1:33" ht="15.75" customHeight="1" x14ac:dyDescent="0.25">
      <c r="A60" s="22" t="s">
        <v>40</v>
      </c>
      <c r="B60" s="23" t="s">
        <v>27</v>
      </c>
      <c r="C60" s="26"/>
      <c r="D60" s="32"/>
      <c r="E60" s="25"/>
      <c r="F60" s="25"/>
      <c r="G60" s="27">
        <f t="shared" si="47"/>
        <v>0</v>
      </c>
      <c r="H60" s="28">
        <f>COUNTIF(E$58:E$66,C60)+COUNTIF(C$58:C$66,E60)+COUNTIF(E$58:E$66,E60)+COUNTIF(C$58:C$66,C60)</f>
        <v>0</v>
      </c>
      <c r="I60" s="26"/>
      <c r="J60" s="32"/>
      <c r="K60" s="29">
        <v>24</v>
      </c>
      <c r="L60" s="29" t="s">
        <v>28</v>
      </c>
      <c r="M60" s="27">
        <f t="shared" si="48"/>
        <v>1</v>
      </c>
      <c r="N60" s="28">
        <f>COUNTIF(K$58:K$66,I60)+COUNTIF(I$58:I$66,K60)+COUNTIF(K$58:K$66,K60)+COUNTIF(I$58:I$66,I60)</f>
        <v>1</v>
      </c>
      <c r="O60" s="26"/>
      <c r="P60" s="32"/>
      <c r="Q60" s="25"/>
      <c r="R60" s="25"/>
      <c r="S60" s="27">
        <f t="shared" si="49"/>
        <v>0</v>
      </c>
      <c r="T60" s="28">
        <f>COUNTIF(Q$58:Q$66,O60)+COUNTIF(O$58:O$66,Q60)+COUNTIF(Q$58:Q$66,Q60)+COUNTIF(O$58:O$66,O60)</f>
        <v>0</v>
      </c>
      <c r="U60" s="26"/>
      <c r="V60" s="32"/>
      <c r="W60" s="25"/>
      <c r="X60" s="25"/>
      <c r="Y60" s="27">
        <f t="shared" si="50"/>
        <v>0</v>
      </c>
      <c r="Z60" s="28">
        <f>COUNTIF(W$58:W$66,U60)+COUNTIF(U$58:U$66,W60)+COUNTIF(W$58:W$66,W60)+COUNTIF(U$58:U$66,U60)</f>
        <v>0</v>
      </c>
      <c r="AA60" s="27">
        <f t="shared" si="51"/>
        <v>1</v>
      </c>
      <c r="AB60" s="30">
        <f t="shared" si="52"/>
        <v>3.1289111389236547E-2</v>
      </c>
      <c r="AC60" s="20"/>
      <c r="AD60" s="31">
        <f t="shared" si="53"/>
        <v>31.959999999999997</v>
      </c>
      <c r="AE60" s="31">
        <f t="shared" si="54"/>
        <v>36.04</v>
      </c>
      <c r="AF60" s="31">
        <f t="shared" si="55"/>
        <v>68</v>
      </c>
      <c r="AG60" s="7">
        <v>2</v>
      </c>
    </row>
    <row r="61" spans="1:33" ht="15.75" customHeight="1" x14ac:dyDescent="0.25">
      <c r="A61" s="22" t="s">
        <v>40</v>
      </c>
      <c r="B61" s="23" t="s">
        <v>29</v>
      </c>
      <c r="C61" s="26"/>
      <c r="D61" s="25"/>
      <c r="E61" s="29">
        <v>13</v>
      </c>
      <c r="F61" s="35" t="s">
        <v>30</v>
      </c>
      <c r="G61" s="27">
        <f t="shared" si="47"/>
        <v>1</v>
      </c>
      <c r="H61" s="28">
        <f>COUNTIF(E$58:E$66,C61)+COUNTIF(C$58:C$66,E61)+COUNTIF(E$58:E$66,E61)+COUNTIF(C$58:C$66,C61)</f>
        <v>1</v>
      </c>
      <c r="I61" s="26"/>
      <c r="J61" s="25"/>
      <c r="K61" s="29">
        <v>16</v>
      </c>
      <c r="L61" s="35" t="s">
        <v>28</v>
      </c>
      <c r="M61" s="27">
        <f t="shared" si="48"/>
        <v>1</v>
      </c>
      <c r="N61" s="28">
        <f>COUNTIF(K$58:K$66,I61)+COUNTIF(I$58:I$66,K61)+COUNTIF(K$58:K$66,K61)+COUNTIF(I$58:I$66,I61)</f>
        <v>1</v>
      </c>
      <c r="O61" s="26"/>
      <c r="P61" s="25"/>
      <c r="Q61" s="25"/>
      <c r="R61" s="34"/>
      <c r="S61" s="27">
        <f t="shared" si="49"/>
        <v>0</v>
      </c>
      <c r="T61" s="28">
        <f>COUNTIF(Q$58:Q$66,O61)+COUNTIF(O$58:O$66,Q61)+COUNTIF(Q$58:Q$66,Q61)+COUNTIF(O$58:O$66,O61)</f>
        <v>0</v>
      </c>
      <c r="U61" s="26"/>
      <c r="V61" s="25"/>
      <c r="W61" s="29">
        <v>16</v>
      </c>
      <c r="X61" s="35" t="s">
        <v>28</v>
      </c>
      <c r="Y61" s="27">
        <f t="shared" si="50"/>
        <v>1</v>
      </c>
      <c r="Z61" s="28">
        <f>COUNTIF(W$58:W$66,U61)+COUNTIF(U$58:U$66,W61)+COUNTIF(W$58:W$66,W61)+COUNTIF(U$58:U$66,U61)</f>
        <v>1</v>
      </c>
      <c r="AA61" s="27">
        <f t="shared" si="51"/>
        <v>3</v>
      </c>
      <c r="AB61" s="30">
        <f t="shared" si="52"/>
        <v>4.6933667083854824E-2</v>
      </c>
      <c r="AC61" s="20"/>
      <c r="AD61" s="31">
        <f t="shared" si="53"/>
        <v>63.919999999999995</v>
      </c>
      <c r="AE61" s="31">
        <f t="shared" si="54"/>
        <v>72.08</v>
      </c>
      <c r="AF61" s="31">
        <f t="shared" si="55"/>
        <v>136</v>
      </c>
      <c r="AG61" s="7">
        <v>4</v>
      </c>
    </row>
    <row r="62" spans="1:33" ht="15.75" customHeight="1" x14ac:dyDescent="0.25">
      <c r="A62" s="22" t="s">
        <v>40</v>
      </c>
      <c r="B62" s="23" t="s">
        <v>31</v>
      </c>
      <c r="C62" s="26"/>
      <c r="D62" s="25"/>
      <c r="E62" s="25"/>
      <c r="F62" s="34"/>
      <c r="G62" s="27">
        <f t="shared" si="47"/>
        <v>0</v>
      </c>
      <c r="H62" s="28">
        <f>COUNTIF(E$58:E$66,C62)+COUNTIF(C$58:C$66,E62)+COUNTIF(E$58:E$66,E62)+COUNTIF(C$58:C$66,C62)</f>
        <v>0</v>
      </c>
      <c r="I62" s="26"/>
      <c r="J62" s="25"/>
      <c r="K62" s="29">
        <v>7</v>
      </c>
      <c r="L62" s="35" t="s">
        <v>24</v>
      </c>
      <c r="M62" s="27">
        <f t="shared" si="48"/>
        <v>1</v>
      </c>
      <c r="N62" s="28">
        <f>COUNTIF(K$58:K$66,I62)+COUNTIF(I$58:I$66,K62)+COUNTIF(K$58:K$66,K62)+COUNTIF(I$58:I$66,I62)</f>
        <v>1</v>
      </c>
      <c r="O62" s="26"/>
      <c r="P62" s="25"/>
      <c r="Q62" s="29"/>
      <c r="R62" s="35"/>
      <c r="S62" s="27">
        <f t="shared" si="49"/>
        <v>0</v>
      </c>
      <c r="T62" s="28">
        <f>COUNTIF(Q$58:Q$66,O62)+COUNTIF(O$58:O$66,Q62)+COUNTIF(Q$58:Q$66,Q62)+COUNTIF(O$58:O$66,O62)</f>
        <v>0</v>
      </c>
      <c r="U62" s="26"/>
      <c r="V62" s="25"/>
      <c r="W62" s="29">
        <v>23</v>
      </c>
      <c r="X62" s="35" t="s">
        <v>26</v>
      </c>
      <c r="Y62" s="27">
        <f t="shared" si="50"/>
        <v>1</v>
      </c>
      <c r="Z62" s="28">
        <f>COUNTIF(W$58:W$66,U62)+COUNTIF(U$58:U$66,W62)+COUNTIF(W$58:W$66,W62)+COUNTIF(U$58:U$66,U62)</f>
        <v>1</v>
      </c>
      <c r="AA62" s="27">
        <f t="shared" si="51"/>
        <v>2</v>
      </c>
      <c r="AB62" s="30">
        <f t="shared" si="52"/>
        <v>6.2578222778473094E-2</v>
      </c>
      <c r="AC62" s="20"/>
      <c r="AD62" s="31">
        <f t="shared" si="53"/>
        <v>31.959999999999997</v>
      </c>
      <c r="AE62" s="31">
        <f t="shared" si="54"/>
        <v>36.04</v>
      </c>
      <c r="AF62" s="31">
        <f t="shared" si="55"/>
        <v>68</v>
      </c>
      <c r="AG62" s="7">
        <v>2</v>
      </c>
    </row>
    <row r="63" spans="1:33" ht="15.75" customHeight="1" x14ac:dyDescent="0.25">
      <c r="A63" s="22" t="s">
        <v>40</v>
      </c>
      <c r="B63" s="23" t="s">
        <v>32</v>
      </c>
      <c r="C63" s="26"/>
      <c r="D63" s="36"/>
      <c r="E63" s="24"/>
      <c r="F63" s="29"/>
      <c r="G63" s="27">
        <f t="shared" si="47"/>
        <v>0</v>
      </c>
      <c r="H63" s="28">
        <f>COUNTIF(E$58:E$66,C63)+COUNTIF(C$58:C$66,E63)+COUNTIF(E$58:E$66,E63)+COUNTIF(C$58:C$66,C63)</f>
        <v>0</v>
      </c>
      <c r="I63" s="26"/>
      <c r="J63" s="36"/>
      <c r="K63" s="25"/>
      <c r="L63" s="25"/>
      <c r="M63" s="27">
        <f t="shared" si="48"/>
        <v>0</v>
      </c>
      <c r="N63" s="28">
        <f>COUNTIF(K$58:K$66,I63)+COUNTIF(I$58:I$66,K63)+COUNTIF(K$58:K$66,K63)+COUNTIF(I$58:I$66,I63)</f>
        <v>0</v>
      </c>
      <c r="O63" s="26"/>
      <c r="P63" s="36"/>
      <c r="Q63" s="29">
        <v>26</v>
      </c>
      <c r="R63" s="29" t="s">
        <v>26</v>
      </c>
      <c r="S63" s="27">
        <f t="shared" si="49"/>
        <v>1</v>
      </c>
      <c r="T63" s="28">
        <f>COUNTIF(Q$58:Q$66,O63)+COUNTIF(O$58:O$66,Q63)+COUNTIF(Q$58:Q$66,Q63)+COUNTIF(O$58:O$66,O63)</f>
        <v>1</v>
      </c>
      <c r="U63" s="26"/>
      <c r="V63" s="36"/>
      <c r="W63" s="25"/>
      <c r="X63" s="25"/>
      <c r="Y63" s="27">
        <f t="shared" si="50"/>
        <v>0</v>
      </c>
      <c r="Z63" s="28">
        <f>COUNTIF(W$58:W$66,U63)+COUNTIF(U$58:U$66,W63)+COUNTIF(W$58:W$66,W63)+COUNTIF(U$58:U$66,U63)</f>
        <v>0</v>
      </c>
      <c r="AA63" s="27">
        <f t="shared" si="51"/>
        <v>1</v>
      </c>
      <c r="AB63" s="30">
        <f t="shared" si="52"/>
        <v>6.2578222778473094E-2</v>
      </c>
      <c r="AC63" s="20"/>
      <c r="AD63" s="31">
        <f t="shared" si="53"/>
        <v>15.979999999999999</v>
      </c>
      <c r="AE63" s="31">
        <f t="shared" si="54"/>
        <v>18.02</v>
      </c>
      <c r="AF63" s="31">
        <f t="shared" si="55"/>
        <v>34</v>
      </c>
      <c r="AG63" s="7">
        <v>1</v>
      </c>
    </row>
    <row r="64" spans="1:33" ht="15.75" customHeight="1" x14ac:dyDescent="0.25">
      <c r="A64" s="22" t="s">
        <v>40</v>
      </c>
      <c r="B64" s="23" t="s">
        <v>33</v>
      </c>
      <c r="C64" s="26"/>
      <c r="D64" s="25"/>
      <c r="E64" s="25"/>
      <c r="F64" s="25"/>
      <c r="G64" s="27">
        <f t="shared" si="47"/>
        <v>0</v>
      </c>
      <c r="H64" s="28">
        <f>COUNTIF(E$58:E$66,C64)+COUNTIF(C$58:C$66,E64)+COUNTIF(E$58:E$66,E64)+COUNTIF(C$58:C$66,C64)</f>
        <v>0</v>
      </c>
      <c r="I64" s="26"/>
      <c r="J64" s="25"/>
      <c r="K64" s="29"/>
      <c r="L64" s="29"/>
      <c r="M64" s="27">
        <f t="shared" si="48"/>
        <v>0</v>
      </c>
      <c r="N64" s="28">
        <f>COUNTIF(K$58:K$66,I64)+COUNTIF(I$58:I$66,K64)+COUNTIF(K$58:K$66,K64)+COUNTIF(I$58:I$66,I64)</f>
        <v>0</v>
      </c>
      <c r="O64" s="26"/>
      <c r="P64" s="25"/>
      <c r="Q64" s="29">
        <v>14</v>
      </c>
      <c r="R64" s="29" t="s">
        <v>24</v>
      </c>
      <c r="S64" s="27">
        <f t="shared" si="49"/>
        <v>1</v>
      </c>
      <c r="T64" s="28">
        <f>COUNTIF(Q$58:Q$66,O64)+COUNTIF(O$58:O$66,Q64)+COUNTIF(Q$58:Q$66,Q64)+COUNTIF(O$58:O$66,O64)</f>
        <v>1</v>
      </c>
      <c r="U64" s="26"/>
      <c r="V64" s="25"/>
      <c r="W64" s="25"/>
      <c r="X64" s="25"/>
      <c r="Y64" s="27">
        <f t="shared" si="50"/>
        <v>0</v>
      </c>
      <c r="Z64" s="28">
        <f>COUNTIF(W$58:W$66,U64)+COUNTIF(U$58:U$66,W64)+COUNTIF(W$58:W$66,W64)+COUNTIF(U$58:U$66,U64)</f>
        <v>0</v>
      </c>
      <c r="AA64" s="27">
        <f t="shared" si="51"/>
        <v>1</v>
      </c>
      <c r="AB64" s="30">
        <f t="shared" si="52"/>
        <v>6.2578222778473094E-2</v>
      </c>
      <c r="AC64" s="20"/>
      <c r="AD64" s="31">
        <f t="shared" si="53"/>
        <v>15.979999999999999</v>
      </c>
      <c r="AE64" s="31">
        <f t="shared" si="54"/>
        <v>18.02</v>
      </c>
      <c r="AF64" s="31">
        <f t="shared" si="55"/>
        <v>34</v>
      </c>
      <c r="AG64" s="7">
        <v>1</v>
      </c>
    </row>
    <row r="65" spans="1:33" ht="15.75" customHeight="1" x14ac:dyDescent="0.25">
      <c r="A65" s="22" t="s">
        <v>40</v>
      </c>
      <c r="B65" s="23" t="s">
        <v>34</v>
      </c>
      <c r="C65" s="26"/>
      <c r="D65" s="25"/>
      <c r="E65" s="25"/>
      <c r="F65" s="25"/>
      <c r="G65" s="27">
        <f t="shared" si="47"/>
        <v>0</v>
      </c>
      <c r="H65" s="28">
        <f>COUNTIF(E$58:E$66,C65)+COUNTIF(C$58:C$66,E65)+COUNTIF(E$58:E$66,E65)+COUNTIF(C$58:C$66,C65)</f>
        <v>0</v>
      </c>
      <c r="I65" s="26"/>
      <c r="J65" s="25"/>
      <c r="K65" s="29">
        <v>11</v>
      </c>
      <c r="L65" s="29" t="s">
        <v>28</v>
      </c>
      <c r="M65" s="27">
        <f t="shared" si="48"/>
        <v>1</v>
      </c>
      <c r="N65" s="28">
        <f>COUNTIF(K$58:K$66,I65)+COUNTIF(I$58:I$66,K65)+COUNTIF(K$58:K$66,K65)+COUNTIF(I$58:I$66,I65)</f>
        <v>1</v>
      </c>
      <c r="O65" s="26"/>
      <c r="P65" s="25"/>
      <c r="Q65" s="24"/>
      <c r="R65" s="29"/>
      <c r="S65" s="27">
        <f t="shared" si="49"/>
        <v>0</v>
      </c>
      <c r="T65" s="28">
        <f>COUNTIF(Q$58:Q$66,O65)+COUNTIF(O$58:O$66,Q65)+COUNTIF(Q$58:Q$66,Q65)+COUNTIF(O$58:O$66,O65)</f>
        <v>0</v>
      </c>
      <c r="U65" s="26"/>
      <c r="V65" s="25"/>
      <c r="W65" s="25"/>
      <c r="X65" s="25"/>
      <c r="Y65" s="27">
        <f t="shared" si="50"/>
        <v>0</v>
      </c>
      <c r="Z65" s="28">
        <f>COUNTIF(W$58:W$66,U65)+COUNTIF(U$58:U$66,W65)+COUNTIF(W$58:W$66,W65)+COUNTIF(U$58:U$66,U65)</f>
        <v>0</v>
      </c>
      <c r="AA65" s="27">
        <f t="shared" si="51"/>
        <v>1</v>
      </c>
      <c r="AB65" s="30">
        <f t="shared" si="52"/>
        <v>6.2578222778473094E-2</v>
      </c>
      <c r="AC65" s="20"/>
      <c r="AD65" s="31">
        <f t="shared" si="53"/>
        <v>15.979999999999999</v>
      </c>
      <c r="AE65" s="31">
        <f t="shared" si="54"/>
        <v>18.02</v>
      </c>
      <c r="AF65" s="31">
        <f t="shared" si="55"/>
        <v>34</v>
      </c>
      <c r="AG65" s="7">
        <v>1</v>
      </c>
    </row>
    <row r="66" spans="1:33" ht="15.75" customHeight="1" x14ac:dyDescent="0.25">
      <c r="A66" s="22" t="s">
        <v>40</v>
      </c>
      <c r="B66" s="23" t="s">
        <v>35</v>
      </c>
      <c r="C66" s="26"/>
      <c r="D66" s="25"/>
      <c r="E66" s="29"/>
      <c r="F66" s="29"/>
      <c r="G66" s="27">
        <f t="shared" si="47"/>
        <v>0</v>
      </c>
      <c r="H66" s="28">
        <f>COUNTIF(E$58:E$66,C66)+COUNTIF(C$58:C$66,E66)+COUNTIF(E$58:E$66,E66)+COUNTIF(C$58:C$66,C66)</f>
        <v>0</v>
      </c>
      <c r="I66" s="26"/>
      <c r="J66" s="25"/>
      <c r="K66" s="29">
        <v>8</v>
      </c>
      <c r="L66" s="29" t="s">
        <v>24</v>
      </c>
      <c r="M66" s="27">
        <f t="shared" si="48"/>
        <v>1</v>
      </c>
      <c r="N66" s="28">
        <f>COUNTIF(K$58:K$66,I66)+COUNTIF(I$58:I$66,K66)+COUNTIF(K$58:K$66,K66)+COUNTIF(I$58:I$66,I66)</f>
        <v>1</v>
      </c>
      <c r="O66" s="26"/>
      <c r="P66" s="25"/>
      <c r="Q66" s="29"/>
      <c r="R66" s="29"/>
      <c r="S66" s="27">
        <f t="shared" si="49"/>
        <v>0</v>
      </c>
      <c r="T66" s="28">
        <f>COUNTIF(Q$58:Q$66,O66)+COUNTIF(O$58:O$66,Q66)+COUNTIF(Q$58:Q$66,Q66)+COUNTIF(O$58:O$66,O66)</f>
        <v>0</v>
      </c>
      <c r="U66" s="26"/>
      <c r="V66" s="25"/>
      <c r="W66" s="29">
        <v>3</v>
      </c>
      <c r="X66" s="29" t="s">
        <v>24</v>
      </c>
      <c r="Y66" s="27">
        <f t="shared" si="50"/>
        <v>1</v>
      </c>
      <c r="Z66" s="28">
        <f>COUNTIF(W$58:W$66,U66)+COUNTIF(U$58:U$66,W66)+COUNTIF(W$58:W$66,W66)+COUNTIF(U$58:U$66,U66)</f>
        <v>1</v>
      </c>
      <c r="AA66" s="27">
        <f t="shared" si="51"/>
        <v>2</v>
      </c>
      <c r="AB66" s="30">
        <f t="shared" si="52"/>
        <v>4.1718815185648732E-2</v>
      </c>
      <c r="AC66" s="20"/>
      <c r="AD66" s="31">
        <f t="shared" si="53"/>
        <v>47.94</v>
      </c>
      <c r="AE66" s="31">
        <f t="shared" si="54"/>
        <v>54.06</v>
      </c>
      <c r="AF66" s="31">
        <f t="shared" si="55"/>
        <v>102</v>
      </c>
      <c r="AG66" s="7">
        <v>3</v>
      </c>
    </row>
    <row r="67" spans="1:33" ht="15.75" customHeight="1" x14ac:dyDescent="0.25">
      <c r="A67" s="37"/>
      <c r="B67" s="44" t="s">
        <v>41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0"/>
      <c r="AB67" s="41"/>
      <c r="AC67" s="20"/>
      <c r="AD67" s="21" t="s">
        <v>17</v>
      </c>
      <c r="AE67" s="21" t="s">
        <v>18</v>
      </c>
      <c r="AF67" s="21" t="s">
        <v>19</v>
      </c>
      <c r="AG67" s="42"/>
    </row>
    <row r="68" spans="1:33" ht="15.75" customHeight="1" x14ac:dyDescent="0.25">
      <c r="A68" s="22" t="s">
        <v>41</v>
      </c>
      <c r="B68" s="23" t="s">
        <v>22</v>
      </c>
      <c r="C68" s="26"/>
      <c r="D68" s="25"/>
      <c r="E68" s="29">
        <v>29</v>
      </c>
      <c r="F68" s="29" t="s">
        <v>30</v>
      </c>
      <c r="G68" s="27">
        <f t="shared" ref="G68:G76" si="56">COUNTA(C68,E68)</f>
        <v>1</v>
      </c>
      <c r="H68" s="28">
        <f>COUNTIF(E$68:E$76,C68)+COUNTIF(C$68:C$76,E68)+COUNTIF(E$68:E$76,E68)+COUNTIF(C$68:C$76,C68)</f>
        <v>1</v>
      </c>
      <c r="I68" s="26"/>
      <c r="J68" s="25"/>
      <c r="K68" s="29">
        <v>18</v>
      </c>
      <c r="L68" s="29" t="s">
        <v>30</v>
      </c>
      <c r="M68" s="27">
        <f t="shared" ref="M68:M76" si="57">COUNTA(I68,K68)</f>
        <v>1</v>
      </c>
      <c r="N68" s="28">
        <f>COUNTIF(K$68:K$76,I68)+COUNTIF(I$68:I$76,K68)+COUNTIF(K$68:K$76,K68)+COUNTIF(I$68:I$76,I68)</f>
        <v>1</v>
      </c>
      <c r="O68" s="26"/>
      <c r="P68" s="25"/>
      <c r="Q68" s="29">
        <v>8</v>
      </c>
      <c r="R68" s="29" t="s">
        <v>28</v>
      </c>
      <c r="S68" s="27">
        <f t="shared" ref="S68:S76" si="58">COUNTA(O68,Q68)</f>
        <v>1</v>
      </c>
      <c r="T68" s="28">
        <f>COUNTIF(Q$68:Q$76,O68)+COUNTIF(O$68:O$76,Q68)+COUNTIF(Q$68:Q$76,Q68)+COUNTIF(O$68:O$76,O68)</f>
        <v>1</v>
      </c>
      <c r="U68" s="24"/>
      <c r="V68" s="25"/>
      <c r="W68" s="29">
        <v>6</v>
      </c>
      <c r="X68" s="29" t="s">
        <v>30</v>
      </c>
      <c r="Y68" s="27">
        <f t="shared" ref="Y68:Y76" si="59">COUNTA(U68,W68)</f>
        <v>1</v>
      </c>
      <c r="Z68" s="28">
        <f>COUNTIF(W$68:W$76,U68)+COUNTIF(U$68:U$76,W68)+COUNTIF(W$68:W$76,W68)+COUNTIF(U$68:U$76,U68)</f>
        <v>1</v>
      </c>
      <c r="AA68" s="27">
        <f t="shared" ref="AA68:AA76" si="60">SUM(G68,M68,S68,Y68)</f>
        <v>4</v>
      </c>
      <c r="AB68" s="30">
        <f t="shared" ref="AB68:AB76" si="61">AA68/AD68</f>
        <v>6.2578222778473094E-2</v>
      </c>
      <c r="AC68" s="20"/>
      <c r="AD68" s="31">
        <f t="shared" ref="AD68:AD76" si="62">AF68*0.47</f>
        <v>63.919999999999995</v>
      </c>
      <c r="AE68" s="31">
        <f t="shared" ref="AE68:AE76" si="63">AF68*0.53</f>
        <v>72.08</v>
      </c>
      <c r="AF68" s="31">
        <f t="shared" ref="AF68:AF76" si="64">AG68*34</f>
        <v>136</v>
      </c>
      <c r="AG68" s="7">
        <v>4</v>
      </c>
    </row>
    <row r="69" spans="1:33" ht="15.75" customHeight="1" x14ac:dyDescent="0.25">
      <c r="A69" s="22" t="s">
        <v>41</v>
      </c>
      <c r="B69" s="23" t="s">
        <v>25</v>
      </c>
      <c r="C69" s="26"/>
      <c r="D69" s="25"/>
      <c r="E69" s="29">
        <v>19</v>
      </c>
      <c r="F69" s="29" t="s">
        <v>28</v>
      </c>
      <c r="G69" s="27">
        <f t="shared" si="56"/>
        <v>1</v>
      </c>
      <c r="H69" s="28">
        <f>COUNTIF(E$68:E$76,C69)+COUNTIF(C$68:C$76,E69)+COUNTIF(E$68:E$76,E69)+COUNTIF(C$68:C$76,C69)</f>
        <v>1</v>
      </c>
      <c r="I69" s="26"/>
      <c r="J69" s="25"/>
      <c r="K69" s="29">
        <v>1</v>
      </c>
      <c r="L69" s="29" t="s">
        <v>28</v>
      </c>
      <c r="M69" s="27">
        <f t="shared" si="57"/>
        <v>1</v>
      </c>
      <c r="N69" s="28">
        <f>COUNTIF(K$68:K$76,I69)+COUNTIF(I$68:I$76,K69)+COUNTIF(K$68:K$76,K69)+COUNTIF(I$68:I$76,I69)</f>
        <v>1</v>
      </c>
      <c r="O69" s="26"/>
      <c r="P69" s="25"/>
      <c r="Q69" s="49">
        <v>45617</v>
      </c>
      <c r="R69" s="29" t="s">
        <v>28</v>
      </c>
      <c r="S69" s="27">
        <f t="shared" si="58"/>
        <v>1</v>
      </c>
      <c r="T69" s="28">
        <f>COUNTIF(Q$68:Q$76,O69)+COUNTIF(O$68:O$76,Q69)+COUNTIF(Q$68:Q$76,Q69)+COUNTIF(O$68:O$76,O69)</f>
        <v>1</v>
      </c>
      <c r="U69" s="24"/>
      <c r="V69" s="25"/>
      <c r="W69" s="29">
        <v>18</v>
      </c>
      <c r="X69" s="29" t="s">
        <v>28</v>
      </c>
      <c r="Y69" s="27">
        <f t="shared" si="59"/>
        <v>1</v>
      </c>
      <c r="Z69" s="28">
        <f>COUNTIF(W$68:W$76,U69)+COUNTIF(U$68:U$76,W69)+COUNTIF(W$68:W$76,W69)+COUNTIF(U$68:U$76,U69)</f>
        <v>1</v>
      </c>
      <c r="AA69" s="27">
        <f t="shared" si="60"/>
        <v>4</v>
      </c>
      <c r="AB69" s="30">
        <f t="shared" si="61"/>
        <v>6.2578222778473094E-2</v>
      </c>
      <c r="AC69" s="20"/>
      <c r="AD69" s="31">
        <f t="shared" si="62"/>
        <v>63.919999999999995</v>
      </c>
      <c r="AE69" s="31">
        <f t="shared" si="63"/>
        <v>72.08</v>
      </c>
      <c r="AF69" s="31">
        <f t="shared" si="64"/>
        <v>136</v>
      </c>
      <c r="AG69" s="7">
        <v>4</v>
      </c>
    </row>
    <row r="70" spans="1:33" ht="15.75" customHeight="1" x14ac:dyDescent="0.25">
      <c r="A70" s="22" t="s">
        <v>41</v>
      </c>
      <c r="B70" s="23" t="s">
        <v>27</v>
      </c>
      <c r="C70" s="26"/>
      <c r="D70" s="32"/>
      <c r="E70" s="25"/>
      <c r="F70" s="25"/>
      <c r="G70" s="27">
        <f t="shared" si="56"/>
        <v>0</v>
      </c>
      <c r="H70" s="28">
        <f>COUNTIF(E$68:E$76,C70)+COUNTIF(C$68:C$76,E70)+COUNTIF(E$68:E$76,E70)+COUNTIF(C$68:C$76,C70)</f>
        <v>0</v>
      </c>
      <c r="I70" s="26"/>
      <c r="J70" s="32"/>
      <c r="K70" s="29">
        <v>24</v>
      </c>
      <c r="L70" s="29" t="s">
        <v>28</v>
      </c>
      <c r="M70" s="27">
        <f t="shared" si="57"/>
        <v>1</v>
      </c>
      <c r="N70" s="28">
        <f>COUNTIF(K$68:K$76,I70)+COUNTIF(I$68:I$76,K70)+COUNTIF(K$68:K$76,K70)+COUNTIF(I$68:I$76,I70)</f>
        <v>1</v>
      </c>
      <c r="O70" s="26"/>
      <c r="P70" s="32"/>
      <c r="Q70" s="29">
        <v>21</v>
      </c>
      <c r="R70" s="29" t="s">
        <v>28</v>
      </c>
      <c r="S70" s="27">
        <f t="shared" si="58"/>
        <v>1</v>
      </c>
      <c r="T70" s="28">
        <f>COUNTIF(Q$68:Q$76,O70)+COUNTIF(O$68:O$76,Q70)+COUNTIF(Q$68:Q$76,Q70)+COUNTIF(O$68:O$76,O70)</f>
        <v>1</v>
      </c>
      <c r="U70" s="26"/>
      <c r="V70" s="32"/>
      <c r="W70" s="29">
        <v>19</v>
      </c>
      <c r="X70" s="29" t="s">
        <v>28</v>
      </c>
      <c r="Y70" s="27">
        <f t="shared" si="59"/>
        <v>1</v>
      </c>
      <c r="Z70" s="28">
        <f>COUNTIF(W$68:W$76,U70)+COUNTIF(U$68:U$76,W70)+COUNTIF(W$68:W$76,W70)+COUNTIF(U$68:U$76,U70)</f>
        <v>1</v>
      </c>
      <c r="AA70" s="27">
        <f t="shared" si="60"/>
        <v>3</v>
      </c>
      <c r="AB70" s="30">
        <f t="shared" si="61"/>
        <v>9.3867334167709648E-2</v>
      </c>
      <c r="AC70" s="20"/>
      <c r="AD70" s="31">
        <f t="shared" si="62"/>
        <v>31.959999999999997</v>
      </c>
      <c r="AE70" s="31">
        <f t="shared" si="63"/>
        <v>36.04</v>
      </c>
      <c r="AF70" s="31">
        <f t="shared" si="64"/>
        <v>68</v>
      </c>
      <c r="AG70" s="7">
        <v>2</v>
      </c>
    </row>
    <row r="71" spans="1:33" ht="15.75" customHeight="1" x14ac:dyDescent="0.25">
      <c r="A71" s="22" t="s">
        <v>41</v>
      </c>
      <c r="B71" s="23" t="s">
        <v>29</v>
      </c>
      <c r="C71" s="26"/>
      <c r="D71" s="25"/>
      <c r="E71" s="29">
        <v>13</v>
      </c>
      <c r="F71" s="35" t="s">
        <v>30</v>
      </c>
      <c r="G71" s="27">
        <f t="shared" si="56"/>
        <v>1</v>
      </c>
      <c r="H71" s="28">
        <f>COUNTIF(E$68:E$76,C71)+COUNTIF(C$68:C$76,E71)+COUNTIF(E$68:E$76,E71)+COUNTIF(C$68:C$76,C71)</f>
        <v>1</v>
      </c>
      <c r="I71" s="26"/>
      <c r="J71" s="25"/>
      <c r="K71" s="29">
        <v>16</v>
      </c>
      <c r="L71" s="35" t="s">
        <v>30</v>
      </c>
      <c r="M71" s="27">
        <f t="shared" si="57"/>
        <v>1</v>
      </c>
      <c r="N71" s="28">
        <f>COUNTIF(K$68:K$76,I71)+COUNTIF(I$68:I$76,K71)+COUNTIF(K$68:K$76,K71)+COUNTIF(I$68:I$76,I71)</f>
        <v>1</v>
      </c>
      <c r="O71" s="26"/>
      <c r="P71" s="25"/>
      <c r="Q71" s="29">
        <v>14</v>
      </c>
      <c r="R71" s="35" t="s">
        <v>30</v>
      </c>
      <c r="S71" s="27">
        <f t="shared" si="58"/>
        <v>1</v>
      </c>
      <c r="T71" s="28">
        <f>COUNTIF(Q$68:Q$76,O71)+COUNTIF(O$68:O$76,Q71)+COUNTIF(Q$68:Q$76,Q71)+COUNTIF(O$68:O$76,O71)</f>
        <v>1</v>
      </c>
      <c r="U71" s="26"/>
      <c r="V71" s="25"/>
      <c r="W71" s="29">
        <v>16</v>
      </c>
      <c r="X71" s="35" t="s">
        <v>30</v>
      </c>
      <c r="Y71" s="27">
        <f t="shared" si="59"/>
        <v>1</v>
      </c>
      <c r="Z71" s="28">
        <f>COUNTIF(W$68:W$76,U71)+COUNTIF(U$68:U$76,W71)+COUNTIF(W$68:W$76,W71)+COUNTIF(U$68:U$76,U71)</f>
        <v>1</v>
      </c>
      <c r="AA71" s="27">
        <f t="shared" si="60"/>
        <v>4</v>
      </c>
      <c r="AB71" s="30">
        <f t="shared" si="61"/>
        <v>6.2578222778473094E-2</v>
      </c>
      <c r="AC71" s="20"/>
      <c r="AD71" s="31">
        <f t="shared" si="62"/>
        <v>63.919999999999995</v>
      </c>
      <c r="AE71" s="31">
        <f t="shared" si="63"/>
        <v>72.08</v>
      </c>
      <c r="AF71" s="31">
        <f t="shared" si="64"/>
        <v>136</v>
      </c>
      <c r="AG71" s="7">
        <v>4</v>
      </c>
    </row>
    <row r="72" spans="1:33" ht="15.75" customHeight="1" x14ac:dyDescent="0.25">
      <c r="A72" s="22" t="s">
        <v>41</v>
      </c>
      <c r="B72" s="23" t="s">
        <v>31</v>
      </c>
      <c r="C72" s="26"/>
      <c r="D72" s="25"/>
      <c r="E72" s="29"/>
      <c r="F72" s="35"/>
      <c r="G72" s="27">
        <f t="shared" si="56"/>
        <v>0</v>
      </c>
      <c r="H72" s="28">
        <f>COUNTIF(E$68:E$76,C72)+COUNTIF(C$68:C$76,E72)+COUNTIF(E$68:E$76,E72)+COUNTIF(C$68:C$76,C72)</f>
        <v>0</v>
      </c>
      <c r="I72" s="26"/>
      <c r="J72" s="25"/>
      <c r="K72" s="29">
        <v>25</v>
      </c>
      <c r="L72" s="35" t="s">
        <v>28</v>
      </c>
      <c r="M72" s="27">
        <f t="shared" si="57"/>
        <v>1</v>
      </c>
      <c r="N72" s="28">
        <f>COUNTIF(K$68:K$76,I72)+COUNTIF(I$68:I$76,K72)+COUNTIF(K$68:K$76,K72)+COUNTIF(I$68:I$76,I72)</f>
        <v>1</v>
      </c>
      <c r="O72" s="26"/>
      <c r="P72" s="25"/>
      <c r="Q72" s="29">
        <v>11</v>
      </c>
      <c r="R72" s="35" t="s">
        <v>30</v>
      </c>
      <c r="S72" s="27">
        <f t="shared" si="58"/>
        <v>1</v>
      </c>
      <c r="T72" s="28">
        <f>COUNTIF(Q$68:Q$76,O72)+COUNTIF(O$68:O$76,Q72)+COUNTIF(Q$68:Q$76,Q72)+COUNTIF(O$68:O$76,O72)</f>
        <v>1</v>
      </c>
      <c r="U72" s="26"/>
      <c r="V72" s="25"/>
      <c r="W72" s="29">
        <v>2</v>
      </c>
      <c r="X72" s="35" t="s">
        <v>28</v>
      </c>
      <c r="Y72" s="27">
        <f t="shared" si="59"/>
        <v>1</v>
      </c>
      <c r="Z72" s="28">
        <f>COUNTIF(W$68:W$76,U72)+COUNTIF(U$68:U$76,W72)+COUNTIF(W$68:W$76,W72)+COUNTIF(U$68:U$76,U72)</f>
        <v>1</v>
      </c>
      <c r="AA72" s="27">
        <f t="shared" si="60"/>
        <v>3</v>
      </c>
      <c r="AB72" s="30">
        <f t="shared" si="61"/>
        <v>9.3867334167709648E-2</v>
      </c>
      <c r="AC72" s="20"/>
      <c r="AD72" s="31">
        <f t="shared" si="62"/>
        <v>31.959999999999997</v>
      </c>
      <c r="AE72" s="31">
        <f t="shared" si="63"/>
        <v>36.04</v>
      </c>
      <c r="AF72" s="31">
        <f t="shared" si="64"/>
        <v>68</v>
      </c>
      <c r="AG72" s="7">
        <v>2</v>
      </c>
    </row>
    <row r="73" spans="1:33" ht="15.75" customHeight="1" x14ac:dyDescent="0.25">
      <c r="A73" s="22" t="s">
        <v>41</v>
      </c>
      <c r="B73" s="23" t="s">
        <v>32</v>
      </c>
      <c r="C73" s="26"/>
      <c r="D73" s="36"/>
      <c r="E73" s="24"/>
      <c r="F73" s="29"/>
      <c r="G73" s="27">
        <f t="shared" si="56"/>
        <v>0</v>
      </c>
      <c r="H73" s="28">
        <f>COUNTIF(E$68:E$76,C73)+COUNTIF(C$68:C$76,E73)+COUNTIF(E$68:E$76,E73)+COUNTIF(C$68:C$76,C73)</f>
        <v>0</v>
      </c>
      <c r="I73" s="26"/>
      <c r="J73" s="36"/>
      <c r="K73" s="29"/>
      <c r="L73" s="29"/>
      <c r="M73" s="27">
        <f t="shared" si="57"/>
        <v>0</v>
      </c>
      <c r="N73" s="28">
        <f>COUNTIF(K$68:K$76,I73)+COUNTIF(I$68:I$76,K73)+COUNTIF(K$68:K$76,K73)+COUNTIF(I$68:I$76,I73)</f>
        <v>0</v>
      </c>
      <c r="O73" s="26"/>
      <c r="P73" s="36"/>
      <c r="Q73" s="29">
        <v>13</v>
      </c>
      <c r="R73" s="29" t="s">
        <v>24</v>
      </c>
      <c r="S73" s="27">
        <f t="shared" si="58"/>
        <v>1</v>
      </c>
      <c r="T73" s="28">
        <f>COUNTIF(Q$68:Q$76,O73)+COUNTIF(O$68:O$76,Q73)+COUNTIF(Q$68:Q$76,Q73)+COUNTIF(O$68:O$76,O73)</f>
        <v>1</v>
      </c>
      <c r="U73" s="26"/>
      <c r="V73" s="36"/>
      <c r="W73" s="29"/>
      <c r="X73" s="29"/>
      <c r="Y73" s="27">
        <f t="shared" si="59"/>
        <v>0</v>
      </c>
      <c r="Z73" s="28">
        <f>COUNTIF(W$68:W$76,U73)+COUNTIF(U$68:U$76,W73)+COUNTIF(W$68:W$76,W73)+COUNTIF(U$68:U$76,U73)</f>
        <v>0</v>
      </c>
      <c r="AA73" s="27">
        <f t="shared" si="60"/>
        <v>1</v>
      </c>
      <c r="AB73" s="30">
        <f t="shared" si="61"/>
        <v>6.2578222778473094E-2</v>
      </c>
      <c r="AC73" s="20"/>
      <c r="AD73" s="31">
        <f t="shared" si="62"/>
        <v>15.979999999999999</v>
      </c>
      <c r="AE73" s="31">
        <f t="shared" si="63"/>
        <v>18.02</v>
      </c>
      <c r="AF73" s="31">
        <f t="shared" si="64"/>
        <v>34</v>
      </c>
      <c r="AG73" s="7">
        <v>1</v>
      </c>
    </row>
    <row r="74" spans="1:33" ht="15.75" customHeight="1" x14ac:dyDescent="0.25">
      <c r="A74" s="22" t="s">
        <v>41</v>
      </c>
      <c r="B74" s="23" t="s">
        <v>33</v>
      </c>
      <c r="C74" s="26"/>
      <c r="D74" s="25"/>
      <c r="E74" s="29"/>
      <c r="F74" s="29"/>
      <c r="G74" s="27">
        <f t="shared" si="56"/>
        <v>0</v>
      </c>
      <c r="H74" s="28">
        <f>COUNTIF(E$68:E$76,C74)+COUNTIF(C$68:C$76,E74)+COUNTIF(E$68:E$76,E74)+COUNTIF(C$68:C$76,C74)</f>
        <v>0</v>
      </c>
      <c r="I74" s="26"/>
      <c r="J74" s="25"/>
      <c r="K74" s="29"/>
      <c r="L74" s="29"/>
      <c r="M74" s="27">
        <f t="shared" si="57"/>
        <v>0</v>
      </c>
      <c r="N74" s="28">
        <f>COUNTIF(K$68:K$76,I74)+COUNTIF(I$68:I$76,K74)+COUNTIF(K$68:K$76,K74)+COUNTIF(I$68:I$76,I74)</f>
        <v>0</v>
      </c>
      <c r="O74" s="26"/>
      <c r="P74" s="25"/>
      <c r="Q74" s="29"/>
      <c r="R74" s="29"/>
      <c r="S74" s="27">
        <f t="shared" si="58"/>
        <v>0</v>
      </c>
      <c r="T74" s="28">
        <f>COUNTIF(Q$68:Q$76,O74)+COUNTIF(O$68:O$76,Q74)+COUNTIF(Q$68:Q$76,Q74)+COUNTIF(O$68:O$76,O74)</f>
        <v>0</v>
      </c>
      <c r="U74" s="26"/>
      <c r="V74" s="25"/>
      <c r="W74" s="29">
        <v>12</v>
      </c>
      <c r="X74" s="29" t="s">
        <v>24</v>
      </c>
      <c r="Y74" s="27">
        <f t="shared" si="59"/>
        <v>1</v>
      </c>
      <c r="Z74" s="28">
        <f>COUNTIF(W$68:W$76,U74)+COUNTIF(U$68:U$76,W74)+COUNTIF(W$68:W$76,W74)+COUNTIF(U$68:U$76,U74)</f>
        <v>1</v>
      </c>
      <c r="AA74" s="27">
        <f t="shared" si="60"/>
        <v>1</v>
      </c>
      <c r="AB74" s="30">
        <f t="shared" si="61"/>
        <v>6.2578222778473094E-2</v>
      </c>
      <c r="AC74" s="20"/>
      <c r="AD74" s="31">
        <f t="shared" si="62"/>
        <v>15.979999999999999</v>
      </c>
      <c r="AE74" s="31">
        <f t="shared" si="63"/>
        <v>18.02</v>
      </c>
      <c r="AF74" s="31">
        <f t="shared" si="64"/>
        <v>34</v>
      </c>
      <c r="AG74" s="7">
        <v>1</v>
      </c>
    </row>
    <row r="75" spans="1:33" ht="15.75" customHeight="1" x14ac:dyDescent="0.25">
      <c r="A75" s="22" t="s">
        <v>41</v>
      </c>
      <c r="B75" s="23" t="s">
        <v>34</v>
      </c>
      <c r="C75" s="26"/>
      <c r="D75" s="25"/>
      <c r="E75" s="29"/>
      <c r="F75" s="29"/>
      <c r="G75" s="27">
        <f t="shared" si="56"/>
        <v>0</v>
      </c>
      <c r="H75" s="28">
        <f>COUNTIF(E$68:E$76,C75)+COUNTIF(C$68:C$76,E75)+COUNTIF(E$68:E$76,E75)+COUNTIF(C$68:C$76,C75)</f>
        <v>0</v>
      </c>
      <c r="I75" s="26"/>
      <c r="J75" s="25"/>
      <c r="K75" s="29"/>
      <c r="L75" s="29"/>
      <c r="M75" s="27">
        <f t="shared" si="57"/>
        <v>0</v>
      </c>
      <c r="N75" s="28">
        <f>COUNTIF(K$68:K$76,I75)+COUNTIF(I$68:I$76,K75)+COUNTIF(K$68:K$76,K75)+COUNTIF(I$68:I$76,I75)</f>
        <v>0</v>
      </c>
      <c r="O75" s="26"/>
      <c r="P75" s="25"/>
      <c r="Q75" s="29"/>
      <c r="R75" s="29"/>
      <c r="S75" s="27">
        <f t="shared" si="58"/>
        <v>0</v>
      </c>
      <c r="T75" s="28">
        <f>COUNTIF(Q$68:Q$76,O75)+COUNTIF(O$68:O$76,Q75)+COUNTIF(Q$68:Q$76,Q75)+COUNTIF(O$68:O$76,O75)</f>
        <v>0</v>
      </c>
      <c r="U75" s="26"/>
      <c r="V75" s="25"/>
      <c r="W75" s="29">
        <v>27</v>
      </c>
      <c r="X75" s="29" t="s">
        <v>28</v>
      </c>
      <c r="Y75" s="27">
        <f t="shared" si="59"/>
        <v>1</v>
      </c>
      <c r="Z75" s="28">
        <f>COUNTIF(W$68:W$76,U75)+COUNTIF(U$68:U$76,W75)+COUNTIF(W$68:W$76,W75)+COUNTIF(U$68:U$76,U75)</f>
        <v>1</v>
      </c>
      <c r="AA75" s="27">
        <f t="shared" si="60"/>
        <v>1</v>
      </c>
      <c r="AB75" s="30">
        <f t="shared" si="61"/>
        <v>6.2578222778473094E-2</v>
      </c>
      <c r="AC75" s="20"/>
      <c r="AD75" s="31">
        <f t="shared" si="62"/>
        <v>15.979999999999999</v>
      </c>
      <c r="AE75" s="31">
        <f t="shared" si="63"/>
        <v>18.02</v>
      </c>
      <c r="AF75" s="31">
        <f t="shared" si="64"/>
        <v>34</v>
      </c>
      <c r="AG75" s="7">
        <v>1</v>
      </c>
    </row>
    <row r="76" spans="1:33" ht="15.75" customHeight="1" x14ac:dyDescent="0.25">
      <c r="A76" s="22" t="s">
        <v>41</v>
      </c>
      <c r="B76" s="23" t="s">
        <v>35</v>
      </c>
      <c r="C76" s="26"/>
      <c r="D76" s="25"/>
      <c r="E76" s="29"/>
      <c r="F76" s="29"/>
      <c r="G76" s="27">
        <f t="shared" si="56"/>
        <v>0</v>
      </c>
      <c r="H76" s="28">
        <f>COUNTIF(E$68:E$76,C76)+COUNTIF(C$68:C$76,E76)+COUNTIF(E$68:E$76,E76)+COUNTIF(C$68:C$76,C76)</f>
        <v>0</v>
      </c>
      <c r="I76" s="26"/>
      <c r="J76" s="25"/>
      <c r="K76" s="29">
        <v>9</v>
      </c>
      <c r="L76" s="29" t="s">
        <v>28</v>
      </c>
      <c r="M76" s="27">
        <f t="shared" si="57"/>
        <v>1</v>
      </c>
      <c r="N76" s="28">
        <f>COUNTIF(K$68:K$76,I76)+COUNTIF(I$68:I$76,K76)+COUNTIF(K$68:K$76,K76)+COUNTIF(I$68:I$76,I76)</f>
        <v>1</v>
      </c>
      <c r="O76" s="26"/>
      <c r="P76" s="25"/>
      <c r="Q76" s="29"/>
      <c r="R76" s="29"/>
      <c r="S76" s="27">
        <f t="shared" si="58"/>
        <v>0</v>
      </c>
      <c r="T76" s="28">
        <f>COUNTIF(Q$68:Q$76,O76)+COUNTIF(O$68:O$76,Q76)+COUNTIF(Q$68:Q$76,Q76)+COUNTIF(O$68:O$76,O76)</f>
        <v>0</v>
      </c>
      <c r="U76" s="26"/>
      <c r="V76" s="25"/>
      <c r="W76" s="29">
        <v>11</v>
      </c>
      <c r="X76" s="29" t="s">
        <v>28</v>
      </c>
      <c r="Y76" s="27">
        <f t="shared" si="59"/>
        <v>1</v>
      </c>
      <c r="Z76" s="28">
        <f>COUNTIF(W$68:W$76,U76)+COUNTIF(U$68:U$76,W76)+COUNTIF(W$68:W$76,W76)+COUNTIF(U$68:U$76,U76)</f>
        <v>1</v>
      </c>
      <c r="AA76" s="27">
        <f t="shared" si="60"/>
        <v>2</v>
      </c>
      <c r="AB76" s="30">
        <f t="shared" si="61"/>
        <v>4.1718815185648732E-2</v>
      </c>
      <c r="AC76" s="20"/>
      <c r="AD76" s="31">
        <f t="shared" si="62"/>
        <v>47.94</v>
      </c>
      <c r="AE76" s="31">
        <f t="shared" si="63"/>
        <v>54.06</v>
      </c>
      <c r="AF76" s="31">
        <f t="shared" si="64"/>
        <v>102</v>
      </c>
      <c r="AG76" s="7">
        <v>3</v>
      </c>
    </row>
    <row r="77" spans="1:33" ht="15.75" customHeight="1" x14ac:dyDescent="0.25">
      <c r="A77" s="37"/>
      <c r="B77" s="44" t="s">
        <v>42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0"/>
      <c r="AB77" s="41"/>
      <c r="AC77" s="20"/>
      <c r="AD77" s="21" t="s">
        <v>17</v>
      </c>
      <c r="AE77" s="21" t="s">
        <v>18</v>
      </c>
      <c r="AF77" s="21" t="s">
        <v>19</v>
      </c>
      <c r="AG77" s="42"/>
    </row>
    <row r="78" spans="1:33" ht="15.75" customHeight="1" x14ac:dyDescent="0.25">
      <c r="A78" s="22" t="s">
        <v>42</v>
      </c>
      <c r="B78" s="23" t="s">
        <v>22</v>
      </c>
      <c r="C78" s="26"/>
      <c r="D78" s="25"/>
      <c r="E78" s="29">
        <v>12</v>
      </c>
      <c r="F78" s="29" t="s">
        <v>30</v>
      </c>
      <c r="G78" s="27">
        <f t="shared" ref="G78:G86" si="65">COUNTA(C78,E78)</f>
        <v>1</v>
      </c>
      <c r="H78" s="28">
        <f>COUNTIF(E$78:E$86,C78)+COUNTIF(C$78:C$86,E78)+COUNTIF(E$78:E$86,E78)+COUNTIF(C$78:C$86,C78)</f>
        <v>1</v>
      </c>
      <c r="I78" s="26"/>
      <c r="J78" s="25"/>
      <c r="K78" s="29">
        <v>14</v>
      </c>
      <c r="L78" s="29" t="s">
        <v>28</v>
      </c>
      <c r="M78" s="27">
        <f t="shared" ref="M78:M86" si="66">COUNTA(I78,K78)</f>
        <v>1</v>
      </c>
      <c r="N78" s="28">
        <f>COUNTIF(K$78:K$86,I78)+COUNTIF(I$78:I$86,K78)+COUNTIF(K$78:K$86,K78)+COUNTIF(I$78:I$86,I78)</f>
        <v>1</v>
      </c>
      <c r="O78" s="26"/>
      <c r="P78" s="25"/>
      <c r="Q78" s="29"/>
      <c r="R78" s="29"/>
      <c r="S78" s="27">
        <f t="shared" ref="S78:S86" si="67">COUNTA(O78,Q78)</f>
        <v>0</v>
      </c>
      <c r="T78" s="28">
        <f>COUNTIF(Q$78:Q$86,O78)+COUNTIF(O$78:O$86,Q78)+COUNTIF(Q$78:Q$86,Q78)+COUNTIF(O$78:O$86,O78)</f>
        <v>0</v>
      </c>
      <c r="U78" s="26"/>
      <c r="V78" s="25"/>
      <c r="W78" s="29">
        <v>19</v>
      </c>
      <c r="X78" s="29" t="s">
        <v>30</v>
      </c>
      <c r="Y78" s="27">
        <f t="shared" ref="Y78:Y86" si="68">COUNTA(U78,W78)</f>
        <v>1</v>
      </c>
      <c r="Z78" s="28">
        <f>COUNTIF(W$78:W$86,U78)+COUNTIF(U$78:U$86,W78)+COUNTIF(W$78:W$86,W78)+COUNTIF(U$78:U$86,U78)</f>
        <v>1</v>
      </c>
      <c r="AA78" s="27">
        <f t="shared" ref="AA78:AA86" si="69">SUM(G78,M78,S78,Y78)</f>
        <v>3</v>
      </c>
      <c r="AB78" s="30">
        <f t="shared" ref="AB78:AB86" si="70">AA78/AD78</f>
        <v>4.6933667083854824E-2</v>
      </c>
      <c r="AC78" s="20"/>
      <c r="AD78" s="31">
        <f t="shared" ref="AD78:AD86" si="71">AF78*0.47</f>
        <v>63.919999999999995</v>
      </c>
      <c r="AE78" s="31">
        <f t="shared" ref="AE78:AE86" si="72">AF78*0.53</f>
        <v>72.08</v>
      </c>
      <c r="AF78" s="31">
        <f t="shared" ref="AF78:AF86" si="73">AG78*34</f>
        <v>136</v>
      </c>
      <c r="AG78" s="7">
        <v>4</v>
      </c>
    </row>
    <row r="79" spans="1:33" ht="15.75" customHeight="1" x14ac:dyDescent="0.25">
      <c r="A79" s="22" t="s">
        <v>42</v>
      </c>
      <c r="B79" s="23" t="s">
        <v>25</v>
      </c>
      <c r="C79" s="26"/>
      <c r="D79" s="25"/>
      <c r="E79" s="29">
        <v>25</v>
      </c>
      <c r="F79" s="29">
        <v>1</v>
      </c>
      <c r="G79" s="27">
        <f t="shared" si="65"/>
        <v>1</v>
      </c>
      <c r="H79" s="28">
        <f>COUNTIF(E$78:E$86,C79)+COUNTIF(C$78:C$86,E79)+COUNTIF(E$78:E$86,E79)+COUNTIF(C$78:C$86,C79)</f>
        <v>1</v>
      </c>
      <c r="I79" s="26"/>
      <c r="J79" s="25"/>
      <c r="K79" s="29">
        <v>22</v>
      </c>
      <c r="L79" s="29" t="s">
        <v>30</v>
      </c>
      <c r="M79" s="27">
        <f t="shared" si="66"/>
        <v>1</v>
      </c>
      <c r="N79" s="28">
        <f>COUNTIF(K$78:K$86,I79)+COUNTIF(I$78:I$86,K79)+COUNTIF(K$78:K$86,K79)+COUNTIF(I$78:I$86,I79)</f>
        <v>1</v>
      </c>
      <c r="O79" s="26"/>
      <c r="P79" s="25"/>
      <c r="Q79" s="29"/>
      <c r="R79" s="29"/>
      <c r="S79" s="27">
        <f t="shared" si="67"/>
        <v>0</v>
      </c>
      <c r="T79" s="28">
        <f>COUNTIF(Q$78:Q$86,O79)+COUNTIF(O$78:O$86,Q79)+COUNTIF(Q$78:Q$86,Q79)+COUNTIF(O$78:O$86,O79)</f>
        <v>0</v>
      </c>
      <c r="U79" s="26"/>
      <c r="V79" s="25"/>
      <c r="W79" s="25"/>
      <c r="X79" s="25"/>
      <c r="Y79" s="27">
        <f t="shared" si="68"/>
        <v>0</v>
      </c>
      <c r="Z79" s="28">
        <f>COUNTIF(W$78:W$86,U79)+COUNTIF(U$78:U$86,W79)+COUNTIF(W$78:W$86,W79)+COUNTIF(U$78:U$86,U79)</f>
        <v>0</v>
      </c>
      <c r="AA79" s="27">
        <f t="shared" si="69"/>
        <v>2</v>
      </c>
      <c r="AB79" s="30">
        <f t="shared" si="70"/>
        <v>3.1289111389236547E-2</v>
      </c>
      <c r="AC79" s="20"/>
      <c r="AD79" s="31">
        <f t="shared" si="71"/>
        <v>63.919999999999995</v>
      </c>
      <c r="AE79" s="31">
        <f t="shared" si="72"/>
        <v>72.08</v>
      </c>
      <c r="AF79" s="31">
        <f t="shared" si="73"/>
        <v>136</v>
      </c>
      <c r="AG79" s="7">
        <v>4</v>
      </c>
    </row>
    <row r="80" spans="1:33" ht="15.75" customHeight="1" x14ac:dyDescent="0.25">
      <c r="A80" s="22" t="s">
        <v>42</v>
      </c>
      <c r="B80" s="23" t="s">
        <v>27</v>
      </c>
      <c r="C80" s="26"/>
      <c r="D80" s="32"/>
      <c r="E80" s="29">
        <v>24</v>
      </c>
      <c r="F80" s="29" t="s">
        <v>24</v>
      </c>
      <c r="G80" s="27">
        <f t="shared" si="65"/>
        <v>1</v>
      </c>
      <c r="H80" s="28">
        <f>COUNTIF(E$78:E$86,C80)+COUNTIF(C$78:C$86,E80)+COUNTIF(E$78:E$86,E80)+COUNTIF(C$78:C$86,C80)</f>
        <v>1</v>
      </c>
      <c r="I80" s="26"/>
      <c r="J80" s="32"/>
      <c r="K80" s="29"/>
      <c r="L80" s="29"/>
      <c r="M80" s="27">
        <f t="shared" si="66"/>
        <v>0</v>
      </c>
      <c r="N80" s="28">
        <f>COUNTIF(K$78:K$86,I80)+COUNTIF(I$78:I$86,K80)+COUNTIF(K$78:K$86,K80)+COUNTIF(I$78:I$86,I80)</f>
        <v>0</v>
      </c>
      <c r="O80" s="26"/>
      <c r="P80" s="32"/>
      <c r="Q80" s="25"/>
      <c r="R80" s="25"/>
      <c r="S80" s="27">
        <f t="shared" si="67"/>
        <v>0</v>
      </c>
      <c r="T80" s="28">
        <f>COUNTIF(Q$78:Q$86,O80)+COUNTIF(O$78:O$86,Q80)+COUNTIF(Q$78:Q$86,Q80)+COUNTIF(O$78:O$86,O80)</f>
        <v>0</v>
      </c>
      <c r="U80" s="26"/>
      <c r="V80" s="32"/>
      <c r="W80" s="29">
        <v>27</v>
      </c>
      <c r="X80" s="29" t="s">
        <v>28</v>
      </c>
      <c r="Y80" s="27">
        <f t="shared" si="68"/>
        <v>1</v>
      </c>
      <c r="Z80" s="28">
        <f>COUNTIF(W$78:W$86,U80)+COUNTIF(U$78:U$86,W80)+COUNTIF(W$78:W$86,W80)+COUNTIF(U$78:U$86,U80)</f>
        <v>1</v>
      </c>
      <c r="AA80" s="27">
        <f t="shared" si="69"/>
        <v>2</v>
      </c>
      <c r="AB80" s="30">
        <f t="shared" si="70"/>
        <v>6.2578222778473094E-2</v>
      </c>
      <c r="AC80" s="20"/>
      <c r="AD80" s="31">
        <f t="shared" si="71"/>
        <v>31.959999999999997</v>
      </c>
      <c r="AE80" s="31">
        <f t="shared" si="72"/>
        <v>36.04</v>
      </c>
      <c r="AF80" s="31">
        <f t="shared" si="73"/>
        <v>68</v>
      </c>
      <c r="AG80" s="7">
        <v>2</v>
      </c>
    </row>
    <row r="81" spans="1:33" ht="15.75" customHeight="1" x14ac:dyDescent="0.25">
      <c r="A81" s="22" t="s">
        <v>42</v>
      </c>
      <c r="B81" s="23" t="s">
        <v>29</v>
      </c>
      <c r="C81" s="26"/>
      <c r="D81" s="25"/>
      <c r="E81" s="29">
        <v>13</v>
      </c>
      <c r="F81" s="35" t="s">
        <v>30</v>
      </c>
      <c r="G81" s="27">
        <f t="shared" si="65"/>
        <v>1</v>
      </c>
      <c r="H81" s="28">
        <f>COUNTIF(E$78:E$86,C81)+COUNTIF(C$78:C$86,E81)+COUNTIF(E$78:E$86,E81)+COUNTIF(C$78:C$86,C81)</f>
        <v>1</v>
      </c>
      <c r="I81" s="26"/>
      <c r="J81" s="25"/>
      <c r="K81" s="29">
        <v>11</v>
      </c>
      <c r="L81" s="35" t="s">
        <v>30</v>
      </c>
      <c r="M81" s="27">
        <f t="shared" si="66"/>
        <v>1</v>
      </c>
      <c r="N81" s="28">
        <f>COUNTIF(K$78:K$86,I81)+COUNTIF(I$78:I$86,K81)+COUNTIF(K$78:K$86,K81)+COUNTIF(I$78:I$86,I81)</f>
        <v>1</v>
      </c>
      <c r="O81" s="26"/>
      <c r="P81" s="25"/>
      <c r="Q81" s="29"/>
      <c r="R81" s="35"/>
      <c r="S81" s="27">
        <f t="shared" si="67"/>
        <v>0</v>
      </c>
      <c r="T81" s="28">
        <f>COUNTIF(Q$78:Q$86,O81)+COUNTIF(O$78:O$86,Q81)+COUNTIF(Q$78:Q$86,Q81)+COUNTIF(O$78:O$86,O81)</f>
        <v>0</v>
      </c>
      <c r="U81" s="26"/>
      <c r="V81" s="25"/>
      <c r="W81" s="29">
        <v>20</v>
      </c>
      <c r="X81" s="35" t="s">
        <v>30</v>
      </c>
      <c r="Y81" s="27">
        <f t="shared" si="68"/>
        <v>1</v>
      </c>
      <c r="Z81" s="28">
        <f>COUNTIF(W$78:W$86,U81)+COUNTIF(U$78:U$86,W81)+COUNTIF(W$78:W$86,W81)+COUNTIF(U$78:U$86,U81)</f>
        <v>1</v>
      </c>
      <c r="AA81" s="27">
        <f t="shared" si="69"/>
        <v>3</v>
      </c>
      <c r="AB81" s="30">
        <f t="shared" si="70"/>
        <v>4.6933667083854824E-2</v>
      </c>
      <c r="AC81" s="20"/>
      <c r="AD81" s="31">
        <f t="shared" si="71"/>
        <v>63.919999999999995</v>
      </c>
      <c r="AE81" s="31">
        <f t="shared" si="72"/>
        <v>72.08</v>
      </c>
      <c r="AF81" s="31">
        <f t="shared" si="73"/>
        <v>136</v>
      </c>
      <c r="AG81" s="7">
        <v>4</v>
      </c>
    </row>
    <row r="82" spans="1:33" ht="15.75" customHeight="1" x14ac:dyDescent="0.25">
      <c r="A82" s="22" t="s">
        <v>42</v>
      </c>
      <c r="B82" s="23" t="s">
        <v>31</v>
      </c>
      <c r="C82" s="26"/>
      <c r="D82" s="25"/>
      <c r="E82" s="25"/>
      <c r="F82" s="34"/>
      <c r="G82" s="27">
        <f t="shared" si="65"/>
        <v>0</v>
      </c>
      <c r="H82" s="28">
        <f>COUNTIF(E$78:E$86,C82)+COUNTIF(C$78:C$86,E82)+COUNTIF(E$78:E$86,E82)+COUNTIF(C$78:C$86,C82)</f>
        <v>0</v>
      </c>
      <c r="I82" s="26"/>
      <c r="J82" s="25"/>
      <c r="K82" s="29">
        <v>16</v>
      </c>
      <c r="L82" s="35" t="s">
        <v>28</v>
      </c>
      <c r="M82" s="27">
        <f t="shared" si="66"/>
        <v>1</v>
      </c>
      <c r="N82" s="28">
        <f>COUNTIF(K$78:K$86,I82)+COUNTIF(I$78:I$86,K82)+COUNTIF(K$78:K$86,K82)+COUNTIF(I$78:I$86,I82)</f>
        <v>1</v>
      </c>
      <c r="O82" s="26"/>
      <c r="P82" s="25"/>
      <c r="Q82" s="24"/>
      <c r="R82" s="29"/>
      <c r="S82" s="27">
        <f t="shared" si="67"/>
        <v>0</v>
      </c>
      <c r="T82" s="28">
        <f>COUNTIF(Q$78:Q$86,O82)+COUNTIF(O$78:O$86,Q82)+COUNTIF(Q$78:Q$86,Q82)+COUNTIF(O$78:O$86,O82)</f>
        <v>0</v>
      </c>
      <c r="U82" s="26"/>
      <c r="V82" s="25"/>
      <c r="W82" s="25"/>
      <c r="X82" s="34"/>
      <c r="Y82" s="27">
        <f t="shared" si="68"/>
        <v>0</v>
      </c>
      <c r="Z82" s="28">
        <f>COUNTIF(W$78:W$86,U82)+COUNTIF(U$78:U$86,W82)+COUNTIF(W$78:W$86,W82)+COUNTIF(U$78:U$86,U82)</f>
        <v>0</v>
      </c>
      <c r="AA82" s="27">
        <f t="shared" si="69"/>
        <v>1</v>
      </c>
      <c r="AB82" s="30">
        <f t="shared" si="70"/>
        <v>3.1289111389236547E-2</v>
      </c>
      <c r="AC82" s="20"/>
      <c r="AD82" s="31">
        <f t="shared" si="71"/>
        <v>31.959999999999997</v>
      </c>
      <c r="AE82" s="31">
        <f t="shared" si="72"/>
        <v>36.04</v>
      </c>
      <c r="AF82" s="31">
        <f t="shared" si="73"/>
        <v>68</v>
      </c>
      <c r="AG82" s="7">
        <v>2</v>
      </c>
    </row>
    <row r="83" spans="1:33" ht="15.75" customHeight="1" x14ac:dyDescent="0.25">
      <c r="A83" s="22" t="s">
        <v>42</v>
      </c>
      <c r="B83" s="23" t="s">
        <v>32</v>
      </c>
      <c r="C83" s="26"/>
      <c r="D83" s="36"/>
      <c r="E83" s="24"/>
      <c r="F83" s="29"/>
      <c r="G83" s="27">
        <f t="shared" si="65"/>
        <v>0</v>
      </c>
      <c r="H83" s="28">
        <f>COUNTIF(E$78:E$86,C83)+COUNTIF(C$78:C$86,E83)+COUNTIF(E$78:E$86,E83)+COUNTIF(C$78:C$86,C83)</f>
        <v>0</v>
      </c>
      <c r="I83" s="26"/>
      <c r="J83" s="36"/>
      <c r="K83" s="25"/>
      <c r="L83" s="25"/>
      <c r="M83" s="27">
        <f t="shared" si="66"/>
        <v>0</v>
      </c>
      <c r="N83" s="28">
        <f>COUNTIF(K$78:K$86,I83)+COUNTIF(I$78:I$86,K83)+COUNTIF(K$78:K$86,K83)+COUNTIF(I$78:I$86,I83)</f>
        <v>0</v>
      </c>
      <c r="O83" s="26"/>
      <c r="P83" s="36"/>
      <c r="Q83" s="25"/>
      <c r="R83" s="25"/>
      <c r="S83" s="27">
        <f t="shared" si="67"/>
        <v>0</v>
      </c>
      <c r="T83" s="28">
        <f>COUNTIF(Q$78:Q$86,O83)+COUNTIF(O$78:O$86,Q83)+COUNTIF(Q$78:Q$86,Q83)+COUNTIF(O$78:O$86,O83)</f>
        <v>0</v>
      </c>
      <c r="U83" s="26"/>
      <c r="V83" s="36"/>
      <c r="W83" s="29">
        <v>13</v>
      </c>
      <c r="X83" s="29" t="s">
        <v>24</v>
      </c>
      <c r="Y83" s="27">
        <f t="shared" si="68"/>
        <v>1</v>
      </c>
      <c r="Z83" s="28">
        <f>COUNTIF(W$78:W$86,U83)+COUNTIF(U$78:U$86,W83)+COUNTIF(W$78:W$86,W83)+COUNTIF(U$78:U$86,U83)</f>
        <v>1</v>
      </c>
      <c r="AA83" s="27">
        <f t="shared" si="69"/>
        <v>1</v>
      </c>
      <c r="AB83" s="30">
        <f t="shared" si="70"/>
        <v>6.2578222778473094E-2</v>
      </c>
      <c r="AC83" s="20"/>
      <c r="AD83" s="31">
        <f t="shared" si="71"/>
        <v>15.979999999999999</v>
      </c>
      <c r="AE83" s="31">
        <f t="shared" si="72"/>
        <v>18.02</v>
      </c>
      <c r="AF83" s="31">
        <f t="shared" si="73"/>
        <v>34</v>
      </c>
      <c r="AG83" s="7">
        <v>1</v>
      </c>
    </row>
    <row r="84" spans="1:33" ht="15.75" customHeight="1" x14ac:dyDescent="0.25">
      <c r="A84" s="22" t="s">
        <v>42</v>
      </c>
      <c r="B84" s="23" t="s">
        <v>33</v>
      </c>
      <c r="C84" s="26"/>
      <c r="D84" s="25"/>
      <c r="E84" s="24">
        <v>26</v>
      </c>
      <c r="F84" s="29" t="s">
        <v>28</v>
      </c>
      <c r="G84" s="27">
        <f t="shared" si="65"/>
        <v>1</v>
      </c>
      <c r="H84" s="28">
        <f>COUNTIF(E$78:E$86,C84)+COUNTIF(C$78:C$86,E84)+COUNTIF(E$78:E$86,E84)+COUNTIF(C$78:C$86,C84)</f>
        <v>1</v>
      </c>
      <c r="I84" s="26"/>
      <c r="J84" s="25"/>
      <c r="K84" s="25"/>
      <c r="L84" s="25"/>
      <c r="M84" s="27">
        <f t="shared" si="66"/>
        <v>0</v>
      </c>
      <c r="N84" s="28">
        <f>COUNTIF(K$78:K$86,I84)+COUNTIF(I$78:I$86,K84)+COUNTIF(K$78:K$86,K84)+COUNTIF(I$78:I$86,I84)</f>
        <v>0</v>
      </c>
      <c r="O84" s="26"/>
      <c r="P84" s="25"/>
      <c r="Q84" s="25"/>
      <c r="R84" s="25"/>
      <c r="S84" s="27">
        <f t="shared" si="67"/>
        <v>0</v>
      </c>
      <c r="T84" s="28">
        <f>COUNTIF(Q$78:Q$86,O84)+COUNTIF(O$78:O$86,Q84)+COUNTIF(Q$78:Q$86,Q84)+COUNTIF(O$78:O$86,O84)</f>
        <v>0</v>
      </c>
      <c r="U84" s="26"/>
      <c r="V84" s="25"/>
      <c r="W84" s="29"/>
      <c r="X84" s="29"/>
      <c r="Y84" s="27">
        <f t="shared" si="68"/>
        <v>0</v>
      </c>
      <c r="Z84" s="28">
        <f>COUNTIF(W$78:W$86,U84)+COUNTIF(U$78:U$86,W84)+COUNTIF(W$78:W$86,W84)+COUNTIF(U$78:U$86,U84)</f>
        <v>0</v>
      </c>
      <c r="AA84" s="27">
        <f t="shared" si="69"/>
        <v>1</v>
      </c>
      <c r="AB84" s="30">
        <f t="shared" si="70"/>
        <v>6.2578222778473094E-2</v>
      </c>
      <c r="AC84" s="20"/>
      <c r="AD84" s="31">
        <f t="shared" si="71"/>
        <v>15.979999999999999</v>
      </c>
      <c r="AE84" s="31">
        <f t="shared" si="72"/>
        <v>18.02</v>
      </c>
      <c r="AF84" s="31">
        <f t="shared" si="73"/>
        <v>34</v>
      </c>
      <c r="AG84" s="7">
        <v>1</v>
      </c>
    </row>
    <row r="85" spans="1:33" ht="15.75" customHeight="1" x14ac:dyDescent="0.25">
      <c r="A85" s="22" t="s">
        <v>42</v>
      </c>
      <c r="B85" s="23" t="s">
        <v>34</v>
      </c>
      <c r="C85" s="26"/>
      <c r="D85" s="25"/>
      <c r="E85" s="25"/>
      <c r="F85" s="25"/>
      <c r="G85" s="27">
        <f t="shared" si="65"/>
        <v>0</v>
      </c>
      <c r="H85" s="28">
        <f>COUNTIF(E$78:E$86,C85)+COUNTIF(C$78:C$86,E85)+COUNTIF(E$78:E$86,E85)+COUNTIF(C$78:C$86,C85)</f>
        <v>0</v>
      </c>
      <c r="I85" s="26"/>
      <c r="J85" s="25"/>
      <c r="K85" s="25"/>
      <c r="L85" s="25"/>
      <c r="M85" s="27">
        <f t="shared" si="66"/>
        <v>0</v>
      </c>
      <c r="N85" s="28">
        <f>COUNTIF(K$78:K$86,I85)+COUNTIF(I$78:I$86,K85)+COUNTIF(K$78:K$86,K85)+COUNTIF(I$78:I$86,I85)</f>
        <v>0</v>
      </c>
      <c r="O85" s="26"/>
      <c r="P85" s="25"/>
      <c r="Q85" s="29"/>
      <c r="R85" s="29"/>
      <c r="S85" s="27">
        <f t="shared" si="67"/>
        <v>0</v>
      </c>
      <c r="T85" s="28">
        <f>COUNTIF(Q$78:Q$86,O85)+COUNTIF(O$78:O$86,Q85)+COUNTIF(Q$78:Q$86,Q85)+COUNTIF(O$78:O$86,O85)</f>
        <v>0</v>
      </c>
      <c r="U85" s="26"/>
      <c r="V85" s="25"/>
      <c r="W85" s="29">
        <v>26</v>
      </c>
      <c r="X85" s="29" t="s">
        <v>24</v>
      </c>
      <c r="Y85" s="27">
        <f t="shared" si="68"/>
        <v>1</v>
      </c>
      <c r="Z85" s="28">
        <f>COUNTIF(W$78:W$86,U85)+COUNTIF(U$78:U$86,W85)+COUNTIF(W$78:W$86,W85)+COUNTIF(U$78:U$86,U85)</f>
        <v>1</v>
      </c>
      <c r="AA85" s="27">
        <f t="shared" si="69"/>
        <v>1</v>
      </c>
      <c r="AB85" s="30">
        <f t="shared" si="70"/>
        <v>6.2578222778473094E-2</v>
      </c>
      <c r="AC85" s="20"/>
      <c r="AD85" s="31">
        <f t="shared" si="71"/>
        <v>15.979999999999999</v>
      </c>
      <c r="AE85" s="31">
        <f t="shared" si="72"/>
        <v>18.02</v>
      </c>
      <c r="AF85" s="31">
        <f t="shared" si="73"/>
        <v>34</v>
      </c>
      <c r="AG85" s="7">
        <v>1</v>
      </c>
    </row>
    <row r="86" spans="1:33" ht="15.75" customHeight="1" x14ac:dyDescent="0.25">
      <c r="A86" s="22" t="s">
        <v>42</v>
      </c>
      <c r="B86" s="23" t="s">
        <v>35</v>
      </c>
      <c r="C86" s="26"/>
      <c r="D86" s="25"/>
      <c r="E86" s="29"/>
      <c r="F86" s="29"/>
      <c r="G86" s="27">
        <f t="shared" si="65"/>
        <v>0</v>
      </c>
      <c r="H86" s="28">
        <f>COUNTIF(E$78:E$86,C86)+COUNTIF(C$78:C$86,E86)+COUNTIF(E$78:E$86,E86)+COUNTIF(C$78:C$86,C86)</f>
        <v>0</v>
      </c>
      <c r="I86" s="26"/>
      <c r="J86" s="25"/>
      <c r="K86" s="29">
        <v>9</v>
      </c>
      <c r="L86" s="29" t="s">
        <v>24</v>
      </c>
      <c r="M86" s="27">
        <f t="shared" si="66"/>
        <v>1</v>
      </c>
      <c r="N86" s="28">
        <f>COUNTIF(K$78:K$86,I86)+COUNTIF(I$78:I$86,K86)+COUNTIF(K$78:K$86,K86)+COUNTIF(I$78:I$86,I86)</f>
        <v>1</v>
      </c>
      <c r="O86" s="26"/>
      <c r="P86" s="25"/>
      <c r="Q86" s="29"/>
      <c r="R86" s="29"/>
      <c r="S86" s="27">
        <f t="shared" si="67"/>
        <v>0</v>
      </c>
      <c r="T86" s="28">
        <f>COUNTIF(Q$78:Q$86,O86)+COUNTIF(O$78:O$86,Q86)+COUNTIF(Q$78:Q$86,Q86)+COUNTIF(O$78:O$86,O86)</f>
        <v>0</v>
      </c>
      <c r="U86" s="26"/>
      <c r="V86" s="25"/>
      <c r="W86" s="29">
        <v>4</v>
      </c>
      <c r="X86" s="29" t="s">
        <v>24</v>
      </c>
      <c r="Y86" s="27">
        <f t="shared" si="68"/>
        <v>1</v>
      </c>
      <c r="Z86" s="28">
        <f>COUNTIF(W$78:W$86,U86)+COUNTIF(U$78:U$86,W86)+COUNTIF(W$78:W$86,W86)+COUNTIF(U$78:U$86,U86)</f>
        <v>1</v>
      </c>
      <c r="AA86" s="27">
        <f t="shared" si="69"/>
        <v>2</v>
      </c>
      <c r="AB86" s="30">
        <f t="shared" si="70"/>
        <v>4.1718815185648732E-2</v>
      </c>
      <c r="AC86" s="20"/>
      <c r="AD86" s="31">
        <f t="shared" si="71"/>
        <v>47.94</v>
      </c>
      <c r="AE86" s="31">
        <f t="shared" si="72"/>
        <v>54.06</v>
      </c>
      <c r="AF86" s="31">
        <f t="shared" si="73"/>
        <v>102</v>
      </c>
      <c r="AG86" s="7">
        <v>3</v>
      </c>
    </row>
    <row r="87" spans="1:33" ht="15.75" customHeight="1" x14ac:dyDescent="0.25">
      <c r="A87" s="37"/>
      <c r="B87" s="44" t="s">
        <v>43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0"/>
      <c r="AB87" s="41"/>
      <c r="AC87" s="20"/>
      <c r="AD87" s="21" t="s">
        <v>17</v>
      </c>
      <c r="AE87" s="21" t="s">
        <v>18</v>
      </c>
      <c r="AF87" s="21" t="s">
        <v>19</v>
      </c>
      <c r="AG87" s="42"/>
    </row>
    <row r="88" spans="1:33" ht="15.75" customHeight="1" x14ac:dyDescent="0.25">
      <c r="A88" s="22" t="s">
        <v>43</v>
      </c>
      <c r="B88" s="23" t="s">
        <v>22</v>
      </c>
      <c r="C88" s="26"/>
      <c r="D88" s="25"/>
      <c r="E88" s="29">
        <v>13</v>
      </c>
      <c r="F88" s="29" t="s">
        <v>28</v>
      </c>
      <c r="G88" s="27">
        <f t="shared" ref="G88:G96" si="74">COUNTA(C88,E88)</f>
        <v>1</v>
      </c>
      <c r="H88" s="28">
        <f>COUNTIF(E$88:E$96,C88)+COUNTIF(C$88:C$96,E88)+COUNTIF(E$88:E$96,E88)+COUNTIF(C$88:C$96,C88)</f>
        <v>1</v>
      </c>
      <c r="I88" s="26"/>
      <c r="J88" s="25"/>
      <c r="K88" s="29">
        <v>14</v>
      </c>
      <c r="L88" s="29" t="s">
        <v>24</v>
      </c>
      <c r="M88" s="27">
        <f t="shared" ref="M88:M96" si="75">COUNTA(I88,K88)</f>
        <v>1</v>
      </c>
      <c r="N88" s="28">
        <f>COUNTIF(K$88:K$96,I88)+COUNTIF(I$88:I$96,K88)+COUNTIF(K$88:K$96,K88)+COUNTIF(I$88:I$96,I88)</f>
        <v>1</v>
      </c>
      <c r="O88" s="26"/>
      <c r="P88" s="25"/>
      <c r="Q88" s="29">
        <v>7</v>
      </c>
      <c r="R88" s="29" t="s">
        <v>28</v>
      </c>
      <c r="S88" s="27">
        <f t="shared" ref="S88:S96" si="76">COUNTA(O88,Q88)</f>
        <v>1</v>
      </c>
      <c r="T88" s="28">
        <f>COUNTIF(Q$88:Q$96,O88)+COUNTIF(O$88:O$96,Q88)+COUNTIF(Q$88:Q$96,Q88)+COUNTIF(O$88:O$96,O88)</f>
        <v>1</v>
      </c>
      <c r="U88" s="26"/>
      <c r="V88" s="25"/>
      <c r="W88" s="29">
        <v>20</v>
      </c>
      <c r="X88" s="29" t="s">
        <v>28</v>
      </c>
      <c r="Y88" s="27">
        <f t="shared" ref="Y88:Y96" si="77">COUNTA(U88,W88)</f>
        <v>1</v>
      </c>
      <c r="Z88" s="28">
        <f>COUNTIF(W$88:W$96,U88)+COUNTIF(U$88:U$96,W88)+COUNTIF(W$88:W$96,W88)+COUNTIF(U$88:U$96,U88)</f>
        <v>1</v>
      </c>
      <c r="AA88" s="27">
        <f t="shared" ref="AA88:AA96" si="78">SUM(G88,M88,S88,Y88)</f>
        <v>4</v>
      </c>
      <c r="AB88" s="30">
        <f t="shared" ref="AB88:AB96" si="79">AA88/AD88</f>
        <v>6.2578222778473094E-2</v>
      </c>
      <c r="AC88" s="20"/>
      <c r="AD88" s="31">
        <f t="shared" ref="AD88:AD96" si="80">AF88*0.47</f>
        <v>63.919999999999995</v>
      </c>
      <c r="AE88" s="31">
        <f t="shared" ref="AE88:AE96" si="81">AF88*0.53</f>
        <v>72.08</v>
      </c>
      <c r="AF88" s="31">
        <f t="shared" ref="AF88:AF96" si="82">AG88*34</f>
        <v>136</v>
      </c>
      <c r="AG88" s="7">
        <v>4</v>
      </c>
    </row>
    <row r="89" spans="1:33" ht="15.75" customHeight="1" x14ac:dyDescent="0.25">
      <c r="A89" s="22" t="s">
        <v>43</v>
      </c>
      <c r="B89" s="23" t="s">
        <v>25</v>
      </c>
      <c r="C89" s="26"/>
      <c r="D89" s="25"/>
      <c r="E89" s="29">
        <v>26</v>
      </c>
      <c r="F89" s="29" t="s">
        <v>23</v>
      </c>
      <c r="G89" s="27">
        <f t="shared" si="74"/>
        <v>1</v>
      </c>
      <c r="H89" s="28">
        <f>COUNTIF(E$88:E$96,C89)+COUNTIF(C$88:C$96,E89)+COUNTIF(E$88:E$96,E89)+COUNTIF(C$88:C$96,C89)</f>
        <v>1</v>
      </c>
      <c r="I89" s="26"/>
      <c r="J89" s="25"/>
      <c r="K89" s="29">
        <v>18</v>
      </c>
      <c r="L89" s="29" t="s">
        <v>24</v>
      </c>
      <c r="M89" s="27">
        <f t="shared" si="75"/>
        <v>1</v>
      </c>
      <c r="N89" s="28">
        <f>COUNTIF(K$88:K$96,I89)+COUNTIF(I$88:I$96,K89)+COUNTIF(K$88:K$96,K89)+COUNTIF(I$88:I$96,I89)</f>
        <v>1</v>
      </c>
      <c r="O89" s="26"/>
      <c r="P89" s="25"/>
      <c r="Q89" s="29">
        <v>14</v>
      </c>
      <c r="R89" s="29" t="s">
        <v>23</v>
      </c>
      <c r="S89" s="27">
        <f t="shared" si="76"/>
        <v>1</v>
      </c>
      <c r="T89" s="28">
        <f>COUNTIF(Q$88:Q$96,O89)+COUNTIF(O$88:O$96,Q89)+COUNTIF(Q$88:Q$96,Q89)+COUNTIF(O$88:O$96,O89)</f>
        <v>1</v>
      </c>
      <c r="U89" s="26"/>
      <c r="V89" s="25"/>
      <c r="W89" s="25"/>
      <c r="X89" s="25"/>
      <c r="Y89" s="27">
        <f t="shared" si="77"/>
        <v>0</v>
      </c>
      <c r="Z89" s="28">
        <f>COUNTIF(W$88:W$96,U89)+COUNTIF(U$88:U$96,W89)+COUNTIF(W$88:W$96,W89)+COUNTIF(U$88:U$96,U89)</f>
        <v>0</v>
      </c>
      <c r="AA89" s="27">
        <f t="shared" si="78"/>
        <v>3</v>
      </c>
      <c r="AB89" s="30">
        <f t="shared" si="79"/>
        <v>4.6933667083854824E-2</v>
      </c>
      <c r="AC89" s="20"/>
      <c r="AD89" s="31">
        <f t="shared" si="80"/>
        <v>63.919999999999995</v>
      </c>
      <c r="AE89" s="31">
        <f t="shared" si="81"/>
        <v>72.08</v>
      </c>
      <c r="AF89" s="31">
        <f t="shared" si="82"/>
        <v>136</v>
      </c>
      <c r="AG89" s="7">
        <v>4</v>
      </c>
    </row>
    <row r="90" spans="1:33" ht="15.75" customHeight="1" x14ac:dyDescent="0.25">
      <c r="A90" s="22" t="s">
        <v>43</v>
      </c>
      <c r="B90" s="23" t="s">
        <v>27</v>
      </c>
      <c r="C90" s="26"/>
      <c r="D90" s="32"/>
      <c r="E90" s="25"/>
      <c r="F90" s="25"/>
      <c r="G90" s="27">
        <f t="shared" si="74"/>
        <v>0</v>
      </c>
      <c r="H90" s="28">
        <f>COUNTIF(E$88:E$96,C90)+COUNTIF(C$88:C$96,E90)+COUNTIF(E$88:E$96,E90)+COUNTIF(C$88:C$96,C90)</f>
        <v>0</v>
      </c>
      <c r="I90" s="26"/>
      <c r="J90" s="32"/>
      <c r="K90" s="29">
        <v>24</v>
      </c>
      <c r="L90" s="29" t="s">
        <v>24</v>
      </c>
      <c r="M90" s="27">
        <f t="shared" si="75"/>
        <v>1</v>
      </c>
      <c r="N90" s="28">
        <f>COUNTIF(K$88:K$96,I90)+COUNTIF(I$88:I$96,K90)+COUNTIF(K$88:K$96,K90)+COUNTIF(I$88:I$96,I90)</f>
        <v>1</v>
      </c>
      <c r="O90" s="26"/>
      <c r="P90" s="32"/>
      <c r="Q90" s="25"/>
      <c r="R90" s="25"/>
      <c r="S90" s="27">
        <f t="shared" si="76"/>
        <v>0</v>
      </c>
      <c r="T90" s="28">
        <f>COUNTIF(Q$88:Q$96,O90)+COUNTIF(O$88:O$96,Q90)+COUNTIF(Q$88:Q$96,Q90)+COUNTIF(O$88:O$96,O90)</f>
        <v>0</v>
      </c>
      <c r="U90" s="26"/>
      <c r="V90" s="32"/>
      <c r="W90" s="29"/>
      <c r="X90" s="29"/>
      <c r="Y90" s="27">
        <f t="shared" si="77"/>
        <v>0</v>
      </c>
      <c r="Z90" s="28">
        <f>COUNTIF(W$88:W$96,U90)+COUNTIF(U$88:U$96,W90)+COUNTIF(W$88:W$96,W90)+COUNTIF(U$88:U$96,U90)</f>
        <v>0</v>
      </c>
      <c r="AA90" s="27">
        <f t="shared" si="78"/>
        <v>1</v>
      </c>
      <c r="AB90" s="30">
        <f t="shared" si="79"/>
        <v>3.1289111389236547E-2</v>
      </c>
      <c r="AC90" s="20"/>
      <c r="AD90" s="31">
        <f t="shared" si="80"/>
        <v>31.959999999999997</v>
      </c>
      <c r="AE90" s="31">
        <f t="shared" si="81"/>
        <v>36.04</v>
      </c>
      <c r="AF90" s="31">
        <f t="shared" si="82"/>
        <v>68</v>
      </c>
      <c r="AG90" s="7">
        <v>2</v>
      </c>
    </row>
    <row r="91" spans="1:33" ht="15.75" customHeight="1" x14ac:dyDescent="0.25">
      <c r="A91" s="22" t="s">
        <v>43</v>
      </c>
      <c r="B91" s="23" t="s">
        <v>29</v>
      </c>
      <c r="C91" s="26"/>
      <c r="D91" s="25"/>
      <c r="E91" s="29">
        <v>11</v>
      </c>
      <c r="F91" s="35" t="s">
        <v>28</v>
      </c>
      <c r="G91" s="27">
        <f t="shared" si="74"/>
        <v>1</v>
      </c>
      <c r="H91" s="28">
        <f>COUNTIF(E$88:E$96,C91)+COUNTIF(C$88:C$96,E91)+COUNTIF(E$88:E$96,E91)+COUNTIF(C$88:C$96,C91)</f>
        <v>1</v>
      </c>
      <c r="I91" s="26"/>
      <c r="J91" s="25"/>
      <c r="K91" s="29">
        <v>11</v>
      </c>
      <c r="L91" s="35" t="s">
        <v>30</v>
      </c>
      <c r="M91" s="27">
        <f t="shared" si="75"/>
        <v>1</v>
      </c>
      <c r="N91" s="28">
        <f>COUNTIF(K$88:K$96,I91)+COUNTIF(I$88:I$96,K91)+COUNTIF(K$88:K$96,K91)+COUNTIF(I$88:I$96,I91)</f>
        <v>1</v>
      </c>
      <c r="O91" s="26"/>
      <c r="P91" s="25"/>
      <c r="Q91" s="29">
        <v>27</v>
      </c>
      <c r="R91" s="35" t="s">
        <v>28</v>
      </c>
      <c r="S91" s="27">
        <f t="shared" si="76"/>
        <v>1</v>
      </c>
      <c r="T91" s="28">
        <f>COUNTIF(Q$88:Q$96,O91)+COUNTIF(O$88:O$96,Q91)+COUNTIF(Q$88:Q$96,Q91)+COUNTIF(O$88:O$96,O91)</f>
        <v>1</v>
      </c>
      <c r="U91" s="26"/>
      <c r="V91" s="25"/>
      <c r="W91" s="29"/>
      <c r="X91" s="35"/>
      <c r="Y91" s="27">
        <f t="shared" si="77"/>
        <v>0</v>
      </c>
      <c r="Z91" s="28">
        <f>COUNTIF(W$88:W$96,U91)+COUNTIF(U$88:U$96,W91)+COUNTIF(W$88:W$96,W91)+COUNTIF(U$88:U$96,U91)</f>
        <v>0</v>
      </c>
      <c r="AA91" s="27">
        <f t="shared" si="78"/>
        <v>3</v>
      </c>
      <c r="AB91" s="30">
        <f t="shared" si="79"/>
        <v>4.6933667083854824E-2</v>
      </c>
      <c r="AC91" s="20"/>
      <c r="AD91" s="31">
        <f t="shared" si="80"/>
        <v>63.919999999999995</v>
      </c>
      <c r="AE91" s="31">
        <f t="shared" si="81"/>
        <v>72.08</v>
      </c>
      <c r="AF91" s="31">
        <f t="shared" si="82"/>
        <v>136</v>
      </c>
      <c r="AG91" s="7">
        <v>4</v>
      </c>
    </row>
    <row r="92" spans="1:33" ht="15.75" customHeight="1" x14ac:dyDescent="0.25">
      <c r="A92" s="22" t="s">
        <v>43</v>
      </c>
      <c r="B92" s="23" t="s">
        <v>31</v>
      </c>
      <c r="C92" s="26"/>
      <c r="D92" s="25"/>
      <c r="E92" s="25"/>
      <c r="F92" s="34"/>
      <c r="G92" s="27">
        <f t="shared" si="74"/>
        <v>0</v>
      </c>
      <c r="H92" s="28">
        <f>COUNTIF(E$88:E$96,C92)+COUNTIF(C$88:C$96,E92)+COUNTIF(E$88:E$96,E92)+COUNTIF(C$88:C$96,C92)</f>
        <v>0</v>
      </c>
      <c r="I92" s="26"/>
      <c r="J92" s="25"/>
      <c r="K92" s="29">
        <v>9</v>
      </c>
      <c r="L92" s="35" t="s">
        <v>30</v>
      </c>
      <c r="M92" s="27">
        <f t="shared" si="75"/>
        <v>1</v>
      </c>
      <c r="N92" s="28">
        <f>COUNTIF(K$88:K$96,I92)+COUNTIF(I$88:I$96,K92)+COUNTIF(K$88:K$96,K92)+COUNTIF(I$88:I$96,I92)</f>
        <v>1</v>
      </c>
      <c r="O92" s="26"/>
      <c r="P92" s="25"/>
      <c r="Q92" s="24"/>
      <c r="R92" s="29"/>
      <c r="S92" s="27">
        <f t="shared" si="76"/>
        <v>0</v>
      </c>
      <c r="T92" s="28">
        <f>COUNTIF(Q$88:Q$96,O92)+COUNTIF(O$88:O$96,Q92)+COUNTIF(Q$88:Q$96,Q92)+COUNTIF(O$88:O$96,O92)</f>
        <v>0</v>
      </c>
      <c r="U92" s="26"/>
      <c r="V92" s="25"/>
      <c r="W92" s="29">
        <v>11</v>
      </c>
      <c r="X92" s="35" t="s">
        <v>30</v>
      </c>
      <c r="Y92" s="27">
        <f t="shared" si="77"/>
        <v>1</v>
      </c>
      <c r="Z92" s="28">
        <f>COUNTIF(W$88:W$96,U92)+COUNTIF(U$88:U$96,W92)+COUNTIF(W$88:W$96,W92)+COUNTIF(U$88:U$96,U92)</f>
        <v>1</v>
      </c>
      <c r="AA92" s="27">
        <f t="shared" si="78"/>
        <v>2</v>
      </c>
      <c r="AB92" s="30">
        <f t="shared" si="79"/>
        <v>6.2578222778473094E-2</v>
      </c>
      <c r="AC92" s="20"/>
      <c r="AD92" s="31">
        <f t="shared" si="80"/>
        <v>31.959999999999997</v>
      </c>
      <c r="AE92" s="31">
        <f t="shared" si="81"/>
        <v>36.04</v>
      </c>
      <c r="AF92" s="31">
        <f t="shared" si="82"/>
        <v>68</v>
      </c>
      <c r="AG92" s="7">
        <v>2</v>
      </c>
    </row>
    <row r="93" spans="1:33" ht="15.75" customHeight="1" x14ac:dyDescent="0.25">
      <c r="A93" s="22" t="s">
        <v>43</v>
      </c>
      <c r="B93" s="23" t="s">
        <v>32</v>
      </c>
      <c r="C93" s="26"/>
      <c r="D93" s="36"/>
      <c r="E93" s="24"/>
      <c r="F93" s="29"/>
      <c r="G93" s="27">
        <f t="shared" si="74"/>
        <v>0</v>
      </c>
      <c r="H93" s="28">
        <f>COUNTIF(E$88:E$96,C93)+COUNTIF(C$88:C$96,E93)+COUNTIF(E$88:E$96,E93)+COUNTIF(C$88:C$96,C93)</f>
        <v>0</v>
      </c>
      <c r="I93" s="26"/>
      <c r="J93" s="36"/>
      <c r="K93" s="25"/>
      <c r="L93" s="25"/>
      <c r="M93" s="27">
        <f t="shared" si="75"/>
        <v>0</v>
      </c>
      <c r="N93" s="28">
        <f>COUNTIF(K$88:K$96,I93)+COUNTIF(I$88:I$96,K93)+COUNTIF(K$88:K$96,K93)+COUNTIF(I$88:I$96,I93)</f>
        <v>0</v>
      </c>
      <c r="O93" s="26"/>
      <c r="P93" s="36"/>
      <c r="Q93" s="29">
        <v>23</v>
      </c>
      <c r="R93" s="29" t="s">
        <v>26</v>
      </c>
      <c r="S93" s="27">
        <f t="shared" si="76"/>
        <v>1</v>
      </c>
      <c r="T93" s="28">
        <f>COUNTIF(Q$88:Q$96,O93)+COUNTIF(O$88:O$96,Q93)+COUNTIF(Q$88:Q$96,Q93)+COUNTIF(O$88:O$96,O93)</f>
        <v>1</v>
      </c>
      <c r="U93" s="26"/>
      <c r="V93" s="36"/>
      <c r="W93" s="29"/>
      <c r="X93" s="29"/>
      <c r="Y93" s="27">
        <f t="shared" si="77"/>
        <v>0</v>
      </c>
      <c r="Z93" s="28">
        <f>COUNTIF(W$88:W$96,U93)+COUNTIF(U$88:U$96,W93)+COUNTIF(W$88:W$96,W93)+COUNTIF(U$88:U$96,U93)</f>
        <v>0</v>
      </c>
      <c r="AA93" s="27">
        <f t="shared" si="78"/>
        <v>1</v>
      </c>
      <c r="AB93" s="30">
        <f t="shared" si="79"/>
        <v>6.2578222778473094E-2</v>
      </c>
      <c r="AC93" s="20"/>
      <c r="AD93" s="31">
        <f t="shared" si="80"/>
        <v>15.979999999999999</v>
      </c>
      <c r="AE93" s="31">
        <f t="shared" si="81"/>
        <v>18.02</v>
      </c>
      <c r="AF93" s="31">
        <f t="shared" si="82"/>
        <v>34</v>
      </c>
      <c r="AG93" s="7">
        <v>1</v>
      </c>
    </row>
    <row r="94" spans="1:33" ht="15.75" customHeight="1" x14ac:dyDescent="0.25">
      <c r="A94" s="22" t="s">
        <v>43</v>
      </c>
      <c r="B94" s="23" t="s">
        <v>33</v>
      </c>
      <c r="C94" s="26"/>
      <c r="D94" s="25"/>
      <c r="E94" s="24">
        <v>24</v>
      </c>
      <c r="F94" s="29" t="s">
        <v>26</v>
      </c>
      <c r="G94" s="27">
        <f t="shared" si="74"/>
        <v>1</v>
      </c>
      <c r="H94" s="28">
        <f>COUNTIF(E$88:E$96,C94)+COUNTIF(C$88:C$96,E94)+COUNTIF(E$88:E$96,E94)+COUNTIF(C$88:C$96,C94)</f>
        <v>1</v>
      </c>
      <c r="I94" s="26"/>
      <c r="J94" s="25"/>
      <c r="K94" s="25"/>
      <c r="L94" s="25"/>
      <c r="M94" s="27">
        <f t="shared" si="75"/>
        <v>0</v>
      </c>
      <c r="N94" s="28">
        <f>COUNTIF(K$88:K$96,I94)+COUNTIF(I$88:I$96,K94)+COUNTIF(K$88:K$96,K94)+COUNTIF(I$88:I$96,I94)</f>
        <v>0</v>
      </c>
      <c r="O94" s="26"/>
      <c r="P94" s="25"/>
      <c r="Q94" s="25"/>
      <c r="R94" s="25"/>
      <c r="S94" s="27">
        <f t="shared" si="76"/>
        <v>0</v>
      </c>
      <c r="T94" s="28">
        <f>COUNTIF(Q$88:Q$96,O94)+COUNTIF(O$88:O$96,Q94)+COUNTIF(Q$88:Q$96,Q94)+COUNTIF(O$88:O$96,O94)</f>
        <v>0</v>
      </c>
      <c r="U94" s="26"/>
      <c r="V94" s="25"/>
      <c r="W94" s="25"/>
      <c r="X94" s="25"/>
      <c r="Y94" s="27">
        <f t="shared" si="77"/>
        <v>0</v>
      </c>
      <c r="Z94" s="28">
        <f>COUNTIF(W$88:W$96,U94)+COUNTIF(U$88:U$96,W94)+COUNTIF(W$88:W$96,W94)+COUNTIF(U$88:U$96,U94)</f>
        <v>0</v>
      </c>
      <c r="AA94" s="27">
        <f t="shared" si="78"/>
        <v>1</v>
      </c>
      <c r="AB94" s="30">
        <f t="shared" si="79"/>
        <v>6.2578222778473094E-2</v>
      </c>
      <c r="AC94" s="20"/>
      <c r="AD94" s="31">
        <f t="shared" si="80"/>
        <v>15.979999999999999</v>
      </c>
      <c r="AE94" s="31">
        <f t="shared" si="81"/>
        <v>18.02</v>
      </c>
      <c r="AF94" s="31">
        <f t="shared" si="82"/>
        <v>34</v>
      </c>
      <c r="AG94" s="7">
        <v>1</v>
      </c>
    </row>
    <row r="95" spans="1:33" ht="15.75" customHeight="1" x14ac:dyDescent="0.25">
      <c r="A95" s="22" t="s">
        <v>43</v>
      </c>
      <c r="B95" s="23" t="s">
        <v>34</v>
      </c>
      <c r="C95" s="26"/>
      <c r="D95" s="25"/>
      <c r="E95" s="25"/>
      <c r="F95" s="25"/>
      <c r="G95" s="27">
        <f t="shared" si="74"/>
        <v>0</v>
      </c>
      <c r="H95" s="28">
        <f>COUNTIF(E$88:E$96,C95)+COUNTIF(C$88:C$96,E95)+COUNTIF(E$88:E$96,E95)+COUNTIF(C$88:C$96,C95)</f>
        <v>0</v>
      </c>
      <c r="I95" s="26"/>
      <c r="J95" s="25"/>
      <c r="K95" s="25"/>
      <c r="L95" s="25"/>
      <c r="M95" s="27">
        <f t="shared" si="75"/>
        <v>0</v>
      </c>
      <c r="N95" s="28">
        <f>COUNTIF(K$88:K$96,I95)+COUNTIF(I$88:I$96,K95)+COUNTIF(K$88:K$96,K95)+COUNTIF(I$88:I$96,I95)</f>
        <v>0</v>
      </c>
      <c r="O95" s="26"/>
      <c r="P95" s="25"/>
      <c r="Q95" s="29"/>
      <c r="R95" s="29"/>
      <c r="S95" s="27">
        <f t="shared" si="76"/>
        <v>0</v>
      </c>
      <c r="T95" s="28">
        <f>COUNTIF(Q$88:Q$96,O95)+COUNTIF(O$88:O$96,Q95)+COUNTIF(Q$88:Q$96,Q95)+COUNTIF(O$88:O$96,O95)</f>
        <v>0</v>
      </c>
      <c r="U95" s="26"/>
      <c r="V95" s="25"/>
      <c r="W95" s="29">
        <v>24</v>
      </c>
      <c r="X95" s="29" t="s">
        <v>26</v>
      </c>
      <c r="Y95" s="27">
        <f t="shared" si="77"/>
        <v>1</v>
      </c>
      <c r="Z95" s="28">
        <f>COUNTIF(W$88:W$96,U95)+COUNTIF(U$88:U$96,W95)+COUNTIF(W$88:W$96,W95)+COUNTIF(U$88:U$96,U95)</f>
        <v>1</v>
      </c>
      <c r="AA95" s="27">
        <f t="shared" si="78"/>
        <v>1</v>
      </c>
      <c r="AB95" s="30">
        <f t="shared" si="79"/>
        <v>6.2578222778473094E-2</v>
      </c>
      <c r="AC95" s="20"/>
      <c r="AD95" s="31">
        <f t="shared" si="80"/>
        <v>15.979999999999999</v>
      </c>
      <c r="AE95" s="31">
        <f t="shared" si="81"/>
        <v>18.02</v>
      </c>
      <c r="AF95" s="31">
        <f t="shared" si="82"/>
        <v>34</v>
      </c>
      <c r="AG95" s="7">
        <v>1</v>
      </c>
    </row>
    <row r="96" spans="1:33" ht="15.75" customHeight="1" x14ac:dyDescent="0.25">
      <c r="A96" s="22" t="s">
        <v>43</v>
      </c>
      <c r="B96" s="23" t="s">
        <v>35</v>
      </c>
      <c r="C96" s="26"/>
      <c r="D96" s="25"/>
      <c r="E96" s="29">
        <v>30</v>
      </c>
      <c r="F96" s="29" t="s">
        <v>30</v>
      </c>
      <c r="G96" s="27">
        <f t="shared" si="74"/>
        <v>1</v>
      </c>
      <c r="H96" s="28">
        <f>COUNTIF(E$88:E$96,C96)+COUNTIF(C$88:C$96,E96)+COUNTIF(E$88:E$96,E96)+COUNTIF(C$88:C$96,C96)</f>
        <v>1</v>
      </c>
      <c r="I96" s="26"/>
      <c r="J96" s="25"/>
      <c r="K96" s="29"/>
      <c r="L96" s="29"/>
      <c r="M96" s="27">
        <f t="shared" si="75"/>
        <v>0</v>
      </c>
      <c r="N96" s="28">
        <f>COUNTIF(K$88:K$96,I96)+COUNTIF(I$88:I$96,K96)+COUNTIF(K$88:K$96,K96)+COUNTIF(I$88:I$96,I96)</f>
        <v>0</v>
      </c>
      <c r="O96" s="26"/>
      <c r="P96" s="25"/>
      <c r="Q96" s="29"/>
      <c r="R96" s="29"/>
      <c r="S96" s="27">
        <f t="shared" si="76"/>
        <v>0</v>
      </c>
      <c r="T96" s="28">
        <f>COUNTIF(Q$88:Q$96,O96)+COUNTIF(O$88:O$96,Q96)+COUNTIF(Q$88:Q$96,Q96)+COUNTIF(O$88:O$96,O96)</f>
        <v>0</v>
      </c>
      <c r="U96" s="26"/>
      <c r="V96" s="25"/>
      <c r="W96" s="29">
        <v>9</v>
      </c>
      <c r="X96" s="29" t="s">
        <v>30</v>
      </c>
      <c r="Y96" s="27">
        <f t="shared" si="77"/>
        <v>1</v>
      </c>
      <c r="Z96" s="28">
        <f>COUNTIF(W$88:W$96,U96)+COUNTIF(U$88:U$96,W96)+COUNTIF(W$88:W$96,W96)+COUNTIF(U$88:U$96,U96)</f>
        <v>1</v>
      </c>
      <c r="AA96" s="27">
        <f t="shared" si="78"/>
        <v>2</v>
      </c>
      <c r="AB96" s="30">
        <f t="shared" si="79"/>
        <v>4.1718815185648732E-2</v>
      </c>
      <c r="AC96" s="20"/>
      <c r="AD96" s="31">
        <f t="shared" si="80"/>
        <v>47.94</v>
      </c>
      <c r="AE96" s="31">
        <f t="shared" si="81"/>
        <v>54.06</v>
      </c>
      <c r="AF96" s="31">
        <f t="shared" si="82"/>
        <v>102</v>
      </c>
      <c r="AG96" s="7">
        <v>3</v>
      </c>
    </row>
    <row r="97" spans="1:33" ht="15.75" customHeight="1" x14ac:dyDescent="0.25">
      <c r="A97" s="37"/>
      <c r="B97" s="44" t="s">
        <v>44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0"/>
      <c r="AB97" s="41"/>
      <c r="AC97" s="20"/>
      <c r="AD97" s="21" t="s">
        <v>17</v>
      </c>
      <c r="AE97" s="21" t="s">
        <v>18</v>
      </c>
      <c r="AF97" s="21" t="s">
        <v>19</v>
      </c>
      <c r="AG97" s="42"/>
    </row>
    <row r="98" spans="1:33" ht="15.75" customHeight="1" x14ac:dyDescent="0.25">
      <c r="A98" s="22" t="s">
        <v>44</v>
      </c>
      <c r="B98" s="23" t="s">
        <v>22</v>
      </c>
      <c r="C98" s="26"/>
      <c r="D98" s="25"/>
      <c r="E98" s="29">
        <v>12</v>
      </c>
      <c r="F98" s="29" t="s">
        <v>24</v>
      </c>
      <c r="G98" s="27">
        <f t="shared" ref="G98:G106" si="83">COUNTA(C98,E98)</f>
        <v>1</v>
      </c>
      <c r="H98" s="28">
        <f>COUNTIF(E$98:E$106,C98)+COUNTIF(C$98:C$106,E98)+COUNTIF(E$98:E$106,E98)+COUNTIF(C$98:C$106,C98)</f>
        <v>1</v>
      </c>
      <c r="I98" s="26"/>
      <c r="J98" s="25"/>
      <c r="K98" s="29">
        <v>14</v>
      </c>
      <c r="L98" s="29" t="s">
        <v>24</v>
      </c>
      <c r="M98" s="27">
        <f t="shared" ref="M98:M106" si="84">COUNTA(I98,K98)</f>
        <v>1</v>
      </c>
      <c r="N98" s="28">
        <f>COUNTIF(K$98:K$106,I98)+COUNTIF(I$98:I$106,K98)+COUNTIF(K$98:K$106,K98)+COUNTIF(I$98:I$106,I98)</f>
        <v>1</v>
      </c>
      <c r="O98" s="26"/>
      <c r="P98" s="25"/>
      <c r="Q98" s="29">
        <v>14</v>
      </c>
      <c r="R98" s="29" t="s">
        <v>24</v>
      </c>
      <c r="S98" s="27">
        <f t="shared" ref="S98:S106" si="85">COUNTA(O98,Q98)</f>
        <v>1</v>
      </c>
      <c r="T98" s="28">
        <f>COUNTIF(Q$98:Q$106,O98)+COUNTIF(O$98:O$106,Q98)+COUNTIF(Q$98:Q$106,Q98)+COUNTIF(O$98:O$106,O98)</f>
        <v>1</v>
      </c>
      <c r="U98" s="26"/>
      <c r="V98" s="25"/>
      <c r="W98" s="29">
        <v>6</v>
      </c>
      <c r="X98" s="29" t="s">
        <v>28</v>
      </c>
      <c r="Y98" s="27">
        <f t="shared" ref="Y98:Y106" si="86">COUNTA(U98,W98)</f>
        <v>1</v>
      </c>
      <c r="Z98" s="28">
        <f>COUNTIF(W$98:W$106,U98)+COUNTIF(U$98:U$106,W98)+COUNTIF(W$98:W$106,W98)+COUNTIF(U$98:U$106,U98)</f>
        <v>1</v>
      </c>
      <c r="AA98" s="27">
        <f t="shared" ref="AA98:AA106" si="87">SUM(G98,M98,S98,Y98)</f>
        <v>4</v>
      </c>
      <c r="AB98" s="30">
        <f t="shared" ref="AB98:AB106" si="88">AA98/AD98</f>
        <v>6.2578222778473094E-2</v>
      </c>
      <c r="AC98" s="20"/>
      <c r="AD98" s="31">
        <f t="shared" ref="AD98:AD106" si="89">AF98*0.47</f>
        <v>63.919999999999995</v>
      </c>
      <c r="AE98" s="31">
        <f t="shared" ref="AE98:AE106" si="90">AF98*0.53</f>
        <v>72.08</v>
      </c>
      <c r="AF98" s="31">
        <f t="shared" ref="AF98:AF106" si="91">AG98*34</f>
        <v>136</v>
      </c>
      <c r="AG98" s="7">
        <v>4</v>
      </c>
    </row>
    <row r="99" spans="1:33" ht="15.75" customHeight="1" x14ac:dyDescent="0.25">
      <c r="A99" s="22" t="s">
        <v>44</v>
      </c>
      <c r="B99" s="23" t="s">
        <v>25</v>
      </c>
      <c r="C99" s="26"/>
      <c r="D99" s="25"/>
      <c r="E99" s="29">
        <v>24</v>
      </c>
      <c r="F99" s="29" t="s">
        <v>23</v>
      </c>
      <c r="G99" s="27">
        <f t="shared" si="83"/>
        <v>1</v>
      </c>
      <c r="H99" s="28">
        <f>COUNTIF(E$98:E$106,C99)+COUNTIF(C$98:C$106,E99)+COUNTIF(E$98:E$106,E99)+COUNTIF(C$98:C$106,C99)</f>
        <v>1</v>
      </c>
      <c r="I99" s="26"/>
      <c r="J99" s="25"/>
      <c r="K99" s="29">
        <v>17</v>
      </c>
      <c r="L99" s="29" t="s">
        <v>30</v>
      </c>
      <c r="M99" s="27">
        <f t="shared" si="84"/>
        <v>1</v>
      </c>
      <c r="N99" s="28">
        <f>COUNTIF(K$98:K$106,I99)+COUNTIF(I$98:I$106,K99)+COUNTIF(K$98:K$106,K99)+COUNTIF(I$98:I$106,I99)</f>
        <v>1</v>
      </c>
      <c r="O99" s="26"/>
      <c r="P99" s="25"/>
      <c r="Q99" s="29">
        <v>15</v>
      </c>
      <c r="R99" s="29" t="s">
        <v>26</v>
      </c>
      <c r="S99" s="27">
        <f t="shared" si="85"/>
        <v>1</v>
      </c>
      <c r="T99" s="28">
        <f>COUNTIF(Q$98:Q$106,O99)+COUNTIF(O$98:O$106,Q99)+COUNTIF(Q$98:Q$106,Q99)+COUNTIF(O$98:O$106,O99)</f>
        <v>2</v>
      </c>
      <c r="U99" s="26"/>
      <c r="V99" s="25"/>
      <c r="W99" s="25"/>
      <c r="X99" s="25"/>
      <c r="Y99" s="27">
        <f t="shared" si="86"/>
        <v>0</v>
      </c>
      <c r="Z99" s="28">
        <f>COUNTIF(W$98:W$106,U99)+COUNTIF(U$98:U$106,W99)+COUNTIF(W$98:W$106,W99)+COUNTIF(U$98:U$106,U99)</f>
        <v>0</v>
      </c>
      <c r="AA99" s="27">
        <f t="shared" si="87"/>
        <v>3</v>
      </c>
      <c r="AB99" s="30">
        <f t="shared" si="88"/>
        <v>4.6933667083854824E-2</v>
      </c>
      <c r="AC99" s="20"/>
      <c r="AD99" s="31">
        <f t="shared" si="89"/>
        <v>63.919999999999995</v>
      </c>
      <c r="AE99" s="31">
        <f t="shared" si="90"/>
        <v>72.08</v>
      </c>
      <c r="AF99" s="31">
        <f t="shared" si="91"/>
        <v>136</v>
      </c>
      <c r="AG99" s="7">
        <v>4</v>
      </c>
    </row>
    <row r="100" spans="1:33" ht="15.75" customHeight="1" x14ac:dyDescent="0.25">
      <c r="A100" s="22" t="s">
        <v>44</v>
      </c>
      <c r="B100" s="23" t="s">
        <v>27</v>
      </c>
      <c r="C100" s="26"/>
      <c r="D100" s="32"/>
      <c r="E100" s="25"/>
      <c r="F100" s="25"/>
      <c r="G100" s="27">
        <f t="shared" si="83"/>
        <v>0</v>
      </c>
      <c r="H100" s="28">
        <f>COUNTIF(E$98:E$106,C100)+COUNTIF(C$98:C$106,E100)+COUNTIF(E$98:E$106,E100)+COUNTIF(C$98:C$106,C100)</f>
        <v>0</v>
      </c>
      <c r="I100" s="26"/>
      <c r="J100" s="32"/>
      <c r="K100" s="29">
        <v>23</v>
      </c>
      <c r="L100" s="29" t="s">
        <v>26</v>
      </c>
      <c r="M100" s="27">
        <f t="shared" si="84"/>
        <v>1</v>
      </c>
      <c r="N100" s="28">
        <f>COUNTIF(K$98:K$106,I100)+COUNTIF(I$98:I$106,K100)+COUNTIF(K$98:K$106,K100)+COUNTIF(I$98:I$106,I100)</f>
        <v>1</v>
      </c>
      <c r="O100" s="26"/>
      <c r="P100" s="32"/>
      <c r="Q100" s="25"/>
      <c r="R100" s="25"/>
      <c r="S100" s="27">
        <f t="shared" si="85"/>
        <v>0</v>
      </c>
      <c r="T100" s="28">
        <f>COUNTIF(Q$98:Q$106,O100)+COUNTIF(O$98:O$106,Q100)+COUNTIF(Q$98:Q$106,Q100)+COUNTIF(O$98:O$106,O100)</f>
        <v>0</v>
      </c>
      <c r="U100" s="26"/>
      <c r="V100" s="32"/>
      <c r="W100" s="29">
        <v>19</v>
      </c>
      <c r="X100" s="29" t="s">
        <v>23</v>
      </c>
      <c r="Y100" s="27">
        <f t="shared" si="86"/>
        <v>1</v>
      </c>
      <c r="Z100" s="28">
        <f>COUNTIF(W$98:W$106,U100)+COUNTIF(U$98:U$106,W100)+COUNTIF(W$98:W$106,W100)+COUNTIF(U$98:U$106,U100)</f>
        <v>1</v>
      </c>
      <c r="AA100" s="27">
        <f t="shared" si="87"/>
        <v>2</v>
      </c>
      <c r="AB100" s="30">
        <f t="shared" si="88"/>
        <v>6.2578222778473094E-2</v>
      </c>
      <c r="AC100" s="20"/>
      <c r="AD100" s="31">
        <f t="shared" si="89"/>
        <v>31.959999999999997</v>
      </c>
      <c r="AE100" s="31">
        <f t="shared" si="90"/>
        <v>36.04</v>
      </c>
      <c r="AF100" s="31">
        <f t="shared" si="91"/>
        <v>68</v>
      </c>
      <c r="AG100" s="7">
        <v>2</v>
      </c>
    </row>
    <row r="101" spans="1:33" ht="15.75" customHeight="1" x14ac:dyDescent="0.25">
      <c r="A101" s="22" t="s">
        <v>44</v>
      </c>
      <c r="B101" s="23" t="s">
        <v>29</v>
      </c>
      <c r="C101" s="26"/>
      <c r="D101" s="25"/>
      <c r="E101" s="29">
        <v>13</v>
      </c>
      <c r="F101" s="35" t="s">
        <v>24</v>
      </c>
      <c r="G101" s="27">
        <f t="shared" si="83"/>
        <v>1</v>
      </c>
      <c r="H101" s="28">
        <f>COUNTIF(E$98:E$106,C101)+COUNTIF(C$98:C$106,E101)+COUNTIF(E$98:E$106,E101)+COUNTIF(C$98:C$106,C101)</f>
        <v>1</v>
      </c>
      <c r="I101" s="26"/>
      <c r="J101" s="25"/>
      <c r="K101" s="29">
        <v>10</v>
      </c>
      <c r="L101" s="35" t="s">
        <v>28</v>
      </c>
      <c r="M101" s="27">
        <f t="shared" si="84"/>
        <v>1</v>
      </c>
      <c r="N101" s="28">
        <f>COUNTIF(K$98:K$106,I101)+COUNTIF(I$98:I$106,K101)+COUNTIF(K$98:K$106,K101)+COUNTIF(I$98:I$106,I101)</f>
        <v>1</v>
      </c>
      <c r="O101" s="26"/>
      <c r="P101" s="25"/>
      <c r="Q101" s="29">
        <v>26</v>
      </c>
      <c r="R101" s="35" t="s">
        <v>30</v>
      </c>
      <c r="S101" s="27">
        <f t="shared" si="85"/>
        <v>1</v>
      </c>
      <c r="T101" s="28">
        <f>COUNTIF(Q$98:Q$106,O101)+COUNTIF(O$98:O$106,Q101)+COUNTIF(Q$98:Q$106,Q101)+COUNTIF(O$98:O$106,O101)</f>
        <v>1</v>
      </c>
      <c r="U101" s="26"/>
      <c r="V101" s="25"/>
      <c r="W101" s="29"/>
      <c r="X101" s="35"/>
      <c r="Y101" s="27">
        <f t="shared" si="86"/>
        <v>0</v>
      </c>
      <c r="Z101" s="28">
        <f>COUNTIF(W$98:W$106,U101)+COUNTIF(U$98:U$106,W101)+COUNTIF(W$98:W$106,W101)+COUNTIF(U$98:U$106,U101)</f>
        <v>0</v>
      </c>
      <c r="AA101" s="27">
        <f t="shared" si="87"/>
        <v>3</v>
      </c>
      <c r="AB101" s="30">
        <f t="shared" si="88"/>
        <v>4.6933667083854824E-2</v>
      </c>
      <c r="AC101" s="20"/>
      <c r="AD101" s="31">
        <f t="shared" si="89"/>
        <v>63.919999999999995</v>
      </c>
      <c r="AE101" s="31">
        <f t="shared" si="90"/>
        <v>72.08</v>
      </c>
      <c r="AF101" s="31">
        <f t="shared" si="91"/>
        <v>136</v>
      </c>
      <c r="AG101" s="7">
        <v>4</v>
      </c>
    </row>
    <row r="102" spans="1:33" ht="15.75" customHeight="1" x14ac:dyDescent="0.25">
      <c r="A102" s="22" t="s">
        <v>44</v>
      </c>
      <c r="B102" s="23" t="s">
        <v>31</v>
      </c>
      <c r="C102" s="26"/>
      <c r="D102" s="25"/>
      <c r="E102" s="25"/>
      <c r="F102" s="34"/>
      <c r="G102" s="27">
        <f t="shared" si="83"/>
        <v>0</v>
      </c>
      <c r="H102" s="28">
        <f>COUNTIF(E$98:E$106,C102)+COUNTIF(C$98:C$106,E102)+COUNTIF(E$98:E$106,E102)+COUNTIF(C$98:C$106,C102)</f>
        <v>0</v>
      </c>
      <c r="I102" s="26"/>
      <c r="J102" s="25"/>
      <c r="K102" s="29">
        <v>21</v>
      </c>
      <c r="L102" s="35" t="s">
        <v>26</v>
      </c>
      <c r="M102" s="27">
        <f t="shared" si="84"/>
        <v>1</v>
      </c>
      <c r="N102" s="28">
        <f>COUNTIF(K$98:K$106,I102)+COUNTIF(I$98:I$106,K102)+COUNTIF(K$98:K$106,K102)+COUNTIF(I$98:I$106,I102)</f>
        <v>1</v>
      </c>
      <c r="O102" s="26"/>
      <c r="P102" s="25"/>
      <c r="Q102" s="24"/>
      <c r="R102" s="29"/>
      <c r="S102" s="27">
        <f t="shared" si="85"/>
        <v>0</v>
      </c>
      <c r="T102" s="28">
        <f>COUNTIF(Q$98:Q$106,O102)+COUNTIF(O$98:O$106,Q102)+COUNTIF(Q$98:Q$106,Q102)+COUNTIF(O$98:O$106,O102)</f>
        <v>0</v>
      </c>
      <c r="U102" s="26"/>
      <c r="V102" s="25"/>
      <c r="W102" s="29">
        <v>23</v>
      </c>
      <c r="X102" s="35" t="s">
        <v>26</v>
      </c>
      <c r="Y102" s="27">
        <f t="shared" si="86"/>
        <v>1</v>
      </c>
      <c r="Z102" s="28">
        <f>COUNTIF(W$98:W$106,U102)+COUNTIF(U$98:U$106,W102)+COUNTIF(W$98:W$106,W102)+COUNTIF(U$98:U$106,U102)</f>
        <v>1</v>
      </c>
      <c r="AA102" s="27">
        <f t="shared" si="87"/>
        <v>2</v>
      </c>
      <c r="AB102" s="30">
        <f t="shared" si="88"/>
        <v>6.2578222778473094E-2</v>
      </c>
      <c r="AC102" s="20"/>
      <c r="AD102" s="31">
        <f t="shared" si="89"/>
        <v>31.959999999999997</v>
      </c>
      <c r="AE102" s="31">
        <f t="shared" si="90"/>
        <v>36.04</v>
      </c>
      <c r="AF102" s="31">
        <f t="shared" si="91"/>
        <v>68</v>
      </c>
      <c r="AG102" s="7">
        <v>2</v>
      </c>
    </row>
    <row r="103" spans="1:33" ht="15.75" customHeight="1" x14ac:dyDescent="0.25">
      <c r="A103" s="22" t="s">
        <v>44</v>
      </c>
      <c r="B103" s="23" t="s">
        <v>32</v>
      </c>
      <c r="C103" s="26"/>
      <c r="D103" s="36"/>
      <c r="E103" s="24"/>
      <c r="F103" s="29"/>
      <c r="G103" s="27">
        <f t="shared" si="83"/>
        <v>0</v>
      </c>
      <c r="H103" s="28">
        <f>COUNTIF(E$98:E$106,C103)+COUNTIF(C$98:C$106,E103)+COUNTIF(E$98:E$106,E103)+COUNTIF(C$98:C$106,C103)</f>
        <v>0</v>
      </c>
      <c r="I103" s="26"/>
      <c r="J103" s="36"/>
      <c r="K103" s="29"/>
      <c r="L103" s="43"/>
      <c r="M103" s="27">
        <f t="shared" si="84"/>
        <v>0</v>
      </c>
      <c r="N103" s="28">
        <f>COUNTIF(K$98:K$106,I103)+COUNTIF(I$98:I$106,K103)+COUNTIF(K$98:K$106,K103)+COUNTIF(I$98:I$106,I103)</f>
        <v>0</v>
      </c>
      <c r="O103" s="26"/>
      <c r="P103" s="36"/>
      <c r="Q103" s="29">
        <v>11</v>
      </c>
      <c r="R103" s="29" t="s">
        <v>23</v>
      </c>
      <c r="S103" s="27">
        <f t="shared" si="85"/>
        <v>1</v>
      </c>
      <c r="T103" s="28">
        <f>COUNTIF(Q$98:Q$106,O103)+COUNTIF(O$98:O$106,Q103)+COUNTIF(Q$98:Q$106,Q103)+COUNTIF(O$98:O$106,O103)</f>
        <v>1</v>
      </c>
      <c r="U103" s="26"/>
      <c r="V103" s="36"/>
      <c r="W103" s="29"/>
      <c r="X103" s="29"/>
      <c r="Y103" s="27">
        <f t="shared" si="86"/>
        <v>0</v>
      </c>
      <c r="Z103" s="28">
        <f>COUNTIF(W$98:W$106,U103)+COUNTIF(U$98:U$106,W103)+COUNTIF(W$98:W$106,W103)+COUNTIF(U$98:U$106,U103)</f>
        <v>0</v>
      </c>
      <c r="AA103" s="27">
        <f t="shared" si="87"/>
        <v>1</v>
      </c>
      <c r="AB103" s="30">
        <f t="shared" si="88"/>
        <v>6.2578222778473094E-2</v>
      </c>
      <c r="AC103" s="20"/>
      <c r="AD103" s="31">
        <f t="shared" si="89"/>
        <v>15.979999999999999</v>
      </c>
      <c r="AE103" s="31">
        <f t="shared" si="90"/>
        <v>18.02</v>
      </c>
      <c r="AF103" s="31">
        <f t="shared" si="91"/>
        <v>34</v>
      </c>
      <c r="AG103" s="7">
        <v>1</v>
      </c>
    </row>
    <row r="104" spans="1:33" ht="15.75" customHeight="1" x14ac:dyDescent="0.25">
      <c r="A104" s="22" t="s">
        <v>44</v>
      </c>
      <c r="B104" s="23" t="s">
        <v>33</v>
      </c>
      <c r="C104" s="26"/>
      <c r="D104" s="25"/>
      <c r="E104" s="25"/>
      <c r="F104" s="25"/>
      <c r="G104" s="27">
        <f t="shared" si="83"/>
        <v>0</v>
      </c>
      <c r="H104" s="28">
        <f>COUNTIF(E$98:E$106,C104)+COUNTIF(C$98:C$106,E104)+COUNTIF(E$98:E$106,E104)+COUNTIF(C$98:C$106,C104)</f>
        <v>0</v>
      </c>
      <c r="I104" s="26"/>
      <c r="J104" s="25"/>
      <c r="K104" s="29">
        <v>3</v>
      </c>
      <c r="L104" s="29" t="s">
        <v>26</v>
      </c>
      <c r="M104" s="27">
        <f t="shared" si="84"/>
        <v>1</v>
      </c>
      <c r="N104" s="28">
        <f>COUNTIF(K$98:K$106,I104)+COUNTIF(I$98:I$106,K104)+COUNTIF(K$98:K$106,K104)+COUNTIF(I$98:I$106,I104)</f>
        <v>1</v>
      </c>
      <c r="O104" s="26"/>
      <c r="P104" s="25"/>
      <c r="Q104" s="29"/>
      <c r="R104" s="29"/>
      <c r="S104" s="27">
        <f t="shared" si="85"/>
        <v>0</v>
      </c>
      <c r="T104" s="28">
        <f>COUNTIF(Q$98:Q$106,O104)+COUNTIF(O$98:O$106,Q104)+COUNTIF(Q$98:Q$106,Q104)+COUNTIF(O$98:O$106,O104)</f>
        <v>0</v>
      </c>
      <c r="U104" s="26"/>
      <c r="V104" s="25"/>
      <c r="W104" s="29"/>
      <c r="X104" s="29"/>
      <c r="Y104" s="27">
        <f t="shared" si="86"/>
        <v>0</v>
      </c>
      <c r="Z104" s="28">
        <f>COUNTIF(W$98:W$106,U104)+COUNTIF(U$98:U$106,W104)+COUNTIF(W$98:W$106,W104)+COUNTIF(U$98:U$106,U104)</f>
        <v>0</v>
      </c>
      <c r="AA104" s="27">
        <f t="shared" si="87"/>
        <v>1</v>
      </c>
      <c r="AB104" s="30">
        <f t="shared" si="88"/>
        <v>6.2578222778473094E-2</v>
      </c>
      <c r="AC104" s="20"/>
      <c r="AD104" s="31">
        <f t="shared" si="89"/>
        <v>15.979999999999999</v>
      </c>
      <c r="AE104" s="31">
        <f t="shared" si="90"/>
        <v>18.02</v>
      </c>
      <c r="AF104" s="31">
        <f t="shared" si="91"/>
        <v>34</v>
      </c>
      <c r="AG104" s="7">
        <v>1</v>
      </c>
    </row>
    <row r="105" spans="1:33" ht="15.75" customHeight="1" x14ac:dyDescent="0.25">
      <c r="A105" s="22" t="s">
        <v>44</v>
      </c>
      <c r="B105" s="23" t="s">
        <v>34</v>
      </c>
      <c r="C105" s="26"/>
      <c r="D105" s="25"/>
      <c r="E105" s="25"/>
      <c r="F105" s="25"/>
      <c r="G105" s="27">
        <f t="shared" si="83"/>
        <v>0</v>
      </c>
      <c r="H105" s="28">
        <f>COUNTIF(E$98:E$106,C105)+COUNTIF(C$98:C$106,E105)+COUNTIF(E$98:E$106,E105)+COUNTIF(C$98:C$106,C105)</f>
        <v>0</v>
      </c>
      <c r="I105" s="26"/>
      <c r="J105" s="25"/>
      <c r="K105" s="29"/>
      <c r="L105" s="29"/>
      <c r="M105" s="27">
        <f t="shared" si="84"/>
        <v>0</v>
      </c>
      <c r="N105" s="28">
        <f>COUNTIF(K$98:K$106,I105)+COUNTIF(I$98:I$106,K105)+COUNTIF(K$98:K$106,K105)+COUNTIF(I$98:I$106,I105)</f>
        <v>0</v>
      </c>
      <c r="O105" s="26"/>
      <c r="P105" s="25"/>
      <c r="Q105" s="24">
        <v>15</v>
      </c>
      <c r="R105" s="29" t="s">
        <v>23</v>
      </c>
      <c r="S105" s="27">
        <f t="shared" si="85"/>
        <v>1</v>
      </c>
      <c r="T105" s="28">
        <f>COUNTIF(Q$98:Q$106,O105)+COUNTIF(O$98:O$106,Q105)+COUNTIF(Q$98:Q$106,Q105)+COUNTIF(O$98:O$106,O105)</f>
        <v>2</v>
      </c>
      <c r="U105" s="26"/>
      <c r="V105" s="25"/>
      <c r="W105" s="25"/>
      <c r="X105" s="25"/>
      <c r="Y105" s="27">
        <f t="shared" si="86"/>
        <v>0</v>
      </c>
      <c r="Z105" s="28">
        <f>COUNTIF(W$98:W$106,U105)+COUNTIF(U$98:U$106,W105)+COUNTIF(W$98:W$106,W105)+COUNTIF(U$98:U$106,U105)</f>
        <v>0</v>
      </c>
      <c r="AA105" s="27">
        <f t="shared" si="87"/>
        <v>1</v>
      </c>
      <c r="AB105" s="30">
        <f t="shared" si="88"/>
        <v>6.2578222778473094E-2</v>
      </c>
      <c r="AC105" s="20"/>
      <c r="AD105" s="31">
        <f t="shared" si="89"/>
        <v>15.979999999999999</v>
      </c>
      <c r="AE105" s="31">
        <f t="shared" si="90"/>
        <v>18.02</v>
      </c>
      <c r="AF105" s="31">
        <f t="shared" si="91"/>
        <v>34</v>
      </c>
      <c r="AG105" s="7">
        <v>1</v>
      </c>
    </row>
    <row r="106" spans="1:33" ht="15.75" customHeight="1" x14ac:dyDescent="0.25">
      <c r="A106" s="22" t="s">
        <v>44</v>
      </c>
      <c r="B106" s="23" t="s">
        <v>35</v>
      </c>
      <c r="C106" s="26"/>
      <c r="D106" s="25"/>
      <c r="E106" s="29">
        <v>30</v>
      </c>
      <c r="F106" s="29" t="s">
        <v>28</v>
      </c>
      <c r="G106" s="27">
        <f t="shared" si="83"/>
        <v>1</v>
      </c>
      <c r="H106" s="28">
        <f>COUNTIF(E$98:E$106,C106)+COUNTIF(C$98:C$106,E106)+COUNTIF(E$98:E$106,E106)+COUNTIF(C$98:C$106,C106)</f>
        <v>1</v>
      </c>
      <c r="I106" s="26"/>
      <c r="J106" s="25"/>
      <c r="K106" s="29"/>
      <c r="L106" s="29"/>
      <c r="M106" s="27">
        <f t="shared" si="84"/>
        <v>0</v>
      </c>
      <c r="N106" s="28">
        <f>COUNTIF(K$98:K$106,I106)+COUNTIF(I$98:I$106,K106)+COUNTIF(K$98:K$106,K106)+COUNTIF(I$98:I$106,I106)</f>
        <v>0</v>
      </c>
      <c r="O106" s="26"/>
      <c r="P106" s="25"/>
      <c r="Q106" s="29"/>
      <c r="R106" s="29"/>
      <c r="S106" s="27">
        <f t="shared" si="85"/>
        <v>0</v>
      </c>
      <c r="T106" s="28">
        <f>COUNTIF(Q$98:Q$106,O106)+COUNTIF(O$98:O$106,Q106)+COUNTIF(Q$98:Q$106,Q106)+COUNTIF(O$98:O$106,O106)</f>
        <v>0</v>
      </c>
      <c r="U106" s="26"/>
      <c r="V106" s="25"/>
      <c r="W106" s="29">
        <v>9</v>
      </c>
      <c r="X106" s="29" t="s">
        <v>28</v>
      </c>
      <c r="Y106" s="27">
        <f t="shared" si="86"/>
        <v>1</v>
      </c>
      <c r="Z106" s="28">
        <f>COUNTIF(W$98:W$106,U106)+COUNTIF(U$98:U$106,W106)+COUNTIF(W$98:W$106,W106)+COUNTIF(U$98:U$106,U106)</f>
        <v>1</v>
      </c>
      <c r="AA106" s="27">
        <f t="shared" si="87"/>
        <v>2</v>
      </c>
      <c r="AB106" s="30">
        <f t="shared" si="88"/>
        <v>4.1718815185648732E-2</v>
      </c>
      <c r="AC106" s="20"/>
      <c r="AD106" s="31">
        <f t="shared" si="89"/>
        <v>47.94</v>
      </c>
      <c r="AE106" s="31">
        <f t="shared" si="90"/>
        <v>54.06</v>
      </c>
      <c r="AF106" s="31">
        <f t="shared" si="91"/>
        <v>102</v>
      </c>
      <c r="AG106" s="7">
        <v>3</v>
      </c>
    </row>
    <row r="107" spans="1:33" ht="15.75" customHeight="1" x14ac:dyDescent="0.25">
      <c r="A107" s="37"/>
      <c r="B107" s="44" t="s">
        <v>45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0"/>
      <c r="AB107" s="41"/>
      <c r="AC107" s="20"/>
      <c r="AD107" s="21" t="s">
        <v>17</v>
      </c>
      <c r="AE107" s="21" t="s">
        <v>18</v>
      </c>
      <c r="AF107" s="21" t="s">
        <v>19</v>
      </c>
      <c r="AG107" s="42"/>
    </row>
    <row r="108" spans="1:33" ht="15.75" customHeight="1" x14ac:dyDescent="0.25">
      <c r="A108" s="22" t="s">
        <v>45</v>
      </c>
      <c r="B108" s="23" t="s">
        <v>22</v>
      </c>
      <c r="C108" s="26"/>
      <c r="D108" s="25"/>
      <c r="E108" s="25"/>
      <c r="F108" s="25"/>
      <c r="G108" s="27">
        <f t="shared" ref="G108:G119" si="92">COUNTA(C108,E108)</f>
        <v>0</v>
      </c>
      <c r="H108" s="28">
        <f t="shared" ref="H108:H119" si="93">COUNTIF(E$108:E$119,C108)+COUNTIF(C$108:C$119,E108)+COUNTIF(E$108:E$119,E108)+COUNTIF(C$108:C$119,C108)</f>
        <v>0</v>
      </c>
      <c r="I108" s="26"/>
      <c r="J108" s="25"/>
      <c r="K108" s="29"/>
      <c r="L108" s="29"/>
      <c r="M108" s="27">
        <f t="shared" ref="M108:M119" si="94">COUNTA(I108,K108)</f>
        <v>0</v>
      </c>
      <c r="N108" s="28">
        <f t="shared" ref="N108:N119" si="95">COUNTIF(K$108:K$119,I108)+COUNTIF(I$108:I$119,K108)+COUNTIF(K$108:K$119,K108)+COUNTIF(I$108:I$119,I108)</f>
        <v>0</v>
      </c>
      <c r="O108" s="26"/>
      <c r="P108" s="25"/>
      <c r="Q108" s="25"/>
      <c r="R108" s="25"/>
      <c r="S108" s="27">
        <f t="shared" ref="S108:S119" si="96">COUNTA(O108,Q108)</f>
        <v>0</v>
      </c>
      <c r="T108" s="28">
        <f t="shared" ref="T108:T119" si="97">COUNTIF(Q$108:Q$119,O108)+COUNTIF(O$108:O$119,Q108)+COUNTIF(Q$108:Q$119,Q108)+COUNTIF(O$108:O$119,O108)</f>
        <v>0</v>
      </c>
      <c r="U108" s="26"/>
      <c r="V108" s="25"/>
      <c r="W108" s="29">
        <v>17</v>
      </c>
      <c r="X108" s="29" t="s">
        <v>23</v>
      </c>
      <c r="Y108" s="27">
        <f t="shared" ref="Y108:Y119" si="98">COUNTA(U108,W108)</f>
        <v>1</v>
      </c>
      <c r="Z108" s="28">
        <f t="shared" ref="Z108:Z119" si="99">COUNTIF(W$108:W$119,U108)+COUNTIF(U$108:U$119,W108)+COUNTIF(W$108:W$119,W108)+COUNTIF(U$108:U$119,U108)</f>
        <v>1</v>
      </c>
      <c r="AA108" s="27">
        <f t="shared" ref="AA108:AA119" si="100">SUM(G108,M108,S108,Y108)</f>
        <v>1</v>
      </c>
      <c r="AB108" s="30">
        <f t="shared" ref="AB108:AB119" si="101">AA108/AD108</f>
        <v>1.251564455569462E-2</v>
      </c>
      <c r="AC108" s="20"/>
      <c r="AD108" s="31">
        <f t="shared" ref="AD108:AD119" si="102">AF108*0.47</f>
        <v>79.899999999999991</v>
      </c>
      <c r="AE108" s="31">
        <f t="shared" ref="AE108:AE119" si="103">AF108*0.53</f>
        <v>90.100000000000009</v>
      </c>
      <c r="AF108" s="31">
        <f t="shared" ref="AF108:AF119" si="104">AG108*34</f>
        <v>170</v>
      </c>
      <c r="AG108" s="7">
        <v>5</v>
      </c>
    </row>
    <row r="109" spans="1:33" ht="15.75" customHeight="1" x14ac:dyDescent="0.25">
      <c r="A109" s="22" t="s">
        <v>45</v>
      </c>
      <c r="B109" s="23" t="s">
        <v>46</v>
      </c>
      <c r="C109" s="26"/>
      <c r="D109" s="25"/>
      <c r="E109" s="25"/>
      <c r="F109" s="25"/>
      <c r="G109" s="27">
        <f t="shared" si="92"/>
        <v>0</v>
      </c>
      <c r="H109" s="28">
        <f t="shared" si="93"/>
        <v>0</v>
      </c>
      <c r="I109" s="26"/>
      <c r="J109" s="25"/>
      <c r="K109" s="25"/>
      <c r="L109" s="25"/>
      <c r="M109" s="27">
        <f t="shared" si="94"/>
        <v>0</v>
      </c>
      <c r="N109" s="28">
        <f t="shared" si="95"/>
        <v>0</v>
      </c>
      <c r="O109" s="26"/>
      <c r="P109" s="25"/>
      <c r="Q109" s="25"/>
      <c r="R109" s="25"/>
      <c r="S109" s="27">
        <f t="shared" si="96"/>
        <v>0</v>
      </c>
      <c r="T109" s="28">
        <f t="shared" si="97"/>
        <v>0</v>
      </c>
      <c r="U109" s="26"/>
      <c r="V109" s="25"/>
      <c r="W109" s="29"/>
      <c r="X109" s="29"/>
      <c r="Y109" s="27">
        <f t="shared" si="98"/>
        <v>0</v>
      </c>
      <c r="Z109" s="28">
        <f t="shared" si="99"/>
        <v>0</v>
      </c>
      <c r="AA109" s="27">
        <f t="shared" si="100"/>
        <v>0</v>
      </c>
      <c r="AB109" s="30">
        <f t="shared" si="101"/>
        <v>0</v>
      </c>
      <c r="AC109" s="20"/>
      <c r="AD109" s="31">
        <f t="shared" si="102"/>
        <v>47.94</v>
      </c>
      <c r="AE109" s="31">
        <f t="shared" si="103"/>
        <v>54.06</v>
      </c>
      <c r="AF109" s="31">
        <f t="shared" si="104"/>
        <v>102</v>
      </c>
      <c r="AG109" s="7">
        <v>3</v>
      </c>
    </row>
    <row r="110" spans="1:33" ht="15.75" customHeight="1" x14ac:dyDescent="0.25">
      <c r="A110" s="22" t="s">
        <v>45</v>
      </c>
      <c r="B110" s="23" t="s">
        <v>27</v>
      </c>
      <c r="C110" s="26"/>
      <c r="D110" s="25"/>
      <c r="E110" s="29"/>
      <c r="F110" s="29"/>
      <c r="G110" s="27">
        <f t="shared" si="92"/>
        <v>0</v>
      </c>
      <c r="H110" s="28">
        <f t="shared" si="93"/>
        <v>0</v>
      </c>
      <c r="I110" s="26"/>
      <c r="J110" s="25"/>
      <c r="K110" s="29">
        <v>23</v>
      </c>
      <c r="L110" s="29" t="s">
        <v>23</v>
      </c>
      <c r="M110" s="27">
        <f t="shared" si="94"/>
        <v>1</v>
      </c>
      <c r="N110" s="28">
        <f t="shared" si="95"/>
        <v>1</v>
      </c>
      <c r="O110" s="26"/>
      <c r="P110" s="25"/>
      <c r="Q110" s="29"/>
      <c r="R110" s="29"/>
      <c r="S110" s="27">
        <f t="shared" si="96"/>
        <v>0</v>
      </c>
      <c r="T110" s="28">
        <f t="shared" si="97"/>
        <v>0</v>
      </c>
      <c r="U110" s="26"/>
      <c r="V110" s="25"/>
      <c r="W110" s="29">
        <v>20</v>
      </c>
      <c r="X110" s="29" t="s">
        <v>28</v>
      </c>
      <c r="Y110" s="27">
        <f t="shared" si="98"/>
        <v>1</v>
      </c>
      <c r="Z110" s="28">
        <f t="shared" si="99"/>
        <v>1</v>
      </c>
      <c r="AA110" s="27">
        <f t="shared" si="100"/>
        <v>2</v>
      </c>
      <c r="AB110" s="30">
        <f t="shared" si="101"/>
        <v>4.1718815185648732E-2</v>
      </c>
      <c r="AC110" s="20"/>
      <c r="AD110" s="31">
        <f t="shared" si="102"/>
        <v>47.94</v>
      </c>
      <c r="AE110" s="31">
        <f t="shared" si="103"/>
        <v>54.06</v>
      </c>
      <c r="AF110" s="31">
        <f t="shared" si="104"/>
        <v>102</v>
      </c>
      <c r="AG110" s="7">
        <v>3</v>
      </c>
    </row>
    <row r="111" spans="1:33" ht="15.75" customHeight="1" x14ac:dyDescent="0.25">
      <c r="A111" s="22" t="s">
        <v>45</v>
      </c>
      <c r="B111" s="23" t="s">
        <v>47</v>
      </c>
      <c r="C111" s="26"/>
      <c r="D111" s="25"/>
      <c r="E111" s="25"/>
      <c r="F111" s="25"/>
      <c r="G111" s="27">
        <f t="shared" si="92"/>
        <v>0</v>
      </c>
      <c r="H111" s="28">
        <f t="shared" si="93"/>
        <v>0</v>
      </c>
      <c r="I111" s="26"/>
      <c r="J111" s="25"/>
      <c r="K111" s="29">
        <v>16</v>
      </c>
      <c r="L111" s="29" t="s">
        <v>28</v>
      </c>
      <c r="M111" s="27">
        <f t="shared" si="94"/>
        <v>1</v>
      </c>
      <c r="N111" s="28">
        <f t="shared" si="95"/>
        <v>1</v>
      </c>
      <c r="O111" s="26"/>
      <c r="P111" s="25"/>
      <c r="Q111" s="24"/>
      <c r="R111" s="29"/>
      <c r="S111" s="27">
        <f t="shared" si="96"/>
        <v>0</v>
      </c>
      <c r="T111" s="28">
        <f t="shared" si="97"/>
        <v>0</v>
      </c>
      <c r="U111" s="26"/>
      <c r="V111" s="25"/>
      <c r="W111" s="29">
        <v>9</v>
      </c>
      <c r="X111" s="29" t="s">
        <v>26</v>
      </c>
      <c r="Y111" s="27">
        <f t="shared" si="98"/>
        <v>1</v>
      </c>
      <c r="Z111" s="28">
        <f t="shared" si="99"/>
        <v>1</v>
      </c>
      <c r="AA111" s="27">
        <f t="shared" si="100"/>
        <v>2</v>
      </c>
      <c r="AB111" s="30">
        <f t="shared" si="101"/>
        <v>6.2578222778473094E-2</v>
      </c>
      <c r="AC111" s="20"/>
      <c r="AD111" s="31">
        <f t="shared" si="102"/>
        <v>31.959999999999997</v>
      </c>
      <c r="AE111" s="31">
        <f t="shared" si="103"/>
        <v>36.04</v>
      </c>
      <c r="AF111" s="31">
        <f t="shared" si="104"/>
        <v>68</v>
      </c>
      <c r="AG111" s="7">
        <v>2</v>
      </c>
    </row>
    <row r="112" spans="1:33" ht="15.75" customHeight="1" x14ac:dyDescent="0.25">
      <c r="A112" s="22" t="s">
        <v>45</v>
      </c>
      <c r="B112" s="23" t="s">
        <v>48</v>
      </c>
      <c r="C112" s="26"/>
      <c r="D112" s="25"/>
      <c r="E112" s="25"/>
      <c r="F112" s="25"/>
      <c r="G112" s="27">
        <f t="shared" si="92"/>
        <v>0</v>
      </c>
      <c r="H112" s="28">
        <f t="shared" si="93"/>
        <v>0</v>
      </c>
      <c r="I112" s="26"/>
      <c r="J112" s="25"/>
      <c r="K112" s="29">
        <v>21</v>
      </c>
      <c r="L112" s="29" t="s">
        <v>24</v>
      </c>
      <c r="M112" s="27">
        <f t="shared" si="94"/>
        <v>1</v>
      </c>
      <c r="N112" s="28">
        <f t="shared" si="95"/>
        <v>1</v>
      </c>
      <c r="O112" s="26"/>
      <c r="P112" s="25"/>
      <c r="Q112" s="24"/>
      <c r="R112" s="29"/>
      <c r="S112" s="27">
        <f t="shared" si="96"/>
        <v>0</v>
      </c>
      <c r="T112" s="28">
        <f t="shared" si="97"/>
        <v>0</v>
      </c>
      <c r="U112" s="26"/>
      <c r="V112" s="25"/>
      <c r="W112" s="29"/>
      <c r="X112" s="25"/>
      <c r="Y112" s="27">
        <f t="shared" si="98"/>
        <v>0</v>
      </c>
      <c r="Z112" s="28">
        <f t="shared" si="99"/>
        <v>0</v>
      </c>
      <c r="AA112" s="27">
        <f t="shared" si="100"/>
        <v>1</v>
      </c>
      <c r="AB112" s="30">
        <f t="shared" si="101"/>
        <v>6.2578222778473094E-2</v>
      </c>
      <c r="AC112" s="20"/>
      <c r="AD112" s="31">
        <f t="shared" si="102"/>
        <v>15.979999999999999</v>
      </c>
      <c r="AE112" s="31">
        <f t="shared" si="103"/>
        <v>18.02</v>
      </c>
      <c r="AF112" s="31">
        <f t="shared" si="104"/>
        <v>34</v>
      </c>
      <c r="AG112" s="7">
        <v>1</v>
      </c>
    </row>
    <row r="113" spans="1:33" ht="15.75" customHeight="1" x14ac:dyDescent="0.25">
      <c r="A113" s="22" t="s">
        <v>45</v>
      </c>
      <c r="B113" s="23" t="s">
        <v>29</v>
      </c>
      <c r="C113" s="26"/>
      <c r="D113" s="25"/>
      <c r="E113" s="25"/>
      <c r="F113" s="25"/>
      <c r="G113" s="27">
        <f t="shared" si="92"/>
        <v>0</v>
      </c>
      <c r="H113" s="28">
        <f t="shared" si="93"/>
        <v>0</v>
      </c>
      <c r="I113" s="26"/>
      <c r="J113" s="25"/>
      <c r="K113" s="29"/>
      <c r="L113" s="29"/>
      <c r="M113" s="27">
        <f t="shared" si="94"/>
        <v>0</v>
      </c>
      <c r="N113" s="28">
        <f t="shared" si="95"/>
        <v>0</v>
      </c>
      <c r="O113" s="26"/>
      <c r="P113" s="25"/>
      <c r="Q113" s="29">
        <v>7</v>
      </c>
      <c r="R113" s="29" t="s">
        <v>28</v>
      </c>
      <c r="S113" s="27">
        <f t="shared" si="96"/>
        <v>1</v>
      </c>
      <c r="T113" s="28">
        <f t="shared" si="97"/>
        <v>1</v>
      </c>
      <c r="U113" s="26"/>
      <c r="V113" s="25"/>
      <c r="W113" s="29"/>
      <c r="X113" s="29"/>
      <c r="Y113" s="27">
        <f t="shared" si="98"/>
        <v>0</v>
      </c>
      <c r="Z113" s="28">
        <f t="shared" si="99"/>
        <v>0</v>
      </c>
      <c r="AA113" s="27">
        <f t="shared" si="100"/>
        <v>1</v>
      </c>
      <c r="AB113" s="30">
        <f t="shared" si="101"/>
        <v>1.251564455569462E-2</v>
      </c>
      <c r="AC113" s="20"/>
      <c r="AD113" s="31">
        <f t="shared" si="102"/>
        <v>79.899999999999991</v>
      </c>
      <c r="AE113" s="31">
        <f t="shared" si="103"/>
        <v>90.100000000000009</v>
      </c>
      <c r="AF113" s="31">
        <f t="shared" si="104"/>
        <v>170</v>
      </c>
      <c r="AG113" s="7">
        <v>5</v>
      </c>
    </row>
    <row r="114" spans="1:33" ht="15.75" customHeight="1" x14ac:dyDescent="0.25">
      <c r="A114" s="22" t="s">
        <v>45</v>
      </c>
      <c r="B114" s="23" t="s">
        <v>49</v>
      </c>
      <c r="C114" s="26"/>
      <c r="D114" s="25"/>
      <c r="E114" s="25"/>
      <c r="F114" s="25"/>
      <c r="G114" s="27">
        <f t="shared" si="92"/>
        <v>0</v>
      </c>
      <c r="H114" s="28">
        <f t="shared" si="93"/>
        <v>0</v>
      </c>
      <c r="I114" s="26"/>
      <c r="J114" s="25"/>
      <c r="K114" s="25"/>
      <c r="L114" s="25"/>
      <c r="M114" s="27">
        <f t="shared" si="94"/>
        <v>0</v>
      </c>
      <c r="N114" s="28">
        <f t="shared" si="95"/>
        <v>0</v>
      </c>
      <c r="O114" s="26"/>
      <c r="P114" s="25"/>
      <c r="Q114" s="24">
        <v>15</v>
      </c>
      <c r="R114" s="29" t="s">
        <v>26</v>
      </c>
      <c r="S114" s="27">
        <f t="shared" si="96"/>
        <v>1</v>
      </c>
      <c r="T114" s="28">
        <f t="shared" si="97"/>
        <v>1</v>
      </c>
      <c r="U114" s="26"/>
      <c r="V114" s="25"/>
      <c r="W114" s="25"/>
      <c r="X114" s="25"/>
      <c r="Y114" s="27">
        <f t="shared" si="98"/>
        <v>0</v>
      </c>
      <c r="Z114" s="28">
        <f t="shared" si="99"/>
        <v>0</v>
      </c>
      <c r="AA114" s="27">
        <f t="shared" si="100"/>
        <v>1</v>
      </c>
      <c r="AB114" s="30">
        <f t="shared" si="101"/>
        <v>6.2578222778473094E-2</v>
      </c>
      <c r="AC114" s="20"/>
      <c r="AD114" s="31">
        <f t="shared" si="102"/>
        <v>15.979999999999999</v>
      </c>
      <c r="AE114" s="31">
        <f t="shared" si="103"/>
        <v>18.02</v>
      </c>
      <c r="AF114" s="31">
        <f t="shared" si="104"/>
        <v>34</v>
      </c>
      <c r="AG114" s="7">
        <v>1</v>
      </c>
    </row>
    <row r="115" spans="1:33" ht="15.75" customHeight="1" x14ac:dyDescent="0.25">
      <c r="A115" s="22" t="s">
        <v>45</v>
      </c>
      <c r="B115" s="23" t="s">
        <v>50</v>
      </c>
      <c r="C115" s="26"/>
      <c r="D115" s="25"/>
      <c r="E115" s="25"/>
      <c r="F115" s="25"/>
      <c r="G115" s="27">
        <f t="shared" si="92"/>
        <v>0</v>
      </c>
      <c r="H115" s="28">
        <f t="shared" si="93"/>
        <v>0</v>
      </c>
      <c r="I115" s="26"/>
      <c r="J115" s="25"/>
      <c r="K115" s="25"/>
      <c r="L115" s="25"/>
      <c r="M115" s="27">
        <f t="shared" si="94"/>
        <v>0</v>
      </c>
      <c r="N115" s="28">
        <f t="shared" si="95"/>
        <v>0</v>
      </c>
      <c r="O115" s="26"/>
      <c r="P115" s="25"/>
      <c r="Q115" s="29">
        <v>13</v>
      </c>
      <c r="R115" s="29" t="s">
        <v>24</v>
      </c>
      <c r="S115" s="27">
        <f t="shared" si="96"/>
        <v>1</v>
      </c>
      <c r="T115" s="28">
        <f t="shared" si="97"/>
        <v>1</v>
      </c>
      <c r="U115" s="26"/>
      <c r="V115" s="25"/>
      <c r="W115" s="25"/>
      <c r="X115" s="25"/>
      <c r="Y115" s="27">
        <f t="shared" si="98"/>
        <v>0</v>
      </c>
      <c r="Z115" s="28">
        <f t="shared" si="99"/>
        <v>0</v>
      </c>
      <c r="AA115" s="27">
        <f t="shared" si="100"/>
        <v>1</v>
      </c>
      <c r="AB115" s="30">
        <f t="shared" si="101"/>
        <v>6.2578222778473094E-2</v>
      </c>
      <c r="AC115" s="20"/>
      <c r="AD115" s="31">
        <f t="shared" si="102"/>
        <v>15.979999999999999</v>
      </c>
      <c r="AE115" s="31">
        <f t="shared" si="103"/>
        <v>18.02</v>
      </c>
      <c r="AF115" s="31">
        <f t="shared" si="104"/>
        <v>34</v>
      </c>
      <c r="AG115" s="7">
        <v>1</v>
      </c>
    </row>
    <row r="116" spans="1:33" ht="15.75" customHeight="1" x14ac:dyDescent="0.25">
      <c r="A116" s="22" t="s">
        <v>45</v>
      </c>
      <c r="B116" s="23" t="s">
        <v>32</v>
      </c>
      <c r="C116" s="26"/>
      <c r="D116" s="25"/>
      <c r="E116" s="24"/>
      <c r="F116" s="29"/>
      <c r="G116" s="27">
        <f t="shared" si="92"/>
        <v>0</v>
      </c>
      <c r="H116" s="28">
        <f t="shared" si="93"/>
        <v>0</v>
      </c>
      <c r="I116" s="26"/>
      <c r="J116" s="25"/>
      <c r="K116" s="29"/>
      <c r="L116" s="29"/>
      <c r="M116" s="27">
        <f t="shared" si="94"/>
        <v>0</v>
      </c>
      <c r="N116" s="28">
        <f t="shared" si="95"/>
        <v>0</v>
      </c>
      <c r="O116" s="26"/>
      <c r="P116" s="25"/>
      <c r="Q116" s="25"/>
      <c r="R116" s="25"/>
      <c r="S116" s="27">
        <f t="shared" si="96"/>
        <v>0</v>
      </c>
      <c r="T116" s="28">
        <f t="shared" si="97"/>
        <v>0</v>
      </c>
      <c r="U116" s="26"/>
      <c r="V116" s="25"/>
      <c r="W116" s="29">
        <v>23</v>
      </c>
      <c r="X116" s="29" t="s">
        <v>24</v>
      </c>
      <c r="Y116" s="27">
        <f t="shared" si="98"/>
        <v>1</v>
      </c>
      <c r="Z116" s="28">
        <f t="shared" si="99"/>
        <v>1</v>
      </c>
      <c r="AA116" s="27">
        <f t="shared" si="100"/>
        <v>1</v>
      </c>
      <c r="AB116" s="30">
        <f t="shared" si="101"/>
        <v>6.2578222778473094E-2</v>
      </c>
      <c r="AC116" s="20"/>
      <c r="AD116" s="31">
        <f t="shared" si="102"/>
        <v>15.979999999999999</v>
      </c>
      <c r="AE116" s="31">
        <f t="shared" si="103"/>
        <v>18.02</v>
      </c>
      <c r="AF116" s="31">
        <f t="shared" si="104"/>
        <v>34</v>
      </c>
      <c r="AG116" s="7">
        <v>1</v>
      </c>
    </row>
    <row r="117" spans="1:33" ht="15.75" customHeight="1" x14ac:dyDescent="0.25">
      <c r="A117" s="22" t="s">
        <v>45</v>
      </c>
      <c r="B117" s="23" t="s">
        <v>33</v>
      </c>
      <c r="C117" s="26"/>
      <c r="D117" s="25"/>
      <c r="E117" s="25"/>
      <c r="F117" s="25"/>
      <c r="G117" s="27">
        <f t="shared" si="92"/>
        <v>0</v>
      </c>
      <c r="H117" s="28">
        <f t="shared" si="93"/>
        <v>0</v>
      </c>
      <c r="I117" s="26"/>
      <c r="J117" s="25"/>
      <c r="K117" s="29"/>
      <c r="L117" s="29"/>
      <c r="M117" s="27">
        <f t="shared" si="94"/>
        <v>0</v>
      </c>
      <c r="N117" s="28">
        <f t="shared" si="95"/>
        <v>0</v>
      </c>
      <c r="O117" s="26"/>
      <c r="P117" s="25"/>
      <c r="Q117" s="29"/>
      <c r="R117" s="29"/>
      <c r="S117" s="27">
        <f t="shared" si="96"/>
        <v>0</v>
      </c>
      <c r="T117" s="28">
        <f t="shared" si="97"/>
        <v>0</v>
      </c>
      <c r="U117" s="26"/>
      <c r="V117" s="25"/>
      <c r="W117" s="29">
        <v>18</v>
      </c>
      <c r="X117" s="29" t="s">
        <v>51</v>
      </c>
      <c r="Y117" s="27">
        <f t="shared" si="98"/>
        <v>1</v>
      </c>
      <c r="Z117" s="28">
        <f t="shared" si="99"/>
        <v>1</v>
      </c>
      <c r="AA117" s="27">
        <f t="shared" si="100"/>
        <v>1</v>
      </c>
      <c r="AB117" s="30">
        <f t="shared" si="101"/>
        <v>6.2578222778473094E-2</v>
      </c>
      <c r="AC117" s="20"/>
      <c r="AD117" s="31">
        <f t="shared" si="102"/>
        <v>15.979999999999999</v>
      </c>
      <c r="AE117" s="31">
        <f t="shared" si="103"/>
        <v>18.02</v>
      </c>
      <c r="AF117" s="31">
        <f t="shared" si="104"/>
        <v>34</v>
      </c>
      <c r="AG117" s="7">
        <v>1</v>
      </c>
    </row>
    <row r="118" spans="1:33" ht="15.75" customHeight="1" x14ac:dyDescent="0.25">
      <c r="A118" s="22" t="s">
        <v>45</v>
      </c>
      <c r="B118" s="23" t="s">
        <v>34</v>
      </c>
      <c r="C118" s="26"/>
      <c r="D118" s="25"/>
      <c r="E118" s="29">
        <v>10</v>
      </c>
      <c r="F118" s="29" t="s">
        <v>23</v>
      </c>
      <c r="G118" s="27">
        <f t="shared" si="92"/>
        <v>1</v>
      </c>
      <c r="H118" s="28">
        <f t="shared" si="93"/>
        <v>1</v>
      </c>
      <c r="I118" s="26"/>
      <c r="J118" s="25"/>
      <c r="K118" s="29"/>
      <c r="L118" s="29"/>
      <c r="M118" s="27">
        <f t="shared" si="94"/>
        <v>0</v>
      </c>
      <c r="N118" s="28">
        <f t="shared" si="95"/>
        <v>0</v>
      </c>
      <c r="O118" s="26"/>
      <c r="P118" s="25"/>
      <c r="Q118" s="25"/>
      <c r="R118" s="25"/>
      <c r="S118" s="27">
        <f t="shared" si="96"/>
        <v>0</v>
      </c>
      <c r="T118" s="28">
        <f t="shared" si="97"/>
        <v>0</v>
      </c>
      <c r="U118" s="26"/>
      <c r="V118" s="25"/>
      <c r="W118" s="29"/>
      <c r="X118" s="29"/>
      <c r="Y118" s="27">
        <f t="shared" si="98"/>
        <v>0</v>
      </c>
      <c r="Z118" s="28">
        <f t="shared" si="99"/>
        <v>0</v>
      </c>
      <c r="AA118" s="27">
        <f t="shared" si="100"/>
        <v>1</v>
      </c>
      <c r="AB118" s="30">
        <f t="shared" si="101"/>
        <v>3.1289111389236547E-2</v>
      </c>
      <c r="AC118" s="20"/>
      <c r="AD118" s="31">
        <f t="shared" si="102"/>
        <v>31.959999999999997</v>
      </c>
      <c r="AE118" s="31">
        <f t="shared" si="103"/>
        <v>36.04</v>
      </c>
      <c r="AF118" s="31">
        <f t="shared" si="104"/>
        <v>68</v>
      </c>
      <c r="AG118" s="7">
        <v>2</v>
      </c>
    </row>
    <row r="119" spans="1:33" ht="15.75" customHeight="1" x14ac:dyDescent="0.25">
      <c r="A119" s="22" t="s">
        <v>45</v>
      </c>
      <c r="B119" s="23" t="s">
        <v>35</v>
      </c>
      <c r="C119" s="26"/>
      <c r="D119" s="25"/>
      <c r="E119" s="29"/>
      <c r="F119" s="29"/>
      <c r="G119" s="27">
        <f t="shared" si="92"/>
        <v>0</v>
      </c>
      <c r="H119" s="28">
        <f t="shared" si="93"/>
        <v>0</v>
      </c>
      <c r="I119" s="26"/>
      <c r="J119" s="25"/>
      <c r="K119" s="29">
        <v>11</v>
      </c>
      <c r="L119" s="29" t="s">
        <v>23</v>
      </c>
      <c r="M119" s="27">
        <f t="shared" si="94"/>
        <v>1</v>
      </c>
      <c r="N119" s="28">
        <f t="shared" si="95"/>
        <v>1</v>
      </c>
      <c r="O119" s="26"/>
      <c r="P119" s="25"/>
      <c r="Q119" s="29"/>
      <c r="R119" s="29"/>
      <c r="S119" s="27">
        <f t="shared" si="96"/>
        <v>0</v>
      </c>
      <c r="T119" s="28">
        <f t="shared" si="97"/>
        <v>0</v>
      </c>
      <c r="U119" s="26"/>
      <c r="V119" s="25"/>
      <c r="W119" s="29">
        <v>5</v>
      </c>
      <c r="X119" s="29" t="s">
        <v>24</v>
      </c>
      <c r="Y119" s="27">
        <f t="shared" si="98"/>
        <v>1</v>
      </c>
      <c r="Z119" s="28">
        <f t="shared" si="99"/>
        <v>1</v>
      </c>
      <c r="AA119" s="27">
        <f t="shared" si="100"/>
        <v>2</v>
      </c>
      <c r="AB119" s="30">
        <f t="shared" si="101"/>
        <v>6.2578222778473094E-2</v>
      </c>
      <c r="AC119" s="20"/>
      <c r="AD119" s="31">
        <f t="shared" si="102"/>
        <v>31.959999999999997</v>
      </c>
      <c r="AE119" s="31">
        <f t="shared" si="103"/>
        <v>36.04</v>
      </c>
      <c r="AF119" s="31">
        <f t="shared" si="104"/>
        <v>68</v>
      </c>
      <c r="AG119" s="7">
        <v>2</v>
      </c>
    </row>
    <row r="120" spans="1:33" ht="15.75" customHeight="1" x14ac:dyDescent="0.25">
      <c r="A120" s="37"/>
      <c r="B120" s="44" t="s">
        <v>52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0"/>
      <c r="AB120" s="41"/>
      <c r="AC120" s="20"/>
      <c r="AD120" s="21" t="s">
        <v>17</v>
      </c>
      <c r="AE120" s="21" t="s">
        <v>18</v>
      </c>
      <c r="AF120" s="21" t="s">
        <v>19</v>
      </c>
      <c r="AG120" s="42"/>
    </row>
    <row r="121" spans="1:33" ht="15.75" customHeight="1" x14ac:dyDescent="0.25">
      <c r="A121" s="22" t="s">
        <v>52</v>
      </c>
      <c r="B121" s="23" t="s">
        <v>22</v>
      </c>
      <c r="C121" s="26"/>
      <c r="D121" s="25"/>
      <c r="E121" s="29">
        <v>11</v>
      </c>
      <c r="F121" s="29" t="s">
        <v>30</v>
      </c>
      <c r="G121" s="27">
        <f t="shared" ref="G121:G132" si="105">COUNTA(C121,E121)</f>
        <v>1</v>
      </c>
      <c r="H121" s="28">
        <f t="shared" ref="H121:H132" si="106">COUNTIF(E$121:E$132,C121)+COUNTIF(C$121:C$132,E121)+COUNTIF(E$121:E$132,E121)+COUNTIF(C$121:C$132,C121)</f>
        <v>1</v>
      </c>
      <c r="I121" s="26"/>
      <c r="J121" s="25"/>
      <c r="K121" s="29"/>
      <c r="L121" s="29"/>
      <c r="M121" s="27">
        <f t="shared" ref="M121:M132" si="107">COUNTA(I121,K121)</f>
        <v>0</v>
      </c>
      <c r="N121" s="28">
        <f t="shared" ref="N121:N132" si="108">COUNTIF(K$121:K$132,I121)+COUNTIF(I$121:I$132,K121)+COUNTIF(K$121:K$132,K121)+COUNTIF(I$121:I$132,I121)</f>
        <v>0</v>
      </c>
      <c r="O121" s="26"/>
      <c r="P121" s="25"/>
      <c r="Q121" s="29">
        <v>28</v>
      </c>
      <c r="R121" s="29" t="s">
        <v>28</v>
      </c>
      <c r="S121" s="27">
        <f t="shared" ref="S121:S132" si="109">COUNTA(O121,Q121)</f>
        <v>1</v>
      </c>
      <c r="T121" s="28">
        <f t="shared" ref="T121:T132" si="110">COUNTIF(Q$121:Q$132,O121)+COUNTIF(O$121:O$132,Q121)+COUNTIF(Q$121:Q$132,Q121)+COUNTIF(O$121:O$132,O121)</f>
        <v>1</v>
      </c>
      <c r="U121" s="26"/>
      <c r="V121" s="25"/>
      <c r="W121" s="29">
        <v>17</v>
      </c>
      <c r="X121" s="29" t="s">
        <v>28</v>
      </c>
      <c r="Y121" s="27">
        <f t="shared" ref="Y121:Y132" si="111">COUNTA(U121,W121)</f>
        <v>1</v>
      </c>
      <c r="Z121" s="28">
        <f t="shared" ref="Z121:Z132" si="112">COUNTIF(W$121:W$132,U121)+COUNTIF(U$121:U$132,W121)+COUNTIF(W$121:W$132,W121)+COUNTIF(U$121:U$132,U121)</f>
        <v>1</v>
      </c>
      <c r="AA121" s="27">
        <f t="shared" ref="AA121:AA132" si="113">SUM(G121,M121,S121,Y121)</f>
        <v>3</v>
      </c>
      <c r="AB121" s="30">
        <f t="shared" ref="AB121:AB132" si="114">AA121/AD121</f>
        <v>3.7546933667083858E-2</v>
      </c>
      <c r="AC121" s="20"/>
      <c r="AD121" s="31">
        <f t="shared" ref="AD121:AD132" si="115">AF121*0.47</f>
        <v>79.899999999999991</v>
      </c>
      <c r="AE121" s="31">
        <f t="shared" ref="AE121:AE132" si="116">AF121*0.53</f>
        <v>90.100000000000009</v>
      </c>
      <c r="AF121" s="31">
        <f t="shared" ref="AF121:AF132" si="117">AG121*34</f>
        <v>170</v>
      </c>
      <c r="AG121" s="7">
        <v>5</v>
      </c>
    </row>
    <row r="122" spans="1:33" ht="15.75" customHeight="1" x14ac:dyDescent="0.25">
      <c r="A122" s="22" t="s">
        <v>52</v>
      </c>
      <c r="B122" s="23" t="s">
        <v>46</v>
      </c>
      <c r="C122" s="26"/>
      <c r="D122" s="25"/>
      <c r="E122" s="25"/>
      <c r="F122" s="25"/>
      <c r="G122" s="27">
        <f t="shared" si="105"/>
        <v>0</v>
      </c>
      <c r="H122" s="28">
        <f t="shared" si="106"/>
        <v>0</v>
      </c>
      <c r="I122" s="26"/>
      <c r="J122" s="25"/>
      <c r="K122" s="29">
        <v>29</v>
      </c>
      <c r="L122" s="29" t="s">
        <v>30</v>
      </c>
      <c r="M122" s="27">
        <f t="shared" si="107"/>
        <v>1</v>
      </c>
      <c r="N122" s="28">
        <f t="shared" si="108"/>
        <v>1</v>
      </c>
      <c r="O122" s="26"/>
      <c r="P122" s="25"/>
      <c r="Q122" s="25"/>
      <c r="R122" s="25"/>
      <c r="S122" s="27">
        <f t="shared" si="109"/>
        <v>0</v>
      </c>
      <c r="T122" s="28">
        <f t="shared" si="110"/>
        <v>0</v>
      </c>
      <c r="U122" s="26"/>
      <c r="V122" s="25"/>
      <c r="W122" s="29">
        <v>10</v>
      </c>
      <c r="X122" s="29" t="s">
        <v>30</v>
      </c>
      <c r="Y122" s="27">
        <f t="shared" si="111"/>
        <v>1</v>
      </c>
      <c r="Z122" s="28">
        <f t="shared" si="112"/>
        <v>1</v>
      </c>
      <c r="AA122" s="27">
        <f t="shared" si="113"/>
        <v>2</v>
      </c>
      <c r="AB122" s="30">
        <f t="shared" si="114"/>
        <v>4.1718815185648732E-2</v>
      </c>
      <c r="AC122" s="20"/>
      <c r="AD122" s="31">
        <f t="shared" si="115"/>
        <v>47.94</v>
      </c>
      <c r="AE122" s="31">
        <f t="shared" si="116"/>
        <v>54.06</v>
      </c>
      <c r="AF122" s="31">
        <f t="shared" si="117"/>
        <v>102</v>
      </c>
      <c r="AG122" s="7">
        <v>3</v>
      </c>
    </row>
    <row r="123" spans="1:33" ht="15.75" customHeight="1" x14ac:dyDescent="0.25">
      <c r="A123" s="22" t="s">
        <v>52</v>
      </c>
      <c r="B123" s="23" t="s">
        <v>27</v>
      </c>
      <c r="C123" s="26"/>
      <c r="D123" s="25"/>
      <c r="E123" s="29">
        <v>18</v>
      </c>
      <c r="F123" s="29" t="s">
        <v>51</v>
      </c>
      <c r="G123" s="27">
        <f t="shared" si="105"/>
        <v>1</v>
      </c>
      <c r="H123" s="28">
        <f t="shared" si="106"/>
        <v>1</v>
      </c>
      <c r="I123" s="26"/>
      <c r="J123" s="25"/>
      <c r="K123" s="29">
        <v>23</v>
      </c>
      <c r="L123" s="29" t="s">
        <v>51</v>
      </c>
      <c r="M123" s="27">
        <f t="shared" si="107"/>
        <v>1</v>
      </c>
      <c r="N123" s="28">
        <f t="shared" si="108"/>
        <v>1</v>
      </c>
      <c r="O123" s="26"/>
      <c r="P123" s="25"/>
      <c r="Q123" s="29">
        <v>29</v>
      </c>
      <c r="R123" s="29" t="s">
        <v>30</v>
      </c>
      <c r="S123" s="27">
        <f t="shared" si="109"/>
        <v>1</v>
      </c>
      <c r="T123" s="28">
        <f t="shared" si="110"/>
        <v>1</v>
      </c>
      <c r="U123" s="26"/>
      <c r="V123" s="25"/>
      <c r="W123" s="29"/>
      <c r="X123" s="29"/>
      <c r="Y123" s="27">
        <f t="shared" si="111"/>
        <v>0</v>
      </c>
      <c r="Z123" s="28">
        <f t="shared" si="112"/>
        <v>0</v>
      </c>
      <c r="AA123" s="27">
        <f t="shared" si="113"/>
        <v>3</v>
      </c>
      <c r="AB123" s="30">
        <f t="shared" si="114"/>
        <v>6.2578222778473094E-2</v>
      </c>
      <c r="AC123" s="20"/>
      <c r="AD123" s="31">
        <f t="shared" si="115"/>
        <v>47.94</v>
      </c>
      <c r="AE123" s="31">
        <f t="shared" si="116"/>
        <v>54.06</v>
      </c>
      <c r="AF123" s="31">
        <f t="shared" si="117"/>
        <v>102</v>
      </c>
      <c r="AG123" s="7">
        <v>3</v>
      </c>
    </row>
    <row r="124" spans="1:33" ht="15.75" customHeight="1" x14ac:dyDescent="0.25">
      <c r="A124" s="22" t="s">
        <v>52</v>
      </c>
      <c r="B124" s="23" t="s">
        <v>47</v>
      </c>
      <c r="C124" s="26"/>
      <c r="D124" s="25"/>
      <c r="E124" s="25"/>
      <c r="F124" s="25"/>
      <c r="G124" s="27">
        <f t="shared" si="105"/>
        <v>0</v>
      </c>
      <c r="H124" s="28">
        <f t="shared" si="106"/>
        <v>0</v>
      </c>
      <c r="I124" s="26"/>
      <c r="J124" s="25"/>
      <c r="K124" s="29">
        <v>16</v>
      </c>
      <c r="L124" s="29" t="s">
        <v>23</v>
      </c>
      <c r="M124" s="27">
        <f t="shared" si="107"/>
        <v>1</v>
      </c>
      <c r="N124" s="28">
        <f t="shared" si="108"/>
        <v>1</v>
      </c>
      <c r="O124" s="26"/>
      <c r="P124" s="25"/>
      <c r="Q124" s="24"/>
      <c r="R124" s="29"/>
      <c r="S124" s="27">
        <f t="shared" si="109"/>
        <v>0</v>
      </c>
      <c r="T124" s="28">
        <f t="shared" si="110"/>
        <v>0</v>
      </c>
      <c r="U124" s="26"/>
      <c r="V124" s="25"/>
      <c r="W124" s="29">
        <v>9</v>
      </c>
      <c r="X124" s="29" t="s">
        <v>24</v>
      </c>
      <c r="Y124" s="27">
        <f t="shared" si="111"/>
        <v>1</v>
      </c>
      <c r="Z124" s="28">
        <f t="shared" si="112"/>
        <v>1</v>
      </c>
      <c r="AA124" s="27">
        <f t="shared" si="113"/>
        <v>2</v>
      </c>
      <c r="AB124" s="30">
        <f t="shared" si="114"/>
        <v>6.2578222778473094E-2</v>
      </c>
      <c r="AC124" s="20"/>
      <c r="AD124" s="31">
        <f t="shared" si="115"/>
        <v>31.959999999999997</v>
      </c>
      <c r="AE124" s="31">
        <f t="shared" si="116"/>
        <v>36.04</v>
      </c>
      <c r="AF124" s="31">
        <f t="shared" si="117"/>
        <v>68</v>
      </c>
      <c r="AG124" s="7">
        <v>2</v>
      </c>
    </row>
    <row r="125" spans="1:33" ht="15.75" customHeight="1" x14ac:dyDescent="0.25">
      <c r="A125" s="22" t="s">
        <v>52</v>
      </c>
      <c r="B125" s="23" t="s">
        <v>48</v>
      </c>
      <c r="C125" s="26"/>
      <c r="D125" s="25"/>
      <c r="E125" s="25"/>
      <c r="F125" s="25"/>
      <c r="G125" s="27">
        <f t="shared" si="105"/>
        <v>0</v>
      </c>
      <c r="H125" s="28">
        <f t="shared" si="106"/>
        <v>0</v>
      </c>
      <c r="I125" s="26"/>
      <c r="J125" s="25"/>
      <c r="K125" s="29">
        <v>21</v>
      </c>
      <c r="L125" s="29" t="s">
        <v>24</v>
      </c>
      <c r="M125" s="27">
        <f t="shared" si="107"/>
        <v>1</v>
      </c>
      <c r="N125" s="28">
        <f t="shared" si="108"/>
        <v>1</v>
      </c>
      <c r="O125" s="26"/>
      <c r="P125" s="25"/>
      <c r="Q125" s="24"/>
      <c r="R125" s="29"/>
      <c r="S125" s="27">
        <f t="shared" si="109"/>
        <v>0</v>
      </c>
      <c r="T125" s="28">
        <f t="shared" si="110"/>
        <v>0</v>
      </c>
      <c r="U125" s="26"/>
      <c r="V125" s="25"/>
      <c r="W125" s="25"/>
      <c r="X125" s="25"/>
      <c r="Y125" s="27">
        <f t="shared" si="111"/>
        <v>0</v>
      </c>
      <c r="Z125" s="28">
        <f t="shared" si="112"/>
        <v>0</v>
      </c>
      <c r="AA125" s="27">
        <f t="shared" si="113"/>
        <v>1</v>
      </c>
      <c r="AB125" s="30">
        <f t="shared" si="114"/>
        <v>6.2578222778473094E-2</v>
      </c>
      <c r="AC125" s="20"/>
      <c r="AD125" s="31">
        <f t="shared" si="115"/>
        <v>15.979999999999999</v>
      </c>
      <c r="AE125" s="31">
        <f t="shared" si="116"/>
        <v>18.02</v>
      </c>
      <c r="AF125" s="31">
        <f t="shared" si="117"/>
        <v>34</v>
      </c>
      <c r="AG125" s="7">
        <v>1</v>
      </c>
    </row>
    <row r="126" spans="1:33" ht="15.75" customHeight="1" x14ac:dyDescent="0.25">
      <c r="A126" s="22" t="s">
        <v>52</v>
      </c>
      <c r="B126" s="23" t="s">
        <v>29</v>
      </c>
      <c r="C126" s="26"/>
      <c r="D126" s="25"/>
      <c r="E126" s="29">
        <v>25</v>
      </c>
      <c r="F126" s="29" t="s">
        <v>30</v>
      </c>
      <c r="G126" s="27">
        <f t="shared" si="105"/>
        <v>1</v>
      </c>
      <c r="H126" s="28">
        <f t="shared" si="106"/>
        <v>1</v>
      </c>
      <c r="I126" s="26"/>
      <c r="J126" s="25"/>
      <c r="K126" s="29">
        <v>9</v>
      </c>
      <c r="L126" s="29" t="s">
        <v>30</v>
      </c>
      <c r="M126" s="27">
        <f t="shared" si="107"/>
        <v>1</v>
      </c>
      <c r="N126" s="28">
        <f t="shared" si="108"/>
        <v>1</v>
      </c>
      <c r="O126" s="26"/>
      <c r="P126" s="25"/>
      <c r="Q126" s="29"/>
      <c r="R126" s="29"/>
      <c r="S126" s="27">
        <f t="shared" si="109"/>
        <v>0</v>
      </c>
      <c r="T126" s="28">
        <f t="shared" si="110"/>
        <v>0</v>
      </c>
      <c r="U126" s="26"/>
      <c r="V126" s="25"/>
      <c r="W126" s="29">
        <v>11</v>
      </c>
      <c r="X126" s="29" t="s">
        <v>30</v>
      </c>
      <c r="Y126" s="27">
        <f t="shared" si="111"/>
        <v>1</v>
      </c>
      <c r="Z126" s="28">
        <f t="shared" si="112"/>
        <v>1</v>
      </c>
      <c r="AA126" s="27">
        <f t="shared" si="113"/>
        <v>3</v>
      </c>
      <c r="AB126" s="30">
        <f t="shared" si="114"/>
        <v>3.7546933667083858E-2</v>
      </c>
      <c r="AC126" s="20"/>
      <c r="AD126" s="31">
        <f t="shared" si="115"/>
        <v>79.899999999999991</v>
      </c>
      <c r="AE126" s="31">
        <f t="shared" si="116"/>
        <v>90.100000000000009</v>
      </c>
      <c r="AF126" s="31">
        <f t="shared" si="117"/>
        <v>170</v>
      </c>
      <c r="AG126" s="7">
        <v>5</v>
      </c>
    </row>
    <row r="127" spans="1:33" ht="15.75" customHeight="1" x14ac:dyDescent="0.25">
      <c r="A127" s="22" t="s">
        <v>52</v>
      </c>
      <c r="B127" s="23" t="s">
        <v>49</v>
      </c>
      <c r="C127" s="26"/>
      <c r="D127" s="25"/>
      <c r="E127" s="25"/>
      <c r="F127" s="25"/>
      <c r="G127" s="27">
        <f t="shared" si="105"/>
        <v>0</v>
      </c>
      <c r="H127" s="28">
        <f t="shared" si="106"/>
        <v>0</v>
      </c>
      <c r="I127" s="26"/>
      <c r="J127" s="25"/>
      <c r="K127" s="25"/>
      <c r="L127" s="25"/>
      <c r="M127" s="27">
        <f t="shared" si="107"/>
        <v>0</v>
      </c>
      <c r="N127" s="28">
        <f t="shared" si="108"/>
        <v>0</v>
      </c>
      <c r="O127" s="26"/>
      <c r="P127" s="25"/>
      <c r="Q127" s="24">
        <v>15</v>
      </c>
      <c r="R127" s="29" t="s">
        <v>23</v>
      </c>
      <c r="S127" s="27">
        <f t="shared" si="109"/>
        <v>1</v>
      </c>
      <c r="T127" s="28">
        <f t="shared" si="110"/>
        <v>1</v>
      </c>
      <c r="U127" s="26"/>
      <c r="V127" s="25"/>
      <c r="W127" s="25"/>
      <c r="X127" s="25"/>
      <c r="Y127" s="27">
        <f t="shared" si="111"/>
        <v>0</v>
      </c>
      <c r="Z127" s="28">
        <f t="shared" si="112"/>
        <v>0</v>
      </c>
      <c r="AA127" s="27">
        <f t="shared" si="113"/>
        <v>1</v>
      </c>
      <c r="AB127" s="30">
        <f t="shared" si="114"/>
        <v>6.2578222778473094E-2</v>
      </c>
      <c r="AC127" s="20"/>
      <c r="AD127" s="31">
        <f t="shared" si="115"/>
        <v>15.979999999999999</v>
      </c>
      <c r="AE127" s="31">
        <f t="shared" si="116"/>
        <v>18.02</v>
      </c>
      <c r="AF127" s="31">
        <f t="shared" si="117"/>
        <v>34</v>
      </c>
      <c r="AG127" s="7">
        <v>1</v>
      </c>
    </row>
    <row r="128" spans="1:33" ht="15.75" customHeight="1" x14ac:dyDescent="0.25">
      <c r="A128" s="22" t="s">
        <v>52</v>
      </c>
      <c r="B128" s="23" t="s">
        <v>50</v>
      </c>
      <c r="C128" s="26"/>
      <c r="D128" s="25"/>
      <c r="E128" s="25"/>
      <c r="F128" s="25"/>
      <c r="G128" s="27">
        <f t="shared" si="105"/>
        <v>0</v>
      </c>
      <c r="H128" s="28">
        <f t="shared" si="106"/>
        <v>0</v>
      </c>
      <c r="I128" s="26"/>
      <c r="J128" s="25"/>
      <c r="K128" s="25"/>
      <c r="L128" s="25"/>
      <c r="M128" s="27">
        <f t="shared" si="107"/>
        <v>0</v>
      </c>
      <c r="N128" s="28">
        <f t="shared" si="108"/>
        <v>0</v>
      </c>
      <c r="O128" s="26"/>
      <c r="P128" s="25"/>
      <c r="Q128" s="29">
        <v>13</v>
      </c>
      <c r="R128" s="29" t="s">
        <v>26</v>
      </c>
      <c r="S128" s="27">
        <f t="shared" si="109"/>
        <v>1</v>
      </c>
      <c r="T128" s="28">
        <f t="shared" si="110"/>
        <v>1</v>
      </c>
      <c r="U128" s="26"/>
      <c r="V128" s="25"/>
      <c r="W128" s="25"/>
      <c r="X128" s="25"/>
      <c r="Y128" s="27">
        <f t="shared" si="111"/>
        <v>0</v>
      </c>
      <c r="Z128" s="28">
        <f t="shared" si="112"/>
        <v>0</v>
      </c>
      <c r="AA128" s="27">
        <f t="shared" si="113"/>
        <v>1</v>
      </c>
      <c r="AB128" s="30">
        <f t="shared" si="114"/>
        <v>6.2578222778473094E-2</v>
      </c>
      <c r="AC128" s="20"/>
      <c r="AD128" s="31">
        <f t="shared" si="115"/>
        <v>15.979999999999999</v>
      </c>
      <c r="AE128" s="31">
        <f t="shared" si="116"/>
        <v>18.02</v>
      </c>
      <c r="AF128" s="31">
        <f t="shared" si="117"/>
        <v>34</v>
      </c>
      <c r="AG128" s="7">
        <v>1</v>
      </c>
    </row>
    <row r="129" spans="1:33" ht="15.75" customHeight="1" x14ac:dyDescent="0.25">
      <c r="A129" s="22" t="s">
        <v>52</v>
      </c>
      <c r="B129" s="23" t="s">
        <v>32</v>
      </c>
      <c r="C129" s="26"/>
      <c r="D129" s="25"/>
      <c r="E129" s="24"/>
      <c r="F129" s="29"/>
      <c r="G129" s="27">
        <f t="shared" si="105"/>
        <v>0</v>
      </c>
      <c r="H129" s="28">
        <f t="shared" si="106"/>
        <v>0</v>
      </c>
      <c r="I129" s="26"/>
      <c r="J129" s="25"/>
      <c r="K129" s="29"/>
      <c r="L129" s="29"/>
      <c r="M129" s="27">
        <f t="shared" si="107"/>
        <v>0</v>
      </c>
      <c r="N129" s="28">
        <f t="shared" si="108"/>
        <v>0</v>
      </c>
      <c r="O129" s="26"/>
      <c r="P129" s="25"/>
      <c r="Q129" s="25"/>
      <c r="R129" s="25"/>
      <c r="S129" s="27">
        <f t="shared" si="109"/>
        <v>0</v>
      </c>
      <c r="T129" s="28">
        <f t="shared" si="110"/>
        <v>0</v>
      </c>
      <c r="U129" s="26"/>
      <c r="V129" s="25"/>
      <c r="W129" s="29">
        <v>16</v>
      </c>
      <c r="X129" s="29" t="s">
        <v>26</v>
      </c>
      <c r="Y129" s="27">
        <f t="shared" si="111"/>
        <v>1</v>
      </c>
      <c r="Z129" s="28">
        <f t="shared" si="112"/>
        <v>1</v>
      </c>
      <c r="AA129" s="27">
        <f t="shared" si="113"/>
        <v>1</v>
      </c>
      <c r="AB129" s="30">
        <f t="shared" si="114"/>
        <v>6.2578222778473094E-2</v>
      </c>
      <c r="AC129" s="20"/>
      <c r="AD129" s="31">
        <f t="shared" si="115"/>
        <v>15.979999999999999</v>
      </c>
      <c r="AE129" s="31">
        <f t="shared" si="116"/>
        <v>18.02</v>
      </c>
      <c r="AF129" s="31">
        <f t="shared" si="117"/>
        <v>34</v>
      </c>
      <c r="AG129" s="7">
        <v>1</v>
      </c>
    </row>
    <row r="130" spans="1:33" ht="15.75" customHeight="1" x14ac:dyDescent="0.25">
      <c r="A130" s="22" t="s">
        <v>52</v>
      </c>
      <c r="B130" s="23" t="s">
        <v>33</v>
      </c>
      <c r="C130" s="26"/>
      <c r="D130" s="25"/>
      <c r="E130" s="25"/>
      <c r="F130" s="25"/>
      <c r="G130" s="27">
        <f t="shared" si="105"/>
        <v>0</v>
      </c>
      <c r="H130" s="28">
        <f t="shared" si="106"/>
        <v>0</v>
      </c>
      <c r="I130" s="26"/>
      <c r="J130" s="25"/>
      <c r="K130" s="29">
        <v>14</v>
      </c>
      <c r="L130" s="29" t="s">
        <v>53</v>
      </c>
      <c r="M130" s="27">
        <f t="shared" si="107"/>
        <v>1</v>
      </c>
      <c r="N130" s="28">
        <f t="shared" si="108"/>
        <v>1</v>
      </c>
      <c r="O130" s="26"/>
      <c r="P130" s="25"/>
      <c r="Q130" s="29"/>
      <c r="R130" s="29"/>
      <c r="S130" s="27">
        <f t="shared" si="109"/>
        <v>0</v>
      </c>
      <c r="T130" s="28">
        <f t="shared" si="110"/>
        <v>0</v>
      </c>
      <c r="U130" s="26"/>
      <c r="V130" s="25"/>
      <c r="W130" s="29"/>
      <c r="X130" s="29"/>
      <c r="Y130" s="27">
        <f t="shared" si="111"/>
        <v>0</v>
      </c>
      <c r="Z130" s="28">
        <f t="shared" si="112"/>
        <v>0</v>
      </c>
      <c r="AA130" s="27">
        <f t="shared" si="113"/>
        <v>1</v>
      </c>
      <c r="AB130" s="30">
        <f t="shared" si="114"/>
        <v>6.2578222778473094E-2</v>
      </c>
      <c r="AC130" s="20"/>
      <c r="AD130" s="31">
        <f t="shared" si="115"/>
        <v>15.979999999999999</v>
      </c>
      <c r="AE130" s="31">
        <f t="shared" si="116"/>
        <v>18.02</v>
      </c>
      <c r="AF130" s="31">
        <f t="shared" si="117"/>
        <v>34</v>
      </c>
      <c r="AG130" s="7">
        <v>1</v>
      </c>
    </row>
    <row r="131" spans="1:33" ht="15.75" customHeight="1" x14ac:dyDescent="0.25">
      <c r="A131" s="22" t="s">
        <v>52</v>
      </c>
      <c r="B131" s="23" t="s">
        <v>34</v>
      </c>
      <c r="C131" s="26"/>
      <c r="D131" s="25"/>
      <c r="E131" s="29">
        <v>10</v>
      </c>
      <c r="F131" s="29" t="s">
        <v>28</v>
      </c>
      <c r="G131" s="27">
        <f t="shared" si="105"/>
        <v>1</v>
      </c>
      <c r="H131" s="28">
        <f t="shared" si="106"/>
        <v>1</v>
      </c>
      <c r="I131" s="26"/>
      <c r="J131" s="25"/>
      <c r="K131" s="29"/>
      <c r="L131" s="29"/>
      <c r="M131" s="27">
        <f t="shared" si="107"/>
        <v>0</v>
      </c>
      <c r="N131" s="28">
        <f t="shared" si="108"/>
        <v>0</v>
      </c>
      <c r="O131" s="26"/>
      <c r="P131" s="25"/>
      <c r="Q131" s="25"/>
      <c r="R131" s="25"/>
      <c r="S131" s="27">
        <f t="shared" si="109"/>
        <v>0</v>
      </c>
      <c r="T131" s="28">
        <f t="shared" si="110"/>
        <v>0</v>
      </c>
      <c r="U131" s="26"/>
      <c r="V131" s="25"/>
      <c r="W131" s="29"/>
      <c r="X131" s="29"/>
      <c r="Y131" s="27">
        <f t="shared" si="111"/>
        <v>0</v>
      </c>
      <c r="Z131" s="28">
        <f t="shared" si="112"/>
        <v>0</v>
      </c>
      <c r="AA131" s="27">
        <f t="shared" si="113"/>
        <v>1</v>
      </c>
      <c r="AB131" s="30">
        <f t="shared" si="114"/>
        <v>3.1289111389236547E-2</v>
      </c>
      <c r="AC131" s="20"/>
      <c r="AD131" s="31">
        <f t="shared" si="115"/>
        <v>31.959999999999997</v>
      </c>
      <c r="AE131" s="31">
        <f t="shared" si="116"/>
        <v>36.04</v>
      </c>
      <c r="AF131" s="31">
        <f t="shared" si="117"/>
        <v>68</v>
      </c>
      <c r="AG131" s="7">
        <v>2</v>
      </c>
    </row>
    <row r="132" spans="1:33" ht="15.75" customHeight="1" x14ac:dyDescent="0.25">
      <c r="A132" s="22" t="s">
        <v>52</v>
      </c>
      <c r="B132" s="23" t="s">
        <v>35</v>
      </c>
      <c r="C132" s="26"/>
      <c r="D132" s="25"/>
      <c r="E132" s="29"/>
      <c r="F132" s="29"/>
      <c r="G132" s="27">
        <f t="shared" si="105"/>
        <v>0</v>
      </c>
      <c r="H132" s="28">
        <f t="shared" si="106"/>
        <v>0</v>
      </c>
      <c r="I132" s="26"/>
      <c r="J132" s="25"/>
      <c r="K132" s="29">
        <v>8</v>
      </c>
      <c r="L132" s="29" t="s">
        <v>51</v>
      </c>
      <c r="M132" s="27">
        <f t="shared" si="107"/>
        <v>1</v>
      </c>
      <c r="N132" s="28">
        <f t="shared" si="108"/>
        <v>1</v>
      </c>
      <c r="O132" s="26"/>
      <c r="P132" s="25"/>
      <c r="Q132" s="29"/>
      <c r="R132" s="29"/>
      <c r="S132" s="27">
        <f t="shared" si="109"/>
        <v>0</v>
      </c>
      <c r="T132" s="28">
        <f t="shared" si="110"/>
        <v>0</v>
      </c>
      <c r="U132" s="26"/>
      <c r="V132" s="25"/>
      <c r="W132" s="29">
        <v>6</v>
      </c>
      <c r="X132" s="29" t="s">
        <v>24</v>
      </c>
      <c r="Y132" s="27">
        <f t="shared" si="111"/>
        <v>1</v>
      </c>
      <c r="Z132" s="28">
        <f t="shared" si="112"/>
        <v>1</v>
      </c>
      <c r="AA132" s="27">
        <f t="shared" si="113"/>
        <v>2</v>
      </c>
      <c r="AB132" s="30">
        <f t="shared" si="114"/>
        <v>6.2578222778473094E-2</v>
      </c>
      <c r="AC132" s="20"/>
      <c r="AD132" s="31">
        <f t="shared" si="115"/>
        <v>31.959999999999997</v>
      </c>
      <c r="AE132" s="31">
        <f t="shared" si="116"/>
        <v>36.04</v>
      </c>
      <c r="AF132" s="31">
        <f t="shared" si="117"/>
        <v>68</v>
      </c>
      <c r="AG132" s="7">
        <v>2</v>
      </c>
    </row>
    <row r="133" spans="1:33" ht="15.75" customHeight="1" x14ac:dyDescent="0.25">
      <c r="A133" s="37"/>
      <c r="B133" s="44" t="s">
        <v>54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0"/>
      <c r="AB133" s="41"/>
      <c r="AC133" s="20"/>
      <c r="AD133" s="21" t="s">
        <v>17</v>
      </c>
      <c r="AE133" s="21" t="s">
        <v>18</v>
      </c>
      <c r="AF133" s="21" t="s">
        <v>19</v>
      </c>
      <c r="AG133" s="42"/>
    </row>
    <row r="134" spans="1:33" ht="15.75" customHeight="1" x14ac:dyDescent="0.25">
      <c r="A134" s="22" t="s">
        <v>54</v>
      </c>
      <c r="B134" s="23" t="s">
        <v>22</v>
      </c>
      <c r="C134" s="26"/>
      <c r="D134" s="25"/>
      <c r="E134" s="29">
        <v>11</v>
      </c>
      <c r="F134" s="29" t="s">
        <v>28</v>
      </c>
      <c r="G134" s="27">
        <f t="shared" ref="G134:G145" si="118">COUNTA(C134,E134)</f>
        <v>1</v>
      </c>
      <c r="H134" s="28">
        <f t="shared" ref="H134:H145" si="119">COUNTIF(E$134:E$145,C134)+COUNTIF(C$134:C$145,E134)+COUNTIF(E$134:E$145,E134)+COUNTIF(C$134:C$145,C134)</f>
        <v>1</v>
      </c>
      <c r="I134" s="26"/>
      <c r="J134" s="25"/>
      <c r="K134" s="29"/>
      <c r="L134" s="29"/>
      <c r="M134" s="27">
        <f t="shared" ref="M134:M145" si="120">COUNTA(I134,K134)</f>
        <v>0</v>
      </c>
      <c r="N134" s="28">
        <f t="shared" ref="N134:N145" si="121">COUNTIF(K$134:K$145,I134)+COUNTIF(I$134:I$145,K134)+COUNTIF(K$134:K$145,K134)+COUNTIF(I$134:I$145,I134)</f>
        <v>0</v>
      </c>
      <c r="O134" s="26"/>
      <c r="P134" s="25"/>
      <c r="Q134" s="29">
        <v>29</v>
      </c>
      <c r="R134" s="29" t="s">
        <v>30</v>
      </c>
      <c r="S134" s="27">
        <f t="shared" ref="S134:S145" si="122">COUNTA(O134,Q134)</f>
        <v>1</v>
      </c>
      <c r="T134" s="28">
        <f t="shared" ref="T134:T145" si="123">COUNTIF(Q$134:Q$145,O134)+COUNTIF(O$134:O$145,Q134)+COUNTIF(Q$134:Q$145,Q134)+COUNTIF(O$134:O$145,O134)</f>
        <v>1</v>
      </c>
      <c r="U134" s="26"/>
      <c r="V134" s="25"/>
      <c r="W134" s="29"/>
      <c r="X134" s="29"/>
      <c r="Y134" s="27">
        <f t="shared" ref="Y134:Y145" si="124">COUNTA(U134,W134)</f>
        <v>0</v>
      </c>
      <c r="Z134" s="28">
        <f t="shared" ref="Z134:Z145" si="125">COUNTIF(W$134:W$145,U134)+COUNTIF(U$134:U$145,W134)+COUNTIF(W$134:W$145,W134)+COUNTIF(U$134:U$145,U134)</f>
        <v>0</v>
      </c>
      <c r="AA134" s="27">
        <f t="shared" ref="AA134:AA145" si="126">SUM(G134,M134,S134,Y134)</f>
        <v>2</v>
      </c>
      <c r="AB134" s="30">
        <f t="shared" ref="AB134:AB145" si="127">AA134/AD134</f>
        <v>2.503128911138924E-2</v>
      </c>
      <c r="AC134" s="20"/>
      <c r="AD134" s="31">
        <f t="shared" ref="AD134:AD145" si="128">AF134*0.47</f>
        <v>79.899999999999991</v>
      </c>
      <c r="AE134" s="31">
        <f t="shared" ref="AE134:AE145" si="129">AF134*0.53</f>
        <v>90.100000000000009</v>
      </c>
      <c r="AF134" s="31">
        <f t="shared" ref="AF134:AF145" si="130">AG134*34</f>
        <v>170</v>
      </c>
      <c r="AG134" s="7">
        <v>5</v>
      </c>
    </row>
    <row r="135" spans="1:33" ht="15.75" customHeight="1" x14ac:dyDescent="0.25">
      <c r="A135" s="22" t="s">
        <v>54</v>
      </c>
      <c r="B135" s="23" t="s">
        <v>46</v>
      </c>
      <c r="C135" s="26"/>
      <c r="D135" s="25"/>
      <c r="E135" s="25"/>
      <c r="F135" s="25"/>
      <c r="G135" s="27">
        <f t="shared" si="118"/>
        <v>0</v>
      </c>
      <c r="H135" s="28">
        <f t="shared" si="119"/>
        <v>0</v>
      </c>
      <c r="I135" s="26"/>
      <c r="J135" s="25"/>
      <c r="K135" s="29">
        <v>30</v>
      </c>
      <c r="L135" s="29" t="s">
        <v>26</v>
      </c>
      <c r="M135" s="27">
        <f t="shared" si="120"/>
        <v>1</v>
      </c>
      <c r="N135" s="28">
        <f t="shared" si="121"/>
        <v>1</v>
      </c>
      <c r="O135" s="26"/>
      <c r="P135" s="25"/>
      <c r="Q135" s="24"/>
      <c r="R135" s="29"/>
      <c r="S135" s="27">
        <f t="shared" si="122"/>
        <v>0</v>
      </c>
      <c r="T135" s="28">
        <f t="shared" si="123"/>
        <v>0</v>
      </c>
      <c r="U135" s="26"/>
      <c r="V135" s="25"/>
      <c r="W135" s="29">
        <v>19</v>
      </c>
      <c r="X135" s="29" t="s">
        <v>28</v>
      </c>
      <c r="Y135" s="27">
        <f t="shared" si="124"/>
        <v>1</v>
      </c>
      <c r="Z135" s="28">
        <f t="shared" si="125"/>
        <v>1</v>
      </c>
      <c r="AA135" s="27">
        <f t="shared" si="126"/>
        <v>2</v>
      </c>
      <c r="AB135" s="30">
        <f t="shared" si="127"/>
        <v>4.1718815185648732E-2</v>
      </c>
      <c r="AC135" s="20"/>
      <c r="AD135" s="31">
        <f t="shared" si="128"/>
        <v>47.94</v>
      </c>
      <c r="AE135" s="31">
        <f t="shared" si="129"/>
        <v>54.06</v>
      </c>
      <c r="AF135" s="31">
        <f t="shared" si="130"/>
        <v>102</v>
      </c>
      <c r="AG135" s="7">
        <v>3</v>
      </c>
    </row>
    <row r="136" spans="1:33" ht="15.75" customHeight="1" x14ac:dyDescent="0.25">
      <c r="A136" s="22" t="s">
        <v>54</v>
      </c>
      <c r="B136" s="23" t="s">
        <v>27</v>
      </c>
      <c r="C136" s="26"/>
      <c r="D136" s="25"/>
      <c r="E136" s="29"/>
      <c r="F136" s="29"/>
      <c r="G136" s="27">
        <f t="shared" si="118"/>
        <v>0</v>
      </c>
      <c r="H136" s="28">
        <f t="shared" si="119"/>
        <v>0</v>
      </c>
      <c r="I136" s="26"/>
      <c r="J136" s="25"/>
      <c r="K136" s="29">
        <v>16</v>
      </c>
      <c r="L136" s="29" t="s">
        <v>28</v>
      </c>
      <c r="M136" s="27">
        <f t="shared" si="120"/>
        <v>1</v>
      </c>
      <c r="N136" s="28">
        <f t="shared" si="121"/>
        <v>1</v>
      </c>
      <c r="O136" s="26"/>
      <c r="P136" s="25"/>
      <c r="Q136" s="29">
        <v>20</v>
      </c>
      <c r="R136" s="29" t="s">
        <v>28</v>
      </c>
      <c r="S136" s="27">
        <f t="shared" si="122"/>
        <v>1</v>
      </c>
      <c r="T136" s="28">
        <f t="shared" si="123"/>
        <v>1</v>
      </c>
      <c r="U136" s="26"/>
      <c r="V136" s="25"/>
      <c r="W136" s="29">
        <v>18</v>
      </c>
      <c r="X136" s="29" t="s">
        <v>28</v>
      </c>
      <c r="Y136" s="27">
        <f t="shared" si="124"/>
        <v>1</v>
      </c>
      <c r="Z136" s="28">
        <f t="shared" si="125"/>
        <v>1</v>
      </c>
      <c r="AA136" s="27">
        <f t="shared" si="126"/>
        <v>3</v>
      </c>
      <c r="AB136" s="30">
        <f t="shared" si="127"/>
        <v>6.2578222778473094E-2</v>
      </c>
      <c r="AC136" s="20"/>
      <c r="AD136" s="31">
        <f t="shared" si="128"/>
        <v>47.94</v>
      </c>
      <c r="AE136" s="31">
        <f t="shared" si="129"/>
        <v>54.06</v>
      </c>
      <c r="AF136" s="31">
        <f t="shared" si="130"/>
        <v>102</v>
      </c>
      <c r="AG136" s="7">
        <v>3</v>
      </c>
    </row>
    <row r="137" spans="1:33" ht="15.75" customHeight="1" x14ac:dyDescent="0.25">
      <c r="A137" s="22" t="s">
        <v>54</v>
      </c>
      <c r="B137" s="23" t="s">
        <v>47</v>
      </c>
      <c r="C137" s="26"/>
      <c r="D137" s="25"/>
      <c r="E137" s="25"/>
      <c r="F137" s="25"/>
      <c r="G137" s="27">
        <f t="shared" si="118"/>
        <v>0</v>
      </c>
      <c r="H137" s="28">
        <f t="shared" si="119"/>
        <v>0</v>
      </c>
      <c r="I137" s="26"/>
      <c r="J137" s="25"/>
      <c r="K137" s="29">
        <v>18</v>
      </c>
      <c r="L137" s="29" t="s">
        <v>28</v>
      </c>
      <c r="M137" s="27">
        <f t="shared" si="120"/>
        <v>1</v>
      </c>
      <c r="N137" s="28">
        <f t="shared" si="121"/>
        <v>1</v>
      </c>
      <c r="O137" s="26"/>
      <c r="P137" s="25"/>
      <c r="Q137" s="24"/>
      <c r="R137" s="29"/>
      <c r="S137" s="27">
        <f t="shared" si="122"/>
        <v>0</v>
      </c>
      <c r="T137" s="28">
        <f t="shared" si="123"/>
        <v>0</v>
      </c>
      <c r="U137" s="26"/>
      <c r="V137" s="25"/>
      <c r="W137" s="29"/>
      <c r="X137" s="29"/>
      <c r="Y137" s="27">
        <f t="shared" si="124"/>
        <v>0</v>
      </c>
      <c r="Z137" s="28">
        <f t="shared" si="125"/>
        <v>0</v>
      </c>
      <c r="AA137" s="27">
        <f t="shared" si="126"/>
        <v>1</v>
      </c>
      <c r="AB137" s="30">
        <f t="shared" si="127"/>
        <v>3.1289111389236547E-2</v>
      </c>
      <c r="AC137" s="20"/>
      <c r="AD137" s="31">
        <f t="shared" si="128"/>
        <v>31.959999999999997</v>
      </c>
      <c r="AE137" s="31">
        <f t="shared" si="129"/>
        <v>36.04</v>
      </c>
      <c r="AF137" s="31">
        <f t="shared" si="130"/>
        <v>68</v>
      </c>
      <c r="AG137" s="7">
        <v>2</v>
      </c>
    </row>
    <row r="138" spans="1:33" ht="15.75" customHeight="1" x14ac:dyDescent="0.25">
      <c r="A138" s="22" t="s">
        <v>54</v>
      </c>
      <c r="B138" s="23" t="s">
        <v>48</v>
      </c>
      <c r="C138" s="26"/>
      <c r="D138" s="25"/>
      <c r="E138" s="25"/>
      <c r="F138" s="25"/>
      <c r="G138" s="27">
        <f t="shared" si="118"/>
        <v>0</v>
      </c>
      <c r="H138" s="28">
        <f t="shared" si="119"/>
        <v>0</v>
      </c>
      <c r="I138" s="26"/>
      <c r="J138" s="25"/>
      <c r="K138" s="29">
        <v>25</v>
      </c>
      <c r="L138" s="29" t="s">
        <v>26</v>
      </c>
      <c r="M138" s="27">
        <f t="shared" si="120"/>
        <v>1</v>
      </c>
      <c r="N138" s="28">
        <f t="shared" si="121"/>
        <v>1</v>
      </c>
      <c r="O138" s="26"/>
      <c r="P138" s="25"/>
      <c r="Q138" s="24"/>
      <c r="R138" s="29"/>
      <c r="S138" s="27">
        <f t="shared" si="122"/>
        <v>0</v>
      </c>
      <c r="T138" s="28">
        <f t="shared" si="123"/>
        <v>0</v>
      </c>
      <c r="U138" s="26"/>
      <c r="V138" s="25"/>
      <c r="W138" s="25"/>
      <c r="X138" s="29"/>
      <c r="Y138" s="27">
        <f t="shared" si="124"/>
        <v>0</v>
      </c>
      <c r="Z138" s="28">
        <f t="shared" si="125"/>
        <v>0</v>
      </c>
      <c r="AA138" s="27">
        <f t="shared" si="126"/>
        <v>1</v>
      </c>
      <c r="AB138" s="30">
        <f t="shared" si="127"/>
        <v>6.2578222778473094E-2</v>
      </c>
      <c r="AC138" s="20"/>
      <c r="AD138" s="31">
        <f t="shared" si="128"/>
        <v>15.979999999999999</v>
      </c>
      <c r="AE138" s="31">
        <f t="shared" si="129"/>
        <v>18.02</v>
      </c>
      <c r="AF138" s="31">
        <f t="shared" si="130"/>
        <v>34</v>
      </c>
      <c r="AG138" s="7">
        <v>1</v>
      </c>
    </row>
    <row r="139" spans="1:33" ht="15.75" customHeight="1" x14ac:dyDescent="0.25">
      <c r="A139" s="22" t="s">
        <v>54</v>
      </c>
      <c r="B139" s="23" t="s">
        <v>29</v>
      </c>
      <c r="C139" s="26"/>
      <c r="D139" s="25"/>
      <c r="E139" s="29">
        <v>25</v>
      </c>
      <c r="F139" s="29" t="s">
        <v>28</v>
      </c>
      <c r="G139" s="27">
        <f t="shared" si="118"/>
        <v>1</v>
      </c>
      <c r="H139" s="28">
        <f t="shared" si="119"/>
        <v>1</v>
      </c>
      <c r="I139" s="26"/>
      <c r="J139" s="29"/>
      <c r="K139" s="29">
        <v>23</v>
      </c>
      <c r="L139" s="29" t="s">
        <v>28</v>
      </c>
      <c r="M139" s="27">
        <f t="shared" si="120"/>
        <v>1</v>
      </c>
      <c r="N139" s="28">
        <f t="shared" si="121"/>
        <v>1</v>
      </c>
      <c r="O139" s="26"/>
      <c r="P139" s="25"/>
      <c r="Q139" s="29"/>
      <c r="R139" s="29"/>
      <c r="S139" s="27">
        <f t="shared" si="122"/>
        <v>0</v>
      </c>
      <c r="T139" s="28">
        <f t="shared" si="123"/>
        <v>0</v>
      </c>
      <c r="U139" s="26"/>
      <c r="V139" s="25"/>
      <c r="W139" s="29">
        <v>12</v>
      </c>
      <c r="X139" s="29" t="s">
        <v>28</v>
      </c>
      <c r="Y139" s="27">
        <f t="shared" si="124"/>
        <v>1</v>
      </c>
      <c r="Z139" s="28">
        <f t="shared" si="125"/>
        <v>1</v>
      </c>
      <c r="AA139" s="27">
        <f t="shared" si="126"/>
        <v>3</v>
      </c>
      <c r="AB139" s="30">
        <f t="shared" si="127"/>
        <v>3.7546933667083858E-2</v>
      </c>
      <c r="AC139" s="20"/>
      <c r="AD139" s="31">
        <f t="shared" si="128"/>
        <v>79.899999999999991</v>
      </c>
      <c r="AE139" s="31">
        <f t="shared" si="129"/>
        <v>90.100000000000009</v>
      </c>
      <c r="AF139" s="31">
        <f t="shared" si="130"/>
        <v>170</v>
      </c>
      <c r="AG139" s="7">
        <v>5</v>
      </c>
    </row>
    <row r="140" spans="1:33" ht="15.75" customHeight="1" x14ac:dyDescent="0.25">
      <c r="A140" s="22" t="s">
        <v>54</v>
      </c>
      <c r="B140" s="23" t="s">
        <v>49</v>
      </c>
      <c r="C140" s="26"/>
      <c r="D140" s="25"/>
      <c r="E140" s="25"/>
      <c r="F140" s="25"/>
      <c r="G140" s="27">
        <f t="shared" si="118"/>
        <v>0</v>
      </c>
      <c r="H140" s="28">
        <f t="shared" si="119"/>
        <v>0</v>
      </c>
      <c r="I140" s="26"/>
      <c r="J140" s="25"/>
      <c r="K140" s="29">
        <v>10</v>
      </c>
      <c r="L140" s="29" t="s">
        <v>28</v>
      </c>
      <c r="M140" s="27">
        <f t="shared" si="120"/>
        <v>1</v>
      </c>
      <c r="N140" s="28">
        <f t="shared" si="121"/>
        <v>1</v>
      </c>
      <c r="O140" s="26"/>
      <c r="P140" s="25"/>
      <c r="Q140" s="24"/>
      <c r="R140" s="29"/>
      <c r="S140" s="27">
        <f t="shared" si="122"/>
        <v>0</v>
      </c>
      <c r="T140" s="28">
        <f t="shared" si="123"/>
        <v>0</v>
      </c>
      <c r="U140" s="26"/>
      <c r="V140" s="25"/>
      <c r="W140" s="25"/>
      <c r="X140" s="25"/>
      <c r="Y140" s="27">
        <f t="shared" si="124"/>
        <v>0</v>
      </c>
      <c r="Z140" s="28">
        <f t="shared" si="125"/>
        <v>0</v>
      </c>
      <c r="AA140" s="27">
        <f t="shared" si="126"/>
        <v>1</v>
      </c>
      <c r="AB140" s="30">
        <f t="shared" si="127"/>
        <v>6.2578222778473094E-2</v>
      </c>
      <c r="AC140" s="20"/>
      <c r="AD140" s="31">
        <f t="shared" si="128"/>
        <v>15.979999999999999</v>
      </c>
      <c r="AE140" s="31">
        <f t="shared" si="129"/>
        <v>18.02</v>
      </c>
      <c r="AF140" s="31">
        <f t="shared" si="130"/>
        <v>34</v>
      </c>
      <c r="AG140" s="7">
        <v>1</v>
      </c>
    </row>
    <row r="141" spans="1:33" ht="15.75" customHeight="1" x14ac:dyDescent="0.25">
      <c r="A141" s="22" t="s">
        <v>54</v>
      </c>
      <c r="B141" s="23" t="s">
        <v>50</v>
      </c>
      <c r="C141" s="26"/>
      <c r="D141" s="25"/>
      <c r="E141" s="25"/>
      <c r="F141" s="25"/>
      <c r="G141" s="27">
        <f t="shared" si="118"/>
        <v>0</v>
      </c>
      <c r="H141" s="28">
        <f t="shared" si="119"/>
        <v>0</v>
      </c>
      <c r="I141" s="26"/>
      <c r="J141" s="25"/>
      <c r="K141" s="25"/>
      <c r="L141" s="25"/>
      <c r="M141" s="27">
        <f t="shared" si="120"/>
        <v>0</v>
      </c>
      <c r="N141" s="28">
        <f t="shared" si="121"/>
        <v>0</v>
      </c>
      <c r="O141" s="26"/>
      <c r="P141" s="25"/>
      <c r="Q141" s="29">
        <v>13</v>
      </c>
      <c r="R141" s="29" t="s">
        <v>51</v>
      </c>
      <c r="S141" s="27">
        <f t="shared" si="122"/>
        <v>1</v>
      </c>
      <c r="T141" s="28">
        <f t="shared" si="123"/>
        <v>1</v>
      </c>
      <c r="U141" s="26"/>
      <c r="V141" s="25"/>
      <c r="W141" s="25"/>
      <c r="X141" s="25"/>
      <c r="Y141" s="27">
        <f t="shared" si="124"/>
        <v>0</v>
      </c>
      <c r="Z141" s="28">
        <f t="shared" si="125"/>
        <v>0</v>
      </c>
      <c r="AA141" s="27">
        <f t="shared" si="126"/>
        <v>1</v>
      </c>
      <c r="AB141" s="30">
        <f t="shared" si="127"/>
        <v>6.2578222778473094E-2</v>
      </c>
      <c r="AC141" s="20"/>
      <c r="AD141" s="31">
        <f t="shared" si="128"/>
        <v>15.979999999999999</v>
      </c>
      <c r="AE141" s="31">
        <f t="shared" si="129"/>
        <v>18.02</v>
      </c>
      <c r="AF141" s="31">
        <f t="shared" si="130"/>
        <v>34</v>
      </c>
      <c r="AG141" s="7">
        <v>1</v>
      </c>
    </row>
    <row r="142" spans="1:33" ht="15.75" customHeight="1" x14ac:dyDescent="0.25">
      <c r="A142" s="22" t="s">
        <v>54</v>
      </c>
      <c r="B142" s="23" t="s">
        <v>32</v>
      </c>
      <c r="C142" s="26"/>
      <c r="D142" s="25"/>
      <c r="E142" s="24"/>
      <c r="F142" s="29"/>
      <c r="G142" s="27">
        <f t="shared" si="118"/>
        <v>0</v>
      </c>
      <c r="H142" s="28">
        <f t="shared" si="119"/>
        <v>0</v>
      </c>
      <c r="I142" s="26"/>
      <c r="J142" s="25"/>
      <c r="K142" s="29">
        <v>21</v>
      </c>
      <c r="L142" s="29" t="s">
        <v>28</v>
      </c>
      <c r="M142" s="27">
        <f t="shared" si="120"/>
        <v>1</v>
      </c>
      <c r="N142" s="28">
        <f t="shared" si="121"/>
        <v>1</v>
      </c>
      <c r="O142" s="26"/>
      <c r="P142" s="25"/>
      <c r="Q142" s="25"/>
      <c r="R142" s="25"/>
      <c r="S142" s="27">
        <f t="shared" si="122"/>
        <v>0</v>
      </c>
      <c r="T142" s="28">
        <f t="shared" si="123"/>
        <v>0</v>
      </c>
      <c r="U142" s="26"/>
      <c r="V142" s="25"/>
      <c r="W142" s="29"/>
      <c r="X142" s="29"/>
      <c r="Y142" s="27">
        <f t="shared" si="124"/>
        <v>0</v>
      </c>
      <c r="Z142" s="28">
        <f t="shared" si="125"/>
        <v>0</v>
      </c>
      <c r="AA142" s="27">
        <f t="shared" si="126"/>
        <v>1</v>
      </c>
      <c r="AB142" s="30">
        <f t="shared" si="127"/>
        <v>6.2578222778473094E-2</v>
      </c>
      <c r="AC142" s="20"/>
      <c r="AD142" s="31">
        <f t="shared" si="128"/>
        <v>15.979999999999999</v>
      </c>
      <c r="AE142" s="31">
        <f t="shared" si="129"/>
        <v>18.02</v>
      </c>
      <c r="AF142" s="31">
        <f t="shared" si="130"/>
        <v>34</v>
      </c>
      <c r="AG142" s="7">
        <v>1</v>
      </c>
    </row>
    <row r="143" spans="1:33" ht="15.75" customHeight="1" x14ac:dyDescent="0.25">
      <c r="A143" s="22" t="s">
        <v>54</v>
      </c>
      <c r="B143" s="23" t="s">
        <v>33</v>
      </c>
      <c r="C143" s="26"/>
      <c r="D143" s="25"/>
      <c r="E143" s="25"/>
      <c r="F143" s="25"/>
      <c r="G143" s="27">
        <f t="shared" si="118"/>
        <v>0</v>
      </c>
      <c r="H143" s="28">
        <f t="shared" si="119"/>
        <v>0</v>
      </c>
      <c r="I143" s="26"/>
      <c r="J143" s="25"/>
      <c r="K143" s="29">
        <v>9</v>
      </c>
      <c r="L143" s="29" t="s">
        <v>23</v>
      </c>
      <c r="M143" s="27">
        <f t="shared" si="120"/>
        <v>1</v>
      </c>
      <c r="N143" s="28">
        <f t="shared" si="121"/>
        <v>1</v>
      </c>
      <c r="O143" s="26"/>
      <c r="P143" s="25"/>
      <c r="Q143" s="29"/>
      <c r="R143" s="29"/>
      <c r="S143" s="27">
        <f t="shared" si="122"/>
        <v>0</v>
      </c>
      <c r="T143" s="28">
        <f t="shared" si="123"/>
        <v>0</v>
      </c>
      <c r="U143" s="26"/>
      <c r="V143" s="25"/>
      <c r="W143" s="29"/>
      <c r="X143" s="29"/>
      <c r="Y143" s="27">
        <f t="shared" si="124"/>
        <v>0</v>
      </c>
      <c r="Z143" s="28">
        <f t="shared" si="125"/>
        <v>0</v>
      </c>
      <c r="AA143" s="27">
        <f t="shared" si="126"/>
        <v>1</v>
      </c>
      <c r="AB143" s="30">
        <f t="shared" si="127"/>
        <v>6.2578222778473094E-2</v>
      </c>
      <c r="AC143" s="20"/>
      <c r="AD143" s="31">
        <f t="shared" si="128"/>
        <v>15.979999999999999</v>
      </c>
      <c r="AE143" s="31">
        <f t="shared" si="129"/>
        <v>18.02</v>
      </c>
      <c r="AF143" s="31">
        <f t="shared" si="130"/>
        <v>34</v>
      </c>
      <c r="AG143" s="7">
        <v>1</v>
      </c>
    </row>
    <row r="144" spans="1:33" ht="15.75" customHeight="1" x14ac:dyDescent="0.25">
      <c r="A144" s="22" t="s">
        <v>54</v>
      </c>
      <c r="B144" s="23" t="s">
        <v>34</v>
      </c>
      <c r="C144" s="26"/>
      <c r="D144" s="25"/>
      <c r="E144" s="29">
        <v>10</v>
      </c>
      <c r="F144" s="29" t="s">
        <v>26</v>
      </c>
      <c r="G144" s="27">
        <f t="shared" si="118"/>
        <v>1</v>
      </c>
      <c r="H144" s="28">
        <f t="shared" si="119"/>
        <v>1</v>
      </c>
      <c r="I144" s="26"/>
      <c r="J144" s="25"/>
      <c r="K144" s="29"/>
      <c r="L144" s="29"/>
      <c r="M144" s="27">
        <f t="shared" si="120"/>
        <v>0</v>
      </c>
      <c r="N144" s="28">
        <f t="shared" si="121"/>
        <v>0</v>
      </c>
      <c r="O144" s="26"/>
      <c r="P144" s="25"/>
      <c r="Q144" s="25"/>
      <c r="R144" s="25"/>
      <c r="S144" s="27">
        <f t="shared" si="122"/>
        <v>0</v>
      </c>
      <c r="T144" s="28">
        <f t="shared" si="123"/>
        <v>0</v>
      </c>
      <c r="U144" s="26"/>
      <c r="V144" s="25"/>
      <c r="W144" s="29"/>
      <c r="X144" s="29"/>
      <c r="Y144" s="27">
        <f t="shared" si="124"/>
        <v>0</v>
      </c>
      <c r="Z144" s="28">
        <f t="shared" si="125"/>
        <v>0</v>
      </c>
      <c r="AA144" s="27">
        <f t="shared" si="126"/>
        <v>1</v>
      </c>
      <c r="AB144" s="30">
        <f t="shared" si="127"/>
        <v>3.1289111389236547E-2</v>
      </c>
      <c r="AC144" s="20"/>
      <c r="AD144" s="31">
        <f t="shared" si="128"/>
        <v>31.959999999999997</v>
      </c>
      <c r="AE144" s="31">
        <f t="shared" si="129"/>
        <v>36.04</v>
      </c>
      <c r="AF144" s="31">
        <f t="shared" si="130"/>
        <v>68</v>
      </c>
      <c r="AG144" s="7">
        <v>2</v>
      </c>
    </row>
    <row r="145" spans="1:33" ht="15.75" customHeight="1" x14ac:dyDescent="0.25">
      <c r="A145" s="22" t="s">
        <v>54</v>
      </c>
      <c r="B145" s="23" t="s">
        <v>35</v>
      </c>
      <c r="C145" s="26"/>
      <c r="D145" s="25"/>
      <c r="E145" s="25"/>
      <c r="F145" s="25"/>
      <c r="G145" s="27">
        <f t="shared" si="118"/>
        <v>0</v>
      </c>
      <c r="H145" s="28">
        <f t="shared" si="119"/>
        <v>0</v>
      </c>
      <c r="I145" s="26"/>
      <c r="J145" s="25"/>
      <c r="K145" s="29">
        <v>7</v>
      </c>
      <c r="L145" s="29" t="s">
        <v>30</v>
      </c>
      <c r="M145" s="27">
        <f t="shared" si="120"/>
        <v>1</v>
      </c>
      <c r="N145" s="28">
        <f t="shared" si="121"/>
        <v>1</v>
      </c>
      <c r="O145" s="26"/>
      <c r="P145" s="25"/>
      <c r="Q145" s="25"/>
      <c r="R145" s="25"/>
      <c r="S145" s="27">
        <f t="shared" si="122"/>
        <v>0</v>
      </c>
      <c r="T145" s="28">
        <f t="shared" si="123"/>
        <v>0</v>
      </c>
      <c r="U145" s="26"/>
      <c r="V145" s="25"/>
      <c r="W145" s="29">
        <v>2</v>
      </c>
      <c r="X145" s="29" t="s">
        <v>30</v>
      </c>
      <c r="Y145" s="27">
        <f t="shared" si="124"/>
        <v>1</v>
      </c>
      <c r="Z145" s="28">
        <f t="shared" si="125"/>
        <v>1</v>
      </c>
      <c r="AA145" s="27">
        <f t="shared" si="126"/>
        <v>2</v>
      </c>
      <c r="AB145" s="30">
        <f t="shared" si="127"/>
        <v>6.2578222778473094E-2</v>
      </c>
      <c r="AC145" s="20"/>
      <c r="AD145" s="31">
        <f t="shared" si="128"/>
        <v>31.959999999999997</v>
      </c>
      <c r="AE145" s="31">
        <f t="shared" si="129"/>
        <v>36.04</v>
      </c>
      <c r="AF145" s="31">
        <f t="shared" si="130"/>
        <v>68</v>
      </c>
      <c r="AG145" s="7">
        <v>2</v>
      </c>
    </row>
    <row r="146" spans="1:33" ht="15.75" customHeight="1" x14ac:dyDescent="0.25">
      <c r="A146" s="37"/>
      <c r="B146" s="44" t="s">
        <v>55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0"/>
      <c r="AB146" s="41"/>
      <c r="AC146" s="20"/>
      <c r="AD146" s="21" t="s">
        <v>17</v>
      </c>
      <c r="AE146" s="21" t="s">
        <v>18</v>
      </c>
      <c r="AF146" s="21" t="s">
        <v>19</v>
      </c>
      <c r="AG146" s="42"/>
    </row>
    <row r="147" spans="1:33" ht="15.75" customHeight="1" x14ac:dyDescent="0.25">
      <c r="A147" s="22" t="s">
        <v>55</v>
      </c>
      <c r="B147" s="23" t="s">
        <v>22</v>
      </c>
      <c r="C147" s="26"/>
      <c r="D147" s="25"/>
      <c r="E147" s="29">
        <v>12</v>
      </c>
      <c r="F147" s="29" t="s">
        <v>23</v>
      </c>
      <c r="G147" s="27">
        <f t="shared" ref="G147:G152" si="131">COUNTA(C147,E147)</f>
        <v>1</v>
      </c>
      <c r="H147" s="28">
        <f>COUNTIF(E$147:E$158,C147)+COUNTIF(C$147:C$158,E147)+COUNTIF(E$147:E$158,E147)+COUNTIF(C$147:C$158,C147)</f>
        <v>1</v>
      </c>
      <c r="I147" s="26"/>
      <c r="J147" s="25"/>
      <c r="K147" s="29">
        <v>18</v>
      </c>
      <c r="L147" s="29" t="s">
        <v>23</v>
      </c>
      <c r="M147" s="27">
        <f t="shared" ref="M147:M158" si="132">COUNTA(I147,K147)</f>
        <v>1</v>
      </c>
      <c r="N147" s="28">
        <f>COUNTIF(K$147:K$158,I147)+COUNTIF(I$147:I$158,K147)+COUNTIF(K$147:K$158,K147)+COUNTIF(I$147:I$158,I147)</f>
        <v>1</v>
      </c>
      <c r="O147" s="26"/>
      <c r="P147" s="25"/>
      <c r="Q147" s="29">
        <v>21</v>
      </c>
      <c r="R147" s="29" t="s">
        <v>23</v>
      </c>
      <c r="S147" s="27">
        <f t="shared" ref="S147:S158" si="133">COUNTA(O147,Q147)</f>
        <v>1</v>
      </c>
      <c r="T147" s="28">
        <f>COUNTIF(Q$147:Q$158,O147)+COUNTIF(O$147:O$158,Q147)+COUNTIF(Q$147:Q$158,Q147)+COUNTIF(O$147:O$158,O147)</f>
        <v>1</v>
      </c>
      <c r="U147" s="26"/>
      <c r="V147" s="25"/>
      <c r="W147" s="29">
        <v>12</v>
      </c>
      <c r="X147" s="29" t="s">
        <v>23</v>
      </c>
      <c r="Y147" s="27">
        <f t="shared" ref="Y147:Y158" si="134">COUNTA(U147,W147)</f>
        <v>1</v>
      </c>
      <c r="Z147" s="28">
        <f>COUNTIF(W$147:W$158,U147)+COUNTIF(U$147:U$158,W147)+COUNTIF(W$147:W$158,W147)+COUNTIF(U$147:U$158,U147)</f>
        <v>1</v>
      </c>
      <c r="AA147" s="27">
        <f t="shared" ref="AA147:AA158" si="135">SUM(G147,M147,S147,Y147)</f>
        <v>4</v>
      </c>
      <c r="AB147" s="30">
        <f t="shared" ref="AB147:AB158" si="136">AA147/AD147</f>
        <v>4.1718815185648732E-2</v>
      </c>
      <c r="AC147" s="20"/>
      <c r="AD147" s="31">
        <f t="shared" ref="AD147:AD158" si="137">AF147*0.47</f>
        <v>95.88</v>
      </c>
      <c r="AE147" s="31">
        <f t="shared" ref="AE147:AE158" si="138">AF147*0.53</f>
        <v>108.12</v>
      </c>
      <c r="AF147" s="31">
        <f t="shared" ref="AF147:AF158" si="139">AG147*34</f>
        <v>204</v>
      </c>
      <c r="AG147" s="7">
        <v>6</v>
      </c>
    </row>
    <row r="148" spans="1:33" ht="15.75" customHeight="1" x14ac:dyDescent="0.25">
      <c r="A148" s="22" t="s">
        <v>55</v>
      </c>
      <c r="B148" s="23" t="s">
        <v>46</v>
      </c>
      <c r="C148" s="26"/>
      <c r="D148" s="25"/>
      <c r="E148" s="25"/>
      <c r="F148" s="25"/>
      <c r="G148" s="27">
        <f t="shared" si="131"/>
        <v>0</v>
      </c>
      <c r="H148" s="28">
        <f>COUNTIF(E$147:E$158,C148)+COUNTIF(C$147:C$158,E148)+COUNTIF(E$147:E$158,E148)+COUNTIF(C$147:C$158,C148)</f>
        <v>0</v>
      </c>
      <c r="I148" s="26"/>
      <c r="J148" s="25"/>
      <c r="K148" s="29">
        <v>15</v>
      </c>
      <c r="L148" s="29" t="s">
        <v>51</v>
      </c>
      <c r="M148" s="27">
        <f t="shared" si="132"/>
        <v>1</v>
      </c>
      <c r="N148" s="28">
        <f>COUNTIF(K$147:K$158,I148)+COUNTIF(I$147:I$158,K148)+COUNTIF(K$147:K$158,K148)+COUNTIF(I$147:I$158,I148)</f>
        <v>1</v>
      </c>
      <c r="O148" s="26"/>
      <c r="P148" s="25"/>
      <c r="Q148" s="24"/>
      <c r="R148" s="29"/>
      <c r="S148" s="27">
        <f t="shared" si="133"/>
        <v>0</v>
      </c>
      <c r="T148" s="28">
        <f>COUNTIF(Q$147:Q$158,O148)+COUNTIF(O$147:O$158,Q148)+COUNTIF(Q$147:Q$158,Q148)+COUNTIF(O$147:O$158,O148)</f>
        <v>0</v>
      </c>
      <c r="U148" s="26"/>
      <c r="V148" s="25"/>
      <c r="W148" s="29">
        <v>20</v>
      </c>
      <c r="X148" s="29" t="s">
        <v>26</v>
      </c>
      <c r="Y148" s="27">
        <f t="shared" si="134"/>
        <v>1</v>
      </c>
      <c r="Z148" s="28">
        <f>COUNTIF(W$147:W$158,U148)+COUNTIF(U$147:U$158,W148)+COUNTIF(W$147:W$158,W148)+COUNTIF(U$147:U$158,U148)</f>
        <v>1</v>
      </c>
      <c r="AA148" s="27">
        <f t="shared" si="135"/>
        <v>2</v>
      </c>
      <c r="AB148" s="30">
        <f t="shared" si="136"/>
        <v>4.1718815185648732E-2</v>
      </c>
      <c r="AC148" s="20"/>
      <c r="AD148" s="31">
        <f t="shared" si="137"/>
        <v>47.94</v>
      </c>
      <c r="AE148" s="31">
        <f t="shared" si="138"/>
        <v>54.06</v>
      </c>
      <c r="AF148" s="31">
        <f t="shared" si="139"/>
        <v>102</v>
      </c>
      <c r="AG148" s="7">
        <v>3</v>
      </c>
    </row>
    <row r="149" spans="1:33" ht="15.75" customHeight="1" x14ac:dyDescent="0.25">
      <c r="A149" s="22" t="s">
        <v>55</v>
      </c>
      <c r="B149" s="23" t="s">
        <v>27</v>
      </c>
      <c r="C149" s="26"/>
      <c r="D149" s="25"/>
      <c r="E149" s="29">
        <v>24</v>
      </c>
      <c r="F149" s="29" t="s">
        <v>30</v>
      </c>
      <c r="G149" s="27">
        <f t="shared" si="131"/>
        <v>1</v>
      </c>
      <c r="H149" s="28">
        <f>COUNTIF(E$147:E$158,C149)+COUNTIF(C$147:C$158,E149)+COUNTIF(E$147:E$158,E149)+COUNTIF(C$147:C$158,C149)</f>
        <v>1</v>
      </c>
      <c r="I149" s="26"/>
      <c r="J149" s="25"/>
      <c r="K149" s="29">
        <v>4</v>
      </c>
      <c r="L149" s="29" t="s">
        <v>28</v>
      </c>
      <c r="M149" s="27">
        <f t="shared" si="132"/>
        <v>1</v>
      </c>
      <c r="N149" s="28">
        <f>COUNTIF(K$147:K$158,I149)+COUNTIF(I$147:I$158,K149)+COUNTIF(K$147:K$158,K149)+COUNTIF(I$147:I$158,I149)</f>
        <v>1</v>
      </c>
      <c r="O149" s="26"/>
      <c r="P149" s="25"/>
      <c r="Q149" s="29">
        <v>22</v>
      </c>
      <c r="R149" s="29" t="s">
        <v>28</v>
      </c>
      <c r="S149" s="27">
        <f t="shared" si="133"/>
        <v>1</v>
      </c>
      <c r="T149" s="28">
        <f>COUNTIF(Q$147:Q$158,O149)+COUNTIF(O$147:O$158,Q149)+COUNTIF(Q$147:Q$158,Q149)+COUNTIF(O$147:O$158,O149)</f>
        <v>1</v>
      </c>
      <c r="U149" s="26"/>
      <c r="V149" s="25"/>
      <c r="W149" s="29">
        <v>25</v>
      </c>
      <c r="X149" s="29" t="s">
        <v>24</v>
      </c>
      <c r="Y149" s="27">
        <f t="shared" si="134"/>
        <v>1</v>
      </c>
      <c r="Z149" s="28">
        <f>COUNTIF(W$147:W$158,U149)+COUNTIF(U$147:U$158,W149)+COUNTIF(W$147:W$158,W149)+COUNTIF(U$147:U$158,U149)</f>
        <v>1</v>
      </c>
      <c r="AA149" s="27">
        <f t="shared" si="135"/>
        <v>4</v>
      </c>
      <c r="AB149" s="30">
        <f t="shared" si="136"/>
        <v>8.3437630371297464E-2</v>
      </c>
      <c r="AC149" s="20"/>
      <c r="AD149" s="31">
        <f t="shared" si="137"/>
        <v>47.94</v>
      </c>
      <c r="AE149" s="31">
        <f t="shared" si="138"/>
        <v>54.06</v>
      </c>
      <c r="AF149" s="31">
        <f t="shared" si="139"/>
        <v>102</v>
      </c>
      <c r="AG149" s="7">
        <v>3</v>
      </c>
    </row>
    <row r="150" spans="1:33" ht="15.75" customHeight="1" x14ac:dyDescent="0.25">
      <c r="A150" s="22" t="s">
        <v>55</v>
      </c>
      <c r="B150" s="23" t="s">
        <v>47</v>
      </c>
      <c r="C150" s="26"/>
      <c r="D150" s="25"/>
      <c r="E150" s="25"/>
      <c r="F150" s="25"/>
      <c r="G150" s="27">
        <f t="shared" si="131"/>
        <v>0</v>
      </c>
      <c r="H150" s="28">
        <f>COUNTIF(E$147:E$158,C150)+COUNTIF(C$147:C$158,E150)+COUNTIF(E$147:E$158,E150)+COUNTIF(C$147:C$158,C150)</f>
        <v>0</v>
      </c>
      <c r="I150" s="26"/>
      <c r="J150" s="25"/>
      <c r="K150" s="29"/>
      <c r="L150" s="29"/>
      <c r="M150" s="27">
        <f t="shared" si="132"/>
        <v>0</v>
      </c>
      <c r="N150" s="28">
        <f>COUNTIF(K$147:K$158,I150)+COUNTIF(I$147:I$158,K150)+COUNTIF(K$147:K$158,K150)+COUNTIF(I$147:I$158,I150)</f>
        <v>0</v>
      </c>
      <c r="O150" s="26"/>
      <c r="P150" s="25"/>
      <c r="Q150" s="29">
        <v>28</v>
      </c>
      <c r="R150" s="29" t="s">
        <v>30</v>
      </c>
      <c r="S150" s="27">
        <f t="shared" si="133"/>
        <v>1</v>
      </c>
      <c r="T150" s="28">
        <f>COUNTIF(Q$147:Q$158,O150)+COUNTIF(O$147:O$158,Q150)+COUNTIF(Q$147:Q$158,Q150)+COUNTIF(O$147:O$158,O150)</f>
        <v>1</v>
      </c>
      <c r="U150" s="26"/>
      <c r="V150" s="25"/>
      <c r="W150" s="25"/>
      <c r="X150" s="25"/>
      <c r="Y150" s="27">
        <f t="shared" si="134"/>
        <v>0</v>
      </c>
      <c r="Z150" s="28">
        <f>COUNTIF(W$147:W$158,U150)+COUNTIF(U$147:U$158,W150)+COUNTIF(W$147:W$158,W150)+COUNTIF(U$147:U$158,U150)</f>
        <v>0</v>
      </c>
      <c r="AA150" s="27">
        <f t="shared" si="135"/>
        <v>1</v>
      </c>
      <c r="AB150" s="30">
        <f t="shared" si="136"/>
        <v>3.1289111389236547E-2</v>
      </c>
      <c r="AC150" s="20"/>
      <c r="AD150" s="31">
        <f t="shared" si="137"/>
        <v>31.959999999999997</v>
      </c>
      <c r="AE150" s="31">
        <f t="shared" si="138"/>
        <v>36.04</v>
      </c>
      <c r="AF150" s="31">
        <f t="shared" si="139"/>
        <v>68</v>
      </c>
      <c r="AG150" s="7">
        <v>2</v>
      </c>
    </row>
    <row r="151" spans="1:33" ht="15.75" customHeight="1" x14ac:dyDescent="0.25">
      <c r="A151" s="22" t="s">
        <v>55</v>
      </c>
      <c r="B151" s="23" t="s">
        <v>56</v>
      </c>
      <c r="C151" s="26"/>
      <c r="D151" s="25"/>
      <c r="E151" s="25"/>
      <c r="F151" s="25"/>
      <c r="G151" s="27">
        <f t="shared" si="131"/>
        <v>0</v>
      </c>
      <c r="H151" s="28">
        <f>COUNTIF(E$147:E$158,C151)+COUNTIF(C$147:C$158,E151)+COUNTIF(E$147:E$158,E151)+COUNTIF(C$147:C$158,C151)</f>
        <v>0</v>
      </c>
      <c r="I151" s="26"/>
      <c r="J151" s="25"/>
      <c r="K151" s="29">
        <v>8</v>
      </c>
      <c r="L151" s="29" t="s">
        <v>28</v>
      </c>
      <c r="M151" s="27">
        <f t="shared" si="132"/>
        <v>1</v>
      </c>
      <c r="N151" s="28">
        <f>COUNTIF(K$147:K$158,I151)+COUNTIF(I$147:I$158,K151)+COUNTIF(K$147:K$158,K151)+COUNTIF(I$147:I$158,I151)</f>
        <v>1</v>
      </c>
      <c r="O151" s="26"/>
      <c r="P151" s="25"/>
      <c r="Q151" s="29"/>
      <c r="R151" s="29"/>
      <c r="S151" s="27">
        <f t="shared" si="133"/>
        <v>0</v>
      </c>
      <c r="T151" s="28">
        <f>COUNTIF(Q$147:Q$158,O151)+COUNTIF(O$147:O$158,Q151)+COUNTIF(Q$147:Q$158,Q151)+COUNTIF(O$147:O$158,O151)</f>
        <v>0</v>
      </c>
      <c r="U151" s="26"/>
      <c r="V151" s="25"/>
      <c r="W151" s="25"/>
      <c r="X151" s="25"/>
      <c r="Y151" s="27">
        <f t="shared" si="134"/>
        <v>0</v>
      </c>
      <c r="Z151" s="28">
        <f>COUNTIF(W$147:W$158,U151)+COUNTIF(U$147:U$158,W151)+COUNTIF(W$147:W$158,W151)+COUNTIF(U$147:U$158,U151)</f>
        <v>0</v>
      </c>
      <c r="AA151" s="27">
        <f t="shared" si="135"/>
        <v>1</v>
      </c>
      <c r="AB151" s="30">
        <f t="shared" si="136"/>
        <v>6.2578222778473094E-2</v>
      </c>
      <c r="AC151" s="20"/>
      <c r="AD151" s="31">
        <f t="shared" si="137"/>
        <v>15.979999999999999</v>
      </c>
      <c r="AE151" s="31">
        <f t="shared" si="138"/>
        <v>18.02</v>
      </c>
      <c r="AF151" s="31">
        <f t="shared" si="139"/>
        <v>34</v>
      </c>
      <c r="AG151" s="7">
        <v>1</v>
      </c>
    </row>
    <row r="152" spans="1:33" ht="15.75" customHeight="1" x14ac:dyDescent="0.25">
      <c r="A152" s="22" t="s">
        <v>55</v>
      </c>
      <c r="B152" s="23" t="s">
        <v>48</v>
      </c>
      <c r="C152" s="26"/>
      <c r="D152" s="25"/>
      <c r="E152" s="25"/>
      <c r="F152" s="25"/>
      <c r="G152" s="27">
        <f t="shared" si="131"/>
        <v>0</v>
      </c>
      <c r="H152" s="28">
        <f>COUNTIF(E$147:E$158,C152)+COUNTIF(C$147:C$158,E152)+COUNTIF(E$147:E$158,E152)+COUNTIF(C$147:C$158,C152)</f>
        <v>0</v>
      </c>
      <c r="I152" s="26"/>
      <c r="J152" s="25"/>
      <c r="K152" s="25"/>
      <c r="L152" s="25"/>
      <c r="M152" s="27">
        <f t="shared" si="132"/>
        <v>0</v>
      </c>
      <c r="N152" s="28">
        <f>COUNTIF(K$147:K$158,I152)+COUNTIF(I$147:I$158,K152)+COUNTIF(K$147:K$158,K152)+COUNTIF(I$147:I$158,I152)</f>
        <v>0</v>
      </c>
      <c r="O152" s="26"/>
      <c r="P152" s="25"/>
      <c r="Q152" s="29">
        <v>18</v>
      </c>
      <c r="R152" s="29" t="s">
        <v>53</v>
      </c>
      <c r="S152" s="27">
        <f t="shared" si="133"/>
        <v>1</v>
      </c>
      <c r="T152" s="28">
        <f>COUNTIF(Q$147:Q$158,O152)+COUNTIF(O$147:O$158,Q152)+COUNTIF(Q$147:Q$158,Q152)+COUNTIF(O$147:O$158,O152)</f>
        <v>1</v>
      </c>
      <c r="U152" s="26"/>
      <c r="V152" s="25"/>
      <c r="W152" s="25"/>
      <c r="X152" s="25"/>
      <c r="Y152" s="27">
        <f t="shared" si="134"/>
        <v>0</v>
      </c>
      <c r="Z152" s="28">
        <f>COUNTIF(W$147:W$158,U152)+COUNTIF(U$147:U$158,W152)+COUNTIF(W$147:W$158,W152)+COUNTIF(U$147:U$158,U152)</f>
        <v>0</v>
      </c>
      <c r="AA152" s="27">
        <f t="shared" si="135"/>
        <v>1</v>
      </c>
      <c r="AB152" s="30">
        <f t="shared" si="136"/>
        <v>6.2578222778473094E-2</v>
      </c>
      <c r="AC152" s="20"/>
      <c r="AD152" s="31">
        <f t="shared" si="137"/>
        <v>15.979999999999999</v>
      </c>
      <c r="AE152" s="31">
        <f t="shared" si="138"/>
        <v>18.02</v>
      </c>
      <c r="AF152" s="31">
        <f t="shared" si="139"/>
        <v>34</v>
      </c>
      <c r="AG152" s="7">
        <v>1</v>
      </c>
    </row>
    <row r="153" spans="1:33" ht="15.75" customHeight="1" x14ac:dyDescent="0.25">
      <c r="A153" s="22" t="s">
        <v>55</v>
      </c>
      <c r="B153" s="23" t="s">
        <v>29</v>
      </c>
      <c r="C153" s="26"/>
      <c r="D153" s="25"/>
      <c r="E153" s="25"/>
      <c r="F153" s="25"/>
      <c r="G153" s="27"/>
      <c r="H153" s="28">
        <f>COUNTIF(E$147:E$158,C153)+COUNTIF(C$147:C$158,E153)+COUNTIF(E$147:E$158,E153)+COUNTIF(C$147:C$158,C153)</f>
        <v>0</v>
      </c>
      <c r="I153" s="26"/>
      <c r="J153" s="25"/>
      <c r="K153" s="29">
        <v>11</v>
      </c>
      <c r="L153" s="29" t="s">
        <v>24</v>
      </c>
      <c r="M153" s="27">
        <f t="shared" si="132"/>
        <v>1</v>
      </c>
      <c r="N153" s="28">
        <f>COUNTIF(K$147:K$158,I153)+COUNTIF(I$147:I$158,K153)+COUNTIF(K$147:K$158,K153)+COUNTIF(I$147:I$158,I153)</f>
        <v>1</v>
      </c>
      <c r="O153" s="26"/>
      <c r="P153" s="25"/>
      <c r="Q153" s="29"/>
      <c r="R153" s="29"/>
      <c r="S153" s="27">
        <f t="shared" si="133"/>
        <v>0</v>
      </c>
      <c r="T153" s="28">
        <f>COUNTIF(Q$147:Q$158,O153)+COUNTIF(O$147:O$158,Q153)+COUNTIF(Q$147:Q$158,Q153)+COUNTIF(O$147:O$158,O153)</f>
        <v>0</v>
      </c>
      <c r="U153" s="26"/>
      <c r="V153" s="25"/>
      <c r="W153" s="29">
        <v>13</v>
      </c>
      <c r="X153" s="29" t="s">
        <v>24</v>
      </c>
      <c r="Y153" s="27">
        <f t="shared" si="134"/>
        <v>1</v>
      </c>
      <c r="Z153" s="28">
        <f>COUNTIF(W$147:W$158,U153)+COUNTIF(U$147:U$158,W153)+COUNTIF(W$147:W$158,W153)+COUNTIF(U$147:U$158,U153)</f>
        <v>1</v>
      </c>
      <c r="AA153" s="27">
        <f t="shared" si="135"/>
        <v>2</v>
      </c>
      <c r="AB153" s="30">
        <f t="shared" si="136"/>
        <v>2.503128911138924E-2</v>
      </c>
      <c r="AC153" s="20"/>
      <c r="AD153" s="31">
        <f t="shared" si="137"/>
        <v>79.899999999999991</v>
      </c>
      <c r="AE153" s="31">
        <f t="shared" si="138"/>
        <v>90.100000000000009</v>
      </c>
      <c r="AF153" s="31">
        <f t="shared" si="139"/>
        <v>170</v>
      </c>
      <c r="AG153" s="7">
        <v>5</v>
      </c>
    </row>
    <row r="154" spans="1:33" ht="15.75" customHeight="1" x14ac:dyDescent="0.25">
      <c r="A154" s="22" t="s">
        <v>55</v>
      </c>
      <c r="B154" s="23" t="s">
        <v>50</v>
      </c>
      <c r="C154" s="26"/>
      <c r="D154" s="25"/>
      <c r="E154" s="25"/>
      <c r="F154" s="25"/>
      <c r="G154" s="27">
        <f t="shared" ref="G154:G158" si="140">COUNTA(C154,E154)</f>
        <v>0</v>
      </c>
      <c r="H154" s="28">
        <f>COUNTIF(E$147:E$158,C154)+COUNTIF(C$147:C$158,E154)+COUNTIF(E$147:E$158,E154)+COUNTIF(C$147:C$158,C154)</f>
        <v>0</v>
      </c>
      <c r="I154" s="26"/>
      <c r="J154" s="25"/>
      <c r="K154" s="29">
        <v>10</v>
      </c>
      <c r="L154" s="29" t="s">
        <v>26</v>
      </c>
      <c r="M154" s="27">
        <f t="shared" si="132"/>
        <v>1</v>
      </c>
      <c r="N154" s="28">
        <f>COUNTIF(K$147:K$158,I154)+COUNTIF(I$147:I$158,K154)+COUNTIF(K$147:K$158,K154)+COUNTIF(I$147:I$158,I154)</f>
        <v>1</v>
      </c>
      <c r="O154" s="26"/>
      <c r="P154" s="25"/>
      <c r="Q154" s="29"/>
      <c r="R154" s="29"/>
      <c r="S154" s="27">
        <f t="shared" si="133"/>
        <v>0</v>
      </c>
      <c r="T154" s="28">
        <f>COUNTIF(Q$147:Q$158,O154)+COUNTIF(O$147:O$158,Q154)+COUNTIF(Q$147:Q$158,Q154)+COUNTIF(O$147:O$158,O154)</f>
        <v>0</v>
      </c>
      <c r="U154" s="26"/>
      <c r="V154" s="25"/>
      <c r="W154" s="25"/>
      <c r="X154" s="25"/>
      <c r="Y154" s="27">
        <f t="shared" si="134"/>
        <v>0</v>
      </c>
      <c r="Z154" s="28">
        <f>COUNTIF(W$147:W$158,U154)+COUNTIF(U$147:U$158,W154)+COUNTIF(W$147:W$158,W154)+COUNTIF(U$147:U$158,U154)</f>
        <v>0</v>
      </c>
      <c r="AA154" s="27">
        <f t="shared" si="135"/>
        <v>1</v>
      </c>
      <c r="AB154" s="30">
        <f t="shared" si="136"/>
        <v>6.2578222778473094E-2</v>
      </c>
      <c r="AC154" s="20"/>
      <c r="AD154" s="31">
        <f t="shared" si="137"/>
        <v>15.979999999999999</v>
      </c>
      <c r="AE154" s="31">
        <f t="shared" si="138"/>
        <v>18.02</v>
      </c>
      <c r="AF154" s="31">
        <f t="shared" si="139"/>
        <v>34</v>
      </c>
      <c r="AG154" s="7">
        <v>1</v>
      </c>
    </row>
    <row r="155" spans="1:33" ht="15.75" customHeight="1" x14ac:dyDescent="0.25">
      <c r="A155" s="22" t="s">
        <v>55</v>
      </c>
      <c r="B155" s="23" t="s">
        <v>32</v>
      </c>
      <c r="C155" s="26"/>
      <c r="D155" s="25"/>
      <c r="E155" s="24"/>
      <c r="F155" s="29"/>
      <c r="G155" s="27">
        <f t="shared" si="140"/>
        <v>0</v>
      </c>
      <c r="H155" s="28">
        <f>COUNTIF(E$147:E$158,C155)+COUNTIF(C$147:C$158,E155)+COUNTIF(E$147:E$158,E155)+COUNTIF(C$147:C$158,C155)</f>
        <v>0</v>
      </c>
      <c r="I155" s="26"/>
      <c r="J155" s="25"/>
      <c r="K155" s="29">
        <v>22</v>
      </c>
      <c r="L155" s="29" t="s">
        <v>26</v>
      </c>
      <c r="M155" s="27">
        <f t="shared" si="132"/>
        <v>1</v>
      </c>
      <c r="N155" s="28">
        <f>COUNTIF(K$147:K$158,I155)+COUNTIF(I$147:I$158,K155)+COUNTIF(K$147:K$158,K155)+COUNTIF(I$147:I$158,I155)</f>
        <v>1</v>
      </c>
      <c r="O155" s="26"/>
      <c r="P155" s="25"/>
      <c r="Q155" s="25"/>
      <c r="R155" s="25"/>
      <c r="S155" s="27">
        <f t="shared" si="133"/>
        <v>0</v>
      </c>
      <c r="T155" s="28">
        <f>COUNTIF(Q$147:Q$158,O155)+COUNTIF(O$147:O$158,Q155)+COUNTIF(Q$147:Q$158,Q155)+COUNTIF(O$147:O$158,O155)</f>
        <v>0</v>
      </c>
      <c r="U155" s="26"/>
      <c r="V155" s="25"/>
      <c r="W155" s="29"/>
      <c r="X155" s="29"/>
      <c r="Y155" s="27">
        <f t="shared" si="134"/>
        <v>0</v>
      </c>
      <c r="Z155" s="28">
        <f>COUNTIF(W$147:W$158,U155)+COUNTIF(U$147:U$158,W155)+COUNTIF(W$147:W$158,W155)+COUNTIF(U$147:U$158,U155)</f>
        <v>0</v>
      </c>
      <c r="AA155" s="27">
        <f t="shared" si="135"/>
        <v>1</v>
      </c>
      <c r="AB155" s="30">
        <f t="shared" si="136"/>
        <v>6.2578222778473094E-2</v>
      </c>
      <c r="AC155" s="20"/>
      <c r="AD155" s="31">
        <f t="shared" si="137"/>
        <v>15.979999999999999</v>
      </c>
      <c r="AE155" s="31">
        <f t="shared" si="138"/>
        <v>18.02</v>
      </c>
      <c r="AF155" s="31">
        <f t="shared" si="139"/>
        <v>34</v>
      </c>
      <c r="AG155" s="7">
        <v>1</v>
      </c>
    </row>
    <row r="156" spans="1:33" ht="15.75" customHeight="1" x14ac:dyDescent="0.25">
      <c r="A156" s="22" t="s">
        <v>55</v>
      </c>
      <c r="B156" s="23" t="s">
        <v>33</v>
      </c>
      <c r="C156" s="26"/>
      <c r="D156" s="25"/>
      <c r="E156" s="25"/>
      <c r="F156" s="25"/>
      <c r="G156" s="27">
        <f t="shared" si="140"/>
        <v>0</v>
      </c>
      <c r="H156" s="28">
        <f>COUNTIF(E$147:E$158,C156)+COUNTIF(C$147:C$158,E156)+COUNTIF(E$147:E$158,E156)+COUNTIF(C$147:C$158,C156)</f>
        <v>0</v>
      </c>
      <c r="I156" s="26"/>
      <c r="J156" s="25"/>
      <c r="K156" s="29">
        <v>14</v>
      </c>
      <c r="L156" s="29" t="s">
        <v>51</v>
      </c>
      <c r="M156" s="27">
        <f t="shared" si="132"/>
        <v>1</v>
      </c>
      <c r="N156" s="28">
        <f>COUNTIF(K$147:K$158,I156)+COUNTIF(I$147:I$158,K156)+COUNTIF(K$147:K$158,K156)+COUNTIF(I$147:I$158,I156)</f>
        <v>1</v>
      </c>
      <c r="O156" s="26"/>
      <c r="P156" s="25"/>
      <c r="Q156" s="29"/>
      <c r="R156" s="29"/>
      <c r="S156" s="27">
        <f t="shared" si="133"/>
        <v>0</v>
      </c>
      <c r="T156" s="28">
        <f>COUNTIF(Q$147:Q$158,O156)+COUNTIF(O$147:O$158,Q156)+COUNTIF(Q$147:Q$158,Q156)+COUNTIF(O$147:O$158,O156)</f>
        <v>0</v>
      </c>
      <c r="U156" s="26"/>
      <c r="V156" s="25"/>
      <c r="W156" s="29"/>
      <c r="X156" s="29"/>
      <c r="Y156" s="27">
        <f t="shared" si="134"/>
        <v>0</v>
      </c>
      <c r="Z156" s="28">
        <f>COUNTIF(W$147:W$158,U156)+COUNTIF(U$147:U$158,W156)+COUNTIF(W$147:W$158,W156)+COUNTIF(U$147:U$158,U156)</f>
        <v>0</v>
      </c>
      <c r="AA156" s="27">
        <f t="shared" si="135"/>
        <v>1</v>
      </c>
      <c r="AB156" s="30">
        <f t="shared" si="136"/>
        <v>6.2578222778473094E-2</v>
      </c>
      <c r="AC156" s="20"/>
      <c r="AD156" s="31">
        <f t="shared" si="137"/>
        <v>15.979999999999999</v>
      </c>
      <c r="AE156" s="31">
        <f t="shared" si="138"/>
        <v>18.02</v>
      </c>
      <c r="AF156" s="31">
        <f t="shared" si="139"/>
        <v>34</v>
      </c>
      <c r="AG156" s="7">
        <v>1</v>
      </c>
    </row>
    <row r="157" spans="1:33" ht="15.75" customHeight="1" x14ac:dyDescent="0.25">
      <c r="A157" s="22" t="s">
        <v>55</v>
      </c>
      <c r="B157" s="23" t="s">
        <v>34</v>
      </c>
      <c r="C157" s="26"/>
      <c r="D157" s="25"/>
      <c r="E157" s="29">
        <v>18</v>
      </c>
      <c r="F157" s="29" t="s">
        <v>30</v>
      </c>
      <c r="G157" s="27">
        <f t="shared" si="140"/>
        <v>1</v>
      </c>
      <c r="H157" s="28">
        <f>COUNTIF(E$147:E$158,C157)+COUNTIF(C$147:C$158,E157)+COUNTIF(E$147:E$158,E157)+COUNTIF(C$147:C$158,C157)</f>
        <v>1</v>
      </c>
      <c r="I157" s="26"/>
      <c r="J157" s="25"/>
      <c r="K157" s="29"/>
      <c r="L157" s="29"/>
      <c r="M157" s="27">
        <f t="shared" si="132"/>
        <v>0</v>
      </c>
      <c r="N157" s="28">
        <f>COUNTIF(K$147:K$158,I157)+COUNTIF(I$147:I$158,K157)+COUNTIF(K$147:K$158,K157)+COUNTIF(I$147:I$158,I157)</f>
        <v>0</v>
      </c>
      <c r="O157" s="26"/>
      <c r="P157" s="25"/>
      <c r="Q157" s="25"/>
      <c r="R157" s="25"/>
      <c r="S157" s="27">
        <f t="shared" si="133"/>
        <v>0</v>
      </c>
      <c r="T157" s="28">
        <f>COUNTIF(Q$147:Q$158,O157)+COUNTIF(O$147:O$158,Q157)+COUNTIF(Q$147:Q$158,Q157)+COUNTIF(O$147:O$158,O157)</f>
        <v>0</v>
      </c>
      <c r="U157" s="26"/>
      <c r="V157" s="25"/>
      <c r="W157" s="25"/>
      <c r="X157" s="25"/>
      <c r="Y157" s="27">
        <f t="shared" si="134"/>
        <v>0</v>
      </c>
      <c r="Z157" s="28">
        <f>COUNTIF(W$147:W$158,U157)+COUNTIF(U$147:U$158,W157)+COUNTIF(W$147:W$158,W157)+COUNTIF(U$147:U$158,U157)</f>
        <v>0</v>
      </c>
      <c r="AA157" s="27">
        <f t="shared" si="135"/>
        <v>1</v>
      </c>
      <c r="AB157" s="30">
        <f t="shared" si="136"/>
        <v>3.1289111389236547E-2</v>
      </c>
      <c r="AC157" s="20"/>
      <c r="AD157" s="31">
        <f t="shared" si="137"/>
        <v>31.959999999999997</v>
      </c>
      <c r="AE157" s="31">
        <f t="shared" si="138"/>
        <v>36.04</v>
      </c>
      <c r="AF157" s="31">
        <f t="shared" si="139"/>
        <v>68</v>
      </c>
      <c r="AG157" s="7">
        <v>2</v>
      </c>
    </row>
    <row r="158" spans="1:33" ht="15.75" customHeight="1" x14ac:dyDescent="0.25">
      <c r="A158" s="22" t="s">
        <v>55</v>
      </c>
      <c r="B158" s="23" t="s">
        <v>35</v>
      </c>
      <c r="C158" s="26"/>
      <c r="D158" s="25"/>
      <c r="E158" s="29"/>
      <c r="F158" s="29"/>
      <c r="G158" s="27">
        <f t="shared" si="140"/>
        <v>0</v>
      </c>
      <c r="H158" s="28">
        <f>COUNTIF(E$147:E$158,C158)+COUNTIF(C$147:C$158,E158)+COUNTIF(E$147:E$158,E158)+COUNTIF(C$147:C$158,C158)</f>
        <v>0</v>
      </c>
      <c r="I158" s="26"/>
      <c r="J158" s="25"/>
      <c r="K158" s="29">
        <v>2</v>
      </c>
      <c r="L158" s="29" t="s">
        <v>28</v>
      </c>
      <c r="M158" s="27">
        <f t="shared" si="132"/>
        <v>1</v>
      </c>
      <c r="N158" s="28">
        <f>COUNTIF(K$147:K$158,I158)+COUNTIF(I$147:I$158,K158)+COUNTIF(K$147:K$158,K158)+COUNTIF(I$147:I$158,I158)</f>
        <v>1</v>
      </c>
      <c r="O158" s="26"/>
      <c r="P158" s="25"/>
      <c r="Q158" s="29"/>
      <c r="R158" s="29"/>
      <c r="S158" s="27">
        <f t="shared" si="133"/>
        <v>0</v>
      </c>
      <c r="T158" s="28">
        <f>COUNTIF(Q$147:Q$158,O158)+COUNTIF(O$147:O$158,Q158)+COUNTIF(Q$147:Q$158,Q158)+COUNTIF(O$147:O$158,O158)</f>
        <v>0</v>
      </c>
      <c r="U158" s="26"/>
      <c r="V158" s="25"/>
      <c r="W158" s="29">
        <v>9</v>
      </c>
      <c r="X158" s="29" t="s">
        <v>26</v>
      </c>
      <c r="Y158" s="27">
        <f t="shared" si="134"/>
        <v>1</v>
      </c>
      <c r="Z158" s="28">
        <f>COUNTIF(W$147:W$158,U158)+COUNTIF(U$147:U$158,W158)+COUNTIF(W$147:W$158,W158)+COUNTIF(U$147:U$158,U158)</f>
        <v>1</v>
      </c>
      <c r="AA158" s="27">
        <f t="shared" si="135"/>
        <v>2</v>
      </c>
      <c r="AB158" s="30">
        <f t="shared" si="136"/>
        <v>6.2578222778473094E-2</v>
      </c>
      <c r="AC158" s="20"/>
      <c r="AD158" s="31">
        <f t="shared" si="137"/>
        <v>31.959999999999997</v>
      </c>
      <c r="AE158" s="31">
        <f t="shared" si="138"/>
        <v>36.04</v>
      </c>
      <c r="AF158" s="31">
        <f t="shared" si="139"/>
        <v>68</v>
      </c>
      <c r="AG158" s="7">
        <v>2</v>
      </c>
    </row>
    <row r="159" spans="1:33" ht="15.75" customHeight="1" x14ac:dyDescent="0.25">
      <c r="A159" s="37"/>
      <c r="B159" s="44" t="s">
        <v>57</v>
      </c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0"/>
      <c r="AB159" s="41"/>
      <c r="AC159" s="20"/>
      <c r="AD159" s="21" t="s">
        <v>17</v>
      </c>
      <c r="AE159" s="21" t="s">
        <v>18</v>
      </c>
      <c r="AF159" s="21" t="s">
        <v>19</v>
      </c>
      <c r="AG159" s="42"/>
    </row>
    <row r="160" spans="1:33" ht="15.75" customHeight="1" x14ac:dyDescent="0.25">
      <c r="A160" s="22" t="s">
        <v>57</v>
      </c>
      <c r="B160" s="23" t="s">
        <v>22</v>
      </c>
      <c r="C160" s="26"/>
      <c r="D160" s="29" t="s">
        <v>23</v>
      </c>
      <c r="E160" s="29">
        <v>19</v>
      </c>
      <c r="F160" s="29" t="s">
        <v>26</v>
      </c>
      <c r="G160" s="27">
        <f t="shared" ref="G160:G171" si="141">COUNTA(C160,E160)</f>
        <v>1</v>
      </c>
      <c r="H160" s="28">
        <f>COUNTIF(E$160:E$171,C160)+COUNTIF(C$160:C$171,E160)+COUNTIF(E$160:E$171,E160)+COUNTIF(C$160:C$171,C160)</f>
        <v>1</v>
      </c>
      <c r="I160" s="26"/>
      <c r="J160" s="25"/>
      <c r="K160" s="29">
        <v>17</v>
      </c>
      <c r="L160" s="29" t="s">
        <v>26</v>
      </c>
      <c r="M160" s="27">
        <f t="shared" ref="M160:M171" si="142">COUNTA(I160,K160)</f>
        <v>1</v>
      </c>
      <c r="N160" s="28">
        <f>COUNTIF(K$160:K$171,I160)+COUNTIF(I$160:I$171,K160)+COUNTIF(K$160:K$171,K160)+COUNTIF(I$160:I$171,I160)</f>
        <v>1</v>
      </c>
      <c r="O160" s="26"/>
      <c r="P160" s="25"/>
      <c r="Q160" s="29">
        <v>21</v>
      </c>
      <c r="R160" s="29" t="s">
        <v>26</v>
      </c>
      <c r="S160" s="27">
        <f t="shared" ref="S160:S171" si="143">COUNTA(O160,Q160)</f>
        <v>1</v>
      </c>
      <c r="T160" s="28">
        <f>COUNTIF(Q$160:Q$171,O160)+COUNTIF(O$160:O$171,Q160)+COUNTIF(Q$160:Q$171,Q160)+COUNTIF(O$160:O$171,O160)</f>
        <v>1</v>
      </c>
      <c r="U160" s="26"/>
      <c r="V160" s="25"/>
      <c r="W160" s="29">
        <v>19</v>
      </c>
      <c r="X160" s="29" t="s">
        <v>26</v>
      </c>
      <c r="Y160" s="27">
        <f t="shared" ref="Y160:Y171" si="144">COUNTA(U160,W160)</f>
        <v>1</v>
      </c>
      <c r="Z160" s="28">
        <f>COUNTIF(W$160:W$171,U160)+COUNTIF(U$160:U$171,W160)+COUNTIF(W$160:W$171,W160)+COUNTIF(U$160:U$171,U160)</f>
        <v>1</v>
      </c>
      <c r="AA160" s="27">
        <f t="shared" ref="AA160:AA171" si="145">SUM(G160,M160,S160,Y160)</f>
        <v>4</v>
      </c>
      <c r="AB160" s="30">
        <f t="shared" ref="AB160:AB171" si="146">AA160/AD160</f>
        <v>4.1718815185648732E-2</v>
      </c>
      <c r="AC160" s="20"/>
      <c r="AD160" s="31">
        <f t="shared" ref="AD160:AD171" si="147">AF160*0.47</f>
        <v>95.88</v>
      </c>
      <c r="AE160" s="31">
        <f t="shared" ref="AE160:AE171" si="148">AF160*0.53</f>
        <v>108.12</v>
      </c>
      <c r="AF160" s="31">
        <f t="shared" ref="AF160:AF171" si="149">AG160*34</f>
        <v>204</v>
      </c>
      <c r="AG160" s="7">
        <v>6</v>
      </c>
    </row>
    <row r="161" spans="1:33" ht="15.75" customHeight="1" x14ac:dyDescent="0.25">
      <c r="A161" s="22" t="s">
        <v>57</v>
      </c>
      <c r="B161" s="23" t="s">
        <v>46</v>
      </c>
      <c r="C161" s="26"/>
      <c r="D161" s="25"/>
      <c r="E161" s="25"/>
      <c r="F161" s="25"/>
      <c r="G161" s="27">
        <f t="shared" si="141"/>
        <v>0</v>
      </c>
      <c r="H161" s="28">
        <f>COUNTIF(E$160:E$171,C161)+COUNTIF(C$160:C$171,E161)+COUNTIF(E$160:E$171,E161)+COUNTIF(C$160:C$171,C161)</f>
        <v>0</v>
      </c>
      <c r="I161" s="26"/>
      <c r="J161" s="25"/>
      <c r="K161" s="29">
        <v>15</v>
      </c>
      <c r="L161" s="29" t="s">
        <v>24</v>
      </c>
      <c r="M161" s="27">
        <f t="shared" si="142"/>
        <v>1</v>
      </c>
      <c r="N161" s="28">
        <f>COUNTIF(K$160:K$171,I161)+COUNTIF(I$160:I$171,K161)+COUNTIF(K$160:K$171,K161)+COUNTIF(I$160:I$171,I161)</f>
        <v>1</v>
      </c>
      <c r="O161" s="26"/>
      <c r="P161" s="25"/>
      <c r="Q161" s="49"/>
      <c r="R161" s="29"/>
      <c r="S161" s="27">
        <f t="shared" si="143"/>
        <v>0</v>
      </c>
      <c r="T161" s="28">
        <f>COUNTIF(Q$160:Q$171,O161)+COUNTIF(O$160:O$171,Q161)+COUNTIF(Q$160:Q$171,Q161)+COUNTIF(O$160:O$171,O161)</f>
        <v>0</v>
      </c>
      <c r="U161" s="26"/>
      <c r="V161" s="25"/>
      <c r="W161" s="29">
        <v>17</v>
      </c>
      <c r="X161" s="29" t="s">
        <v>24</v>
      </c>
      <c r="Y161" s="27">
        <f t="shared" si="144"/>
        <v>1</v>
      </c>
      <c r="Z161" s="28">
        <f>COUNTIF(W$160:W$171,U161)+COUNTIF(U$160:U$171,W161)+COUNTIF(W$160:W$171,W161)+COUNTIF(U$160:U$171,U161)</f>
        <v>1</v>
      </c>
      <c r="AA161" s="27">
        <f t="shared" si="145"/>
        <v>2</v>
      </c>
      <c r="AB161" s="30">
        <f t="shared" si="146"/>
        <v>4.1718815185648732E-2</v>
      </c>
      <c r="AC161" s="20"/>
      <c r="AD161" s="31">
        <f t="shared" si="147"/>
        <v>47.94</v>
      </c>
      <c r="AE161" s="31">
        <f t="shared" si="148"/>
        <v>54.06</v>
      </c>
      <c r="AF161" s="31">
        <f t="shared" si="149"/>
        <v>102</v>
      </c>
      <c r="AG161" s="7">
        <v>3</v>
      </c>
    </row>
    <row r="162" spans="1:33" ht="15.75" customHeight="1" x14ac:dyDescent="0.25">
      <c r="A162" s="22" t="s">
        <v>57</v>
      </c>
      <c r="B162" s="23" t="s">
        <v>27</v>
      </c>
      <c r="C162" s="26"/>
      <c r="D162" s="25"/>
      <c r="E162" s="25"/>
      <c r="F162" s="25"/>
      <c r="G162" s="27">
        <f t="shared" si="141"/>
        <v>0</v>
      </c>
      <c r="H162" s="28">
        <f>COUNTIF(E$160:E$171,C162)+COUNTIF(C$160:C$171,E162)+COUNTIF(E$160:E$171,E162)+COUNTIF(C$160:C$171,C162)</f>
        <v>0</v>
      </c>
      <c r="I162" s="26"/>
      <c r="J162" s="25"/>
      <c r="K162" s="29">
        <v>14</v>
      </c>
      <c r="L162" s="29" t="s">
        <v>24</v>
      </c>
      <c r="M162" s="27">
        <f t="shared" si="142"/>
        <v>1</v>
      </c>
      <c r="N162" s="28">
        <f>COUNTIF(K$160:K$171,I162)+COUNTIF(I$160:I$171,K162)+COUNTIF(K$160:K$171,K162)+COUNTIF(I$160:I$171,I162)</f>
        <v>1</v>
      </c>
      <c r="O162" s="26"/>
      <c r="P162" s="25"/>
      <c r="Q162" s="29"/>
      <c r="R162" s="29"/>
      <c r="S162" s="27">
        <f t="shared" si="143"/>
        <v>0</v>
      </c>
      <c r="T162" s="28">
        <f>COUNTIF(Q$160:Q$171,O162)+COUNTIF(O$160:O$171,Q162)+COUNTIF(Q$160:Q$171,Q162)+COUNTIF(O$160:O$171,O162)</f>
        <v>0</v>
      </c>
      <c r="U162" s="26"/>
      <c r="V162" s="25"/>
      <c r="W162" s="29">
        <v>9</v>
      </c>
      <c r="X162" s="29" t="s">
        <v>24</v>
      </c>
      <c r="Y162" s="27">
        <f t="shared" si="144"/>
        <v>1</v>
      </c>
      <c r="Z162" s="28">
        <f>COUNTIF(W$160:W$171,U162)+COUNTIF(U$160:U$171,W162)+COUNTIF(W$160:W$171,W162)+COUNTIF(U$160:U$171,U162)</f>
        <v>1</v>
      </c>
      <c r="AA162" s="27">
        <f t="shared" si="145"/>
        <v>2</v>
      </c>
      <c r="AB162" s="30">
        <f t="shared" si="146"/>
        <v>4.1718815185648732E-2</v>
      </c>
      <c r="AC162" s="20"/>
      <c r="AD162" s="31">
        <f t="shared" si="147"/>
        <v>47.94</v>
      </c>
      <c r="AE162" s="31">
        <f t="shared" si="148"/>
        <v>54.06</v>
      </c>
      <c r="AF162" s="31">
        <f t="shared" si="149"/>
        <v>102</v>
      </c>
      <c r="AG162" s="7">
        <v>3</v>
      </c>
    </row>
    <row r="163" spans="1:33" ht="15.75" customHeight="1" x14ac:dyDescent="0.25">
      <c r="A163" s="22" t="s">
        <v>57</v>
      </c>
      <c r="B163" s="23" t="s">
        <v>47</v>
      </c>
      <c r="C163" s="26"/>
      <c r="D163" s="25"/>
      <c r="E163" s="25"/>
      <c r="F163" s="25"/>
      <c r="G163" s="27">
        <f t="shared" si="141"/>
        <v>0</v>
      </c>
      <c r="H163" s="28">
        <f>COUNTIF(E$160:E$171,C163)+COUNTIF(C$160:C$171,E163)+COUNTIF(E$160:E$171,E163)+COUNTIF(C$160:C$171,C163)</f>
        <v>0</v>
      </c>
      <c r="I163" s="26"/>
      <c r="J163" s="25"/>
      <c r="K163" s="29"/>
      <c r="L163" s="29"/>
      <c r="M163" s="27">
        <f t="shared" si="142"/>
        <v>0</v>
      </c>
      <c r="N163" s="28">
        <f>COUNTIF(K$160:K$171,I163)+COUNTIF(I$160:I$171,K163)+COUNTIF(K$160:K$171,K163)+COUNTIF(I$160:I$171,I163)</f>
        <v>0</v>
      </c>
      <c r="O163" s="26"/>
      <c r="P163" s="25"/>
      <c r="Q163" s="29">
        <v>28</v>
      </c>
      <c r="R163" s="29" t="s">
        <v>23</v>
      </c>
      <c r="S163" s="27">
        <f t="shared" si="143"/>
        <v>1</v>
      </c>
      <c r="T163" s="28">
        <f>COUNTIF(Q$160:Q$171,O163)+COUNTIF(O$160:O$171,Q163)+COUNTIF(Q$160:Q$171,Q163)+COUNTIF(O$160:O$171,O163)</f>
        <v>1</v>
      </c>
      <c r="U163" s="26"/>
      <c r="V163" s="25"/>
      <c r="W163" s="29"/>
      <c r="X163" s="29"/>
      <c r="Y163" s="27">
        <f t="shared" si="144"/>
        <v>0</v>
      </c>
      <c r="Z163" s="28">
        <f>COUNTIF(W$160:W$171,U163)+COUNTIF(U$160:U$171,W163)+COUNTIF(W$160:W$171,W163)+COUNTIF(U$160:U$171,U163)</f>
        <v>0</v>
      </c>
      <c r="AA163" s="27">
        <f t="shared" si="145"/>
        <v>1</v>
      </c>
      <c r="AB163" s="30">
        <f t="shared" si="146"/>
        <v>3.1289111389236547E-2</v>
      </c>
      <c r="AC163" s="20"/>
      <c r="AD163" s="31">
        <f t="shared" si="147"/>
        <v>31.959999999999997</v>
      </c>
      <c r="AE163" s="31">
        <f t="shared" si="148"/>
        <v>36.04</v>
      </c>
      <c r="AF163" s="31">
        <f t="shared" si="149"/>
        <v>68</v>
      </c>
      <c r="AG163" s="7">
        <v>2</v>
      </c>
    </row>
    <row r="164" spans="1:33" ht="15.75" customHeight="1" x14ac:dyDescent="0.25">
      <c r="A164" s="22" t="s">
        <v>57</v>
      </c>
      <c r="B164" s="23" t="s">
        <v>56</v>
      </c>
      <c r="C164" s="26"/>
      <c r="D164" s="25"/>
      <c r="E164" s="25"/>
      <c r="F164" s="25"/>
      <c r="G164" s="27">
        <f t="shared" si="141"/>
        <v>0</v>
      </c>
      <c r="H164" s="28">
        <f>COUNTIF(E$160:E$171,C164)+COUNTIF(C$160:C$171,E164)+COUNTIF(E$160:E$171,E164)+COUNTIF(C$160:C$171,C164)</f>
        <v>0</v>
      </c>
      <c r="I164" s="26"/>
      <c r="J164" s="25"/>
      <c r="K164" s="29">
        <v>8</v>
      </c>
      <c r="L164" s="29" t="s">
        <v>51</v>
      </c>
      <c r="M164" s="27">
        <f t="shared" si="142"/>
        <v>1</v>
      </c>
      <c r="N164" s="28">
        <f>COUNTIF(K$160:K$171,I164)+COUNTIF(I$160:I$171,K164)+COUNTIF(K$160:K$171,K164)+COUNTIF(I$160:I$171,I164)</f>
        <v>1</v>
      </c>
      <c r="O164" s="26"/>
      <c r="P164" s="25"/>
      <c r="Q164" s="29"/>
      <c r="R164" s="29"/>
      <c r="S164" s="27">
        <f t="shared" si="143"/>
        <v>0</v>
      </c>
      <c r="T164" s="28">
        <f>COUNTIF(Q$160:Q$171,O164)+COUNTIF(O$160:O$171,Q164)+COUNTIF(Q$160:Q$171,Q164)+COUNTIF(O$160:O$171,O164)</f>
        <v>0</v>
      </c>
      <c r="U164" s="26"/>
      <c r="V164" s="25"/>
      <c r="W164" s="25"/>
      <c r="X164" s="25"/>
      <c r="Y164" s="27">
        <f t="shared" si="144"/>
        <v>0</v>
      </c>
      <c r="Z164" s="28">
        <f>COUNTIF(W$160:W$171,U164)+COUNTIF(U$160:U$171,W164)+COUNTIF(W$160:W$171,W164)+COUNTIF(U$160:U$171,U164)</f>
        <v>0</v>
      </c>
      <c r="AA164" s="27">
        <f t="shared" si="145"/>
        <v>1</v>
      </c>
      <c r="AB164" s="30">
        <f t="shared" si="146"/>
        <v>6.2578222778473094E-2</v>
      </c>
      <c r="AC164" s="20"/>
      <c r="AD164" s="31">
        <f t="shared" si="147"/>
        <v>15.979999999999999</v>
      </c>
      <c r="AE164" s="31">
        <f t="shared" si="148"/>
        <v>18.02</v>
      </c>
      <c r="AF164" s="31">
        <f t="shared" si="149"/>
        <v>34</v>
      </c>
      <c r="AG164" s="7">
        <v>1</v>
      </c>
    </row>
    <row r="165" spans="1:33" ht="15.75" customHeight="1" x14ac:dyDescent="0.25">
      <c r="A165" s="22" t="s">
        <v>57</v>
      </c>
      <c r="B165" s="23" t="s">
        <v>48</v>
      </c>
      <c r="C165" s="26"/>
      <c r="D165" s="25"/>
      <c r="E165" s="25"/>
      <c r="F165" s="25"/>
      <c r="G165" s="27">
        <f t="shared" si="141"/>
        <v>0</v>
      </c>
      <c r="H165" s="28">
        <f>COUNTIF(E$160:E$171,C165)+COUNTIF(C$160:C$171,E165)+COUNTIF(E$160:E$171,E165)+COUNTIF(C$160:C$171,C165)</f>
        <v>0</v>
      </c>
      <c r="I165" s="26"/>
      <c r="J165" s="25"/>
      <c r="K165" s="25"/>
      <c r="L165" s="25"/>
      <c r="M165" s="27">
        <f t="shared" si="142"/>
        <v>0</v>
      </c>
      <c r="N165" s="28">
        <f>COUNTIF(K$160:K$171,I165)+COUNTIF(I$160:I$171,K165)+COUNTIF(K$160:K$171,K165)+COUNTIF(I$160:I$171,I165)</f>
        <v>0</v>
      </c>
      <c r="O165" s="26"/>
      <c r="P165" s="25"/>
      <c r="Q165" s="29">
        <v>14</v>
      </c>
      <c r="R165" s="29" t="s">
        <v>51</v>
      </c>
      <c r="S165" s="27">
        <f t="shared" si="143"/>
        <v>1</v>
      </c>
      <c r="T165" s="28">
        <f>COUNTIF(Q$160:Q$171,O165)+COUNTIF(O$160:O$171,Q165)+COUNTIF(Q$160:Q$171,Q165)+COUNTIF(O$160:O$171,O165)</f>
        <v>1</v>
      </c>
      <c r="U165" s="26"/>
      <c r="V165" s="25"/>
      <c r="W165" s="25"/>
      <c r="X165" s="25"/>
      <c r="Y165" s="27">
        <f t="shared" si="144"/>
        <v>0</v>
      </c>
      <c r="Z165" s="28">
        <f>COUNTIF(W$160:W$171,U165)+COUNTIF(U$160:U$171,W165)+COUNTIF(W$160:W$171,W165)+COUNTIF(U$160:U$171,U165)</f>
        <v>0</v>
      </c>
      <c r="AA165" s="27">
        <f t="shared" si="145"/>
        <v>1</v>
      </c>
      <c r="AB165" s="30">
        <f t="shared" si="146"/>
        <v>6.2578222778473094E-2</v>
      </c>
      <c r="AC165" s="20"/>
      <c r="AD165" s="31">
        <f t="shared" si="147"/>
        <v>15.979999999999999</v>
      </c>
      <c r="AE165" s="31">
        <f t="shared" si="148"/>
        <v>18.02</v>
      </c>
      <c r="AF165" s="31">
        <f t="shared" si="149"/>
        <v>34</v>
      </c>
      <c r="AG165" s="7">
        <v>1</v>
      </c>
    </row>
    <row r="166" spans="1:33" ht="15.75" customHeight="1" x14ac:dyDescent="0.25">
      <c r="A166" s="22" t="s">
        <v>57</v>
      </c>
      <c r="B166" s="23" t="s">
        <v>29</v>
      </c>
      <c r="C166" s="26"/>
      <c r="D166" s="25"/>
      <c r="E166" s="25"/>
      <c r="F166" s="25"/>
      <c r="G166" s="27">
        <f t="shared" si="141"/>
        <v>0</v>
      </c>
      <c r="H166" s="28">
        <f>COUNTIF(E$160:E$171,C166)+COUNTIF(C$160:C$171,E166)+COUNTIF(E$160:E$171,E166)+COUNTIF(C$160:C$171,C166)</f>
        <v>0</v>
      </c>
      <c r="I166" s="26"/>
      <c r="J166" s="25"/>
      <c r="K166" s="29">
        <v>11</v>
      </c>
      <c r="L166" s="29" t="s">
        <v>30</v>
      </c>
      <c r="M166" s="27">
        <f t="shared" si="142"/>
        <v>1</v>
      </c>
      <c r="N166" s="28">
        <f>COUNTIF(K$160:K$171,I166)+COUNTIF(I$160:I$171,K166)+COUNTIF(K$160:K$171,K166)+COUNTIF(I$160:I$171,I166)</f>
        <v>1</v>
      </c>
      <c r="O166" s="26"/>
      <c r="P166" s="25"/>
      <c r="Q166" s="25"/>
      <c r="R166" s="25"/>
      <c r="S166" s="27">
        <f t="shared" si="143"/>
        <v>0</v>
      </c>
      <c r="T166" s="28">
        <f>COUNTIF(Q$160:Q$171,O166)+COUNTIF(O$160:O$171,Q166)+COUNTIF(Q$160:Q$171,Q166)+COUNTIF(O$160:O$171,O166)</f>
        <v>0</v>
      </c>
      <c r="U166" s="26"/>
      <c r="V166" s="25"/>
      <c r="W166" s="29">
        <v>12</v>
      </c>
      <c r="X166" s="29" t="s">
        <v>30</v>
      </c>
      <c r="Y166" s="27">
        <f t="shared" si="144"/>
        <v>1</v>
      </c>
      <c r="Z166" s="28">
        <f>COUNTIF(W$160:W$171,U166)+COUNTIF(U$160:U$171,W166)+COUNTIF(W$160:W$171,W166)+COUNTIF(U$160:U$171,U166)</f>
        <v>1</v>
      </c>
      <c r="AA166" s="27">
        <f t="shared" si="145"/>
        <v>2</v>
      </c>
      <c r="AB166" s="30">
        <f t="shared" si="146"/>
        <v>2.503128911138924E-2</v>
      </c>
      <c r="AC166" s="20"/>
      <c r="AD166" s="31">
        <f t="shared" si="147"/>
        <v>79.899999999999991</v>
      </c>
      <c r="AE166" s="31">
        <f t="shared" si="148"/>
        <v>90.100000000000009</v>
      </c>
      <c r="AF166" s="31">
        <f t="shared" si="149"/>
        <v>170</v>
      </c>
      <c r="AG166" s="7">
        <v>5</v>
      </c>
    </row>
    <row r="167" spans="1:33" ht="15.75" customHeight="1" x14ac:dyDescent="0.25">
      <c r="A167" s="22" t="s">
        <v>57</v>
      </c>
      <c r="B167" s="23" t="s">
        <v>50</v>
      </c>
      <c r="C167" s="26"/>
      <c r="D167" s="25"/>
      <c r="E167" s="25"/>
      <c r="F167" s="25"/>
      <c r="G167" s="27">
        <f t="shared" si="141"/>
        <v>0</v>
      </c>
      <c r="H167" s="28">
        <f>COUNTIF(E$160:E$171,C167)+COUNTIF(C$160:C$171,E167)+COUNTIF(E$160:E$171,E167)+COUNTIF(C$160:C$171,C167)</f>
        <v>0</v>
      </c>
      <c r="I167" s="26"/>
      <c r="J167" s="25"/>
      <c r="K167" s="29">
        <v>1</v>
      </c>
      <c r="L167" s="29" t="s">
        <v>28</v>
      </c>
      <c r="M167" s="27">
        <f t="shared" si="142"/>
        <v>1</v>
      </c>
      <c r="N167" s="28">
        <f>COUNTIF(K$160:K$171,I167)+COUNTIF(I$160:I$171,K167)+COUNTIF(K$160:K$171,K167)+COUNTIF(I$160:I$171,I167)</f>
        <v>1</v>
      </c>
      <c r="O167" s="26"/>
      <c r="P167" s="25"/>
      <c r="Q167" s="29"/>
      <c r="R167" s="29"/>
      <c r="S167" s="27">
        <f t="shared" si="143"/>
        <v>0</v>
      </c>
      <c r="T167" s="28">
        <f>COUNTIF(Q$160:Q$171,O167)+COUNTIF(O$160:O$171,Q167)+COUNTIF(Q$160:Q$171,Q167)+COUNTIF(O$160:O$171,O167)</f>
        <v>0</v>
      </c>
      <c r="U167" s="26"/>
      <c r="V167" s="25"/>
      <c r="W167" s="25"/>
      <c r="X167" s="25"/>
      <c r="Y167" s="27">
        <f t="shared" si="144"/>
        <v>0</v>
      </c>
      <c r="Z167" s="28">
        <f>COUNTIF(W$160:W$171,U167)+COUNTIF(U$160:U$171,W167)+COUNTIF(W$160:W$171,W167)+COUNTIF(U$160:U$171,U167)</f>
        <v>0</v>
      </c>
      <c r="AA167" s="27">
        <f t="shared" si="145"/>
        <v>1</v>
      </c>
      <c r="AB167" s="30">
        <f t="shared" si="146"/>
        <v>6.2578222778473094E-2</v>
      </c>
      <c r="AC167" s="20"/>
      <c r="AD167" s="31">
        <f t="shared" si="147"/>
        <v>15.979999999999999</v>
      </c>
      <c r="AE167" s="31">
        <f t="shared" si="148"/>
        <v>18.02</v>
      </c>
      <c r="AF167" s="31">
        <f t="shared" si="149"/>
        <v>34</v>
      </c>
      <c r="AG167" s="7">
        <v>1</v>
      </c>
    </row>
    <row r="168" spans="1:33" ht="15.75" customHeight="1" x14ac:dyDescent="0.25">
      <c r="A168" s="22" t="s">
        <v>57</v>
      </c>
      <c r="B168" s="23" t="s">
        <v>32</v>
      </c>
      <c r="C168" s="26"/>
      <c r="D168" s="25"/>
      <c r="E168" s="24"/>
      <c r="F168" s="29"/>
      <c r="G168" s="27">
        <f t="shared" si="141"/>
        <v>0</v>
      </c>
      <c r="H168" s="28">
        <f>COUNTIF(E$160:E$171,C168)+COUNTIF(C$160:C$171,E168)+COUNTIF(E$160:E$171,E168)+COUNTIF(C$160:C$171,C168)</f>
        <v>0</v>
      </c>
      <c r="I168" s="26"/>
      <c r="J168" s="25"/>
      <c r="K168" s="29">
        <v>22</v>
      </c>
      <c r="L168" s="29" t="s">
        <v>24</v>
      </c>
      <c r="M168" s="27">
        <f t="shared" si="142"/>
        <v>1</v>
      </c>
      <c r="N168" s="28">
        <f>COUNTIF(K$160:K$171,I168)+COUNTIF(I$160:I$171,K168)+COUNTIF(K$160:K$171,K168)+COUNTIF(I$160:I$171,I168)</f>
        <v>1</v>
      </c>
      <c r="O168" s="26"/>
      <c r="P168" s="25"/>
      <c r="Q168" s="25"/>
      <c r="R168" s="25"/>
      <c r="S168" s="27">
        <f t="shared" si="143"/>
        <v>0</v>
      </c>
      <c r="T168" s="28">
        <f>COUNTIF(Q$160:Q$171,O168)+COUNTIF(O$160:O$171,Q168)+COUNTIF(Q$160:Q$171,Q168)+COUNTIF(O$160:O$171,O168)</f>
        <v>0</v>
      </c>
      <c r="U168" s="26"/>
      <c r="V168" s="25"/>
      <c r="W168" s="29"/>
      <c r="X168" s="29"/>
      <c r="Y168" s="27">
        <f t="shared" si="144"/>
        <v>0</v>
      </c>
      <c r="Z168" s="28">
        <f>COUNTIF(W$160:W$171,U168)+COUNTIF(U$160:U$171,W168)+COUNTIF(W$160:W$171,W168)+COUNTIF(U$160:U$171,U168)</f>
        <v>0</v>
      </c>
      <c r="AA168" s="27">
        <f t="shared" si="145"/>
        <v>1</v>
      </c>
      <c r="AB168" s="30">
        <f t="shared" si="146"/>
        <v>6.2578222778473094E-2</v>
      </c>
      <c r="AC168" s="20"/>
      <c r="AD168" s="31">
        <f t="shared" si="147"/>
        <v>15.979999999999999</v>
      </c>
      <c r="AE168" s="31">
        <f t="shared" si="148"/>
        <v>18.02</v>
      </c>
      <c r="AF168" s="31">
        <f t="shared" si="149"/>
        <v>34</v>
      </c>
      <c r="AG168" s="7">
        <v>1</v>
      </c>
    </row>
    <row r="169" spans="1:33" ht="15.75" customHeight="1" x14ac:dyDescent="0.25">
      <c r="A169" s="22" t="s">
        <v>57</v>
      </c>
      <c r="B169" s="23" t="s">
        <v>33</v>
      </c>
      <c r="C169" s="26"/>
      <c r="D169" s="25"/>
      <c r="E169" s="25"/>
      <c r="F169" s="25"/>
      <c r="G169" s="27">
        <f t="shared" si="141"/>
        <v>0</v>
      </c>
      <c r="H169" s="28">
        <f>COUNTIF(E$160:E$171,C169)+COUNTIF(C$160:C$171,E169)+COUNTIF(E$160:E$171,E169)+COUNTIF(C$160:C$171,C169)</f>
        <v>0</v>
      </c>
      <c r="I169" s="26"/>
      <c r="J169" s="25"/>
      <c r="K169" s="29"/>
      <c r="L169" s="29"/>
      <c r="M169" s="27">
        <f t="shared" si="142"/>
        <v>0</v>
      </c>
      <c r="N169" s="28">
        <f>COUNTIF(K$160:K$171,I169)+COUNTIF(I$160:I$171,K169)+COUNTIF(K$160:K$171,K169)+COUNTIF(I$160:I$171,I169)</f>
        <v>0</v>
      </c>
      <c r="O169" s="26"/>
      <c r="P169" s="25"/>
      <c r="Q169" s="29"/>
      <c r="R169" s="29"/>
      <c r="S169" s="27">
        <f t="shared" si="143"/>
        <v>0</v>
      </c>
      <c r="T169" s="28">
        <f>COUNTIF(Q$160:Q$171,O169)+COUNTIF(O$160:O$171,Q169)+COUNTIF(Q$160:Q$171,Q169)+COUNTIF(O$160:O$171,O169)</f>
        <v>0</v>
      </c>
      <c r="U169" s="26"/>
      <c r="V169" s="25"/>
      <c r="W169" s="29">
        <v>18</v>
      </c>
      <c r="X169" s="29" t="s">
        <v>24</v>
      </c>
      <c r="Y169" s="27">
        <f t="shared" si="144"/>
        <v>1</v>
      </c>
      <c r="Z169" s="28">
        <f>COUNTIF(W$160:W$171,U169)+COUNTIF(U$160:U$171,W169)+COUNTIF(W$160:W$171,W169)+COUNTIF(U$160:U$171,U169)</f>
        <v>1</v>
      </c>
      <c r="AA169" s="27">
        <f t="shared" si="145"/>
        <v>1</v>
      </c>
      <c r="AB169" s="30">
        <f t="shared" si="146"/>
        <v>6.2578222778473094E-2</v>
      </c>
      <c r="AC169" s="20"/>
      <c r="AD169" s="31">
        <f t="shared" si="147"/>
        <v>15.979999999999999</v>
      </c>
      <c r="AE169" s="31">
        <f t="shared" si="148"/>
        <v>18.02</v>
      </c>
      <c r="AF169" s="31">
        <f t="shared" si="149"/>
        <v>34</v>
      </c>
      <c r="AG169" s="7">
        <v>1</v>
      </c>
    </row>
    <row r="170" spans="1:33" ht="15.75" customHeight="1" x14ac:dyDescent="0.25">
      <c r="A170" s="22" t="s">
        <v>57</v>
      </c>
      <c r="B170" s="23" t="s">
        <v>34</v>
      </c>
      <c r="C170" s="26"/>
      <c r="D170" s="25"/>
      <c r="E170" s="29">
        <v>18</v>
      </c>
      <c r="F170" s="29" t="s">
        <v>24</v>
      </c>
      <c r="G170" s="27">
        <f t="shared" si="141"/>
        <v>1</v>
      </c>
      <c r="H170" s="28">
        <f>COUNTIF(E$160:E$171,C170)+COUNTIF(C$160:C$171,E170)+COUNTIF(E$160:E$171,E170)+COUNTIF(C$160:C$171,C170)</f>
        <v>1</v>
      </c>
      <c r="I170" s="26"/>
      <c r="J170" s="25"/>
      <c r="K170" s="29"/>
      <c r="L170" s="29"/>
      <c r="M170" s="27">
        <f t="shared" si="142"/>
        <v>0</v>
      </c>
      <c r="N170" s="28">
        <f>COUNTIF(K$160:K$171,I170)+COUNTIF(I$160:I$171,K170)+COUNTIF(K$160:K$171,K170)+COUNTIF(I$160:I$171,I170)</f>
        <v>0</v>
      </c>
      <c r="O170" s="26"/>
      <c r="P170" s="25"/>
      <c r="Q170" s="25"/>
      <c r="R170" s="25"/>
      <c r="S170" s="27">
        <f t="shared" si="143"/>
        <v>0</v>
      </c>
      <c r="T170" s="28">
        <f>COUNTIF(Q$160:Q$171,O170)+COUNTIF(O$160:O$171,Q170)+COUNTIF(Q$160:Q$171,Q170)+COUNTIF(O$160:O$171,O170)</f>
        <v>0</v>
      </c>
      <c r="U170" s="26"/>
      <c r="V170" s="25"/>
      <c r="W170" s="25"/>
      <c r="X170" s="25"/>
      <c r="Y170" s="27">
        <f t="shared" si="144"/>
        <v>0</v>
      </c>
      <c r="Z170" s="28">
        <f>COUNTIF(W$160:W$171,U170)+COUNTIF(U$160:U$171,W170)+COUNTIF(W$160:W$171,W170)+COUNTIF(U$160:U$171,U170)</f>
        <v>0</v>
      </c>
      <c r="AA170" s="27">
        <f t="shared" si="145"/>
        <v>1</v>
      </c>
      <c r="AB170" s="30">
        <f t="shared" si="146"/>
        <v>3.1289111389236547E-2</v>
      </c>
      <c r="AC170" s="20"/>
      <c r="AD170" s="31">
        <f t="shared" si="147"/>
        <v>31.959999999999997</v>
      </c>
      <c r="AE170" s="31">
        <f t="shared" si="148"/>
        <v>36.04</v>
      </c>
      <c r="AF170" s="31">
        <f t="shared" si="149"/>
        <v>68</v>
      </c>
      <c r="AG170" s="7">
        <v>2</v>
      </c>
    </row>
    <row r="171" spans="1:33" ht="15.75" customHeight="1" x14ac:dyDescent="0.25">
      <c r="A171" s="22" t="s">
        <v>57</v>
      </c>
      <c r="B171" s="23" t="s">
        <v>35</v>
      </c>
      <c r="C171" s="26"/>
      <c r="D171" s="25"/>
      <c r="E171" s="25"/>
      <c r="F171" s="25"/>
      <c r="G171" s="27">
        <f t="shared" si="141"/>
        <v>0</v>
      </c>
      <c r="H171" s="28">
        <f>COUNTIF(E$160:E$171,C171)+COUNTIF(C$160:C$171,E171)+COUNTIF(E$160:E$171,E171)+COUNTIF(C$160:C$171,C171)</f>
        <v>0</v>
      </c>
      <c r="I171" s="26"/>
      <c r="J171" s="25"/>
      <c r="K171" s="29">
        <v>4</v>
      </c>
      <c r="L171" s="29" t="s">
        <v>51</v>
      </c>
      <c r="M171" s="27">
        <f t="shared" si="142"/>
        <v>1</v>
      </c>
      <c r="N171" s="28">
        <f>COUNTIF(K$160:K$171,I171)+COUNTIF(I$160:I$171,K171)+COUNTIF(K$160:K$171,K171)+COUNTIF(I$160:I$171,I171)</f>
        <v>1</v>
      </c>
      <c r="O171" s="26"/>
      <c r="P171" s="25"/>
      <c r="Q171" s="25"/>
      <c r="R171" s="25"/>
      <c r="S171" s="27">
        <f t="shared" si="143"/>
        <v>0</v>
      </c>
      <c r="T171" s="28">
        <f>COUNTIF(Q$160:Q$171,O171)+COUNTIF(O$160:O$171,Q171)+COUNTIF(Q$160:Q$171,Q171)+COUNTIF(O$160:O$171,O171)</f>
        <v>0</v>
      </c>
      <c r="U171" s="26"/>
      <c r="V171" s="25"/>
      <c r="W171" s="29">
        <v>13</v>
      </c>
      <c r="X171" s="29" t="s">
        <v>51</v>
      </c>
      <c r="Y171" s="27">
        <f t="shared" si="144"/>
        <v>1</v>
      </c>
      <c r="Z171" s="28">
        <f>COUNTIF(W$160:W$171,U171)+COUNTIF(U$160:U$171,W171)+COUNTIF(W$160:W$171,W171)+COUNTIF(U$160:U$171,U171)</f>
        <v>1</v>
      </c>
      <c r="AA171" s="27">
        <f t="shared" si="145"/>
        <v>2</v>
      </c>
      <c r="AB171" s="30">
        <f t="shared" si="146"/>
        <v>6.2578222778473094E-2</v>
      </c>
      <c r="AC171" s="20"/>
      <c r="AD171" s="31">
        <f t="shared" si="147"/>
        <v>31.959999999999997</v>
      </c>
      <c r="AE171" s="31">
        <f t="shared" si="148"/>
        <v>36.04</v>
      </c>
      <c r="AF171" s="31">
        <f t="shared" si="149"/>
        <v>68</v>
      </c>
      <c r="AG171" s="7">
        <v>2</v>
      </c>
    </row>
    <row r="172" spans="1:33" ht="15.75" customHeight="1" x14ac:dyDescent="0.25">
      <c r="A172" s="37"/>
      <c r="B172" s="44" t="s">
        <v>58</v>
      </c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0"/>
      <c r="AB172" s="41"/>
      <c r="AC172" s="20"/>
      <c r="AD172" s="21" t="s">
        <v>17</v>
      </c>
      <c r="AE172" s="21" t="s">
        <v>18</v>
      </c>
      <c r="AF172" s="21" t="s">
        <v>19</v>
      </c>
      <c r="AG172" s="42"/>
    </row>
    <row r="173" spans="1:33" ht="15.75" customHeight="1" x14ac:dyDescent="0.25">
      <c r="A173" s="22" t="s">
        <v>58</v>
      </c>
      <c r="B173" s="23" t="s">
        <v>22</v>
      </c>
      <c r="C173" s="26"/>
      <c r="D173" s="25"/>
      <c r="E173" s="29"/>
      <c r="F173" s="29"/>
      <c r="G173" s="27">
        <f t="shared" ref="G173:G184" si="150">COUNTA(C173,E173)</f>
        <v>0</v>
      </c>
      <c r="H173" s="28">
        <f>COUNTIF(E$173:E$184,C173)+COUNTIF(C$173:C$184,E173)+COUNTIF(E$173:E$184,E173)+COUNTIF(C$173:C$184,C173)</f>
        <v>0</v>
      </c>
      <c r="I173" s="26"/>
      <c r="J173" s="25"/>
      <c r="K173" s="29"/>
      <c r="L173" s="29"/>
      <c r="M173" s="27">
        <f t="shared" ref="M173:M184" si="151">COUNTA(I173,K173)</f>
        <v>0</v>
      </c>
      <c r="N173" s="28">
        <f>COUNTIF(K$173:K$184,I173)+COUNTIF(I$173:I$184,K173)+COUNTIF(K$173:K$184,K173)+COUNTIF(I$173:I$184,I173)</f>
        <v>0</v>
      </c>
      <c r="O173" s="26"/>
      <c r="P173" s="25"/>
      <c r="Q173" s="29"/>
      <c r="R173" s="29"/>
      <c r="S173" s="27">
        <f t="shared" ref="S173:S184" si="152">COUNTA(O173,Q173)</f>
        <v>0</v>
      </c>
      <c r="T173" s="28">
        <f>COUNTIF(Q$173:Q$184,O173)+COUNTIF(O$173:O$184,Q173)+COUNTIF(Q$173:Q$184,Q173)+COUNTIF(O$173:O$184,O173)</f>
        <v>0</v>
      </c>
      <c r="U173" s="26"/>
      <c r="V173" s="25"/>
      <c r="W173" s="29"/>
      <c r="X173" s="29"/>
      <c r="Y173" s="27">
        <f t="shared" ref="Y173:Y184" si="153">COUNTA(U173,W173)</f>
        <v>0</v>
      </c>
      <c r="Z173" s="28">
        <f>COUNTIF(W$173:W$184,U173)+COUNTIF(U$173:U$184,W173)+COUNTIF(W$173:W$184,W173)+COUNTIF(U$173:U$184,U173)</f>
        <v>0</v>
      </c>
      <c r="AA173" s="27">
        <f t="shared" ref="AA173:AA184" si="154">SUM(G173,M173,S173,Y173)</f>
        <v>0</v>
      </c>
      <c r="AB173" s="30">
        <f t="shared" ref="AB173:AB184" si="155">AA173/AD173</f>
        <v>0</v>
      </c>
      <c r="AC173" s="20"/>
      <c r="AD173" s="31">
        <f t="shared" ref="AD173:AD184" si="156">AF173*0.47</f>
        <v>95.88</v>
      </c>
      <c r="AE173" s="31">
        <f t="shared" ref="AE173:AE184" si="157">AF173*0.53</f>
        <v>108.12</v>
      </c>
      <c r="AF173" s="31">
        <f t="shared" ref="AF173:AF184" si="158">AG173*34</f>
        <v>204</v>
      </c>
      <c r="AG173" s="7">
        <v>6</v>
      </c>
    </row>
    <row r="174" spans="1:33" ht="15.75" customHeight="1" x14ac:dyDescent="0.25">
      <c r="A174" s="22" t="s">
        <v>58</v>
      </c>
      <c r="B174" s="23" t="s">
        <v>46</v>
      </c>
      <c r="C174" s="26"/>
      <c r="D174" s="25"/>
      <c r="E174" s="29"/>
      <c r="F174" s="29"/>
      <c r="G174" s="27">
        <f t="shared" si="150"/>
        <v>0</v>
      </c>
      <c r="H174" s="28">
        <f>COUNTIF(E$173:E$184,C174)+COUNTIF(C$173:C$184,E174)+COUNTIF(E$173:E$184,E174)+COUNTIF(C$173:C$184,C174)</f>
        <v>0</v>
      </c>
      <c r="I174" s="26"/>
      <c r="J174" s="25"/>
      <c r="K174" s="29"/>
      <c r="L174" s="29"/>
      <c r="M174" s="27">
        <f t="shared" si="151"/>
        <v>0</v>
      </c>
      <c r="N174" s="28">
        <f>COUNTIF(K$173:K$184,I174)+COUNTIF(I$173:I$184,K174)+COUNTIF(K$173:K$184,K174)+COUNTIF(I$173:I$184,I174)</f>
        <v>0</v>
      </c>
      <c r="O174" s="26"/>
      <c r="P174" s="25"/>
      <c r="Q174" s="29"/>
      <c r="R174" s="29"/>
      <c r="S174" s="27">
        <f t="shared" si="152"/>
        <v>0</v>
      </c>
      <c r="T174" s="28">
        <f>COUNTIF(Q$173:Q$184,O174)+COUNTIF(O$173:O$184,Q174)+COUNTIF(Q$173:Q$184,Q174)+COUNTIF(O$173:O$184,O174)</f>
        <v>0</v>
      </c>
      <c r="U174" s="26"/>
      <c r="V174" s="25"/>
      <c r="W174" s="25"/>
      <c r="X174" s="25"/>
      <c r="Y174" s="27">
        <f t="shared" si="153"/>
        <v>0</v>
      </c>
      <c r="Z174" s="28">
        <f>COUNTIF(W$173:W$184,U174)+COUNTIF(U$173:U$184,W174)+COUNTIF(W$173:W$184,W174)+COUNTIF(U$173:U$184,U174)</f>
        <v>0</v>
      </c>
      <c r="AA174" s="27">
        <f t="shared" si="154"/>
        <v>0</v>
      </c>
      <c r="AB174" s="30">
        <f t="shared" si="155"/>
        <v>0</v>
      </c>
      <c r="AC174" s="20"/>
      <c r="AD174" s="31">
        <f t="shared" si="156"/>
        <v>47.94</v>
      </c>
      <c r="AE174" s="31">
        <f t="shared" si="157"/>
        <v>54.06</v>
      </c>
      <c r="AF174" s="31">
        <f t="shared" si="158"/>
        <v>102</v>
      </c>
      <c r="AG174" s="7">
        <v>3</v>
      </c>
    </row>
    <row r="175" spans="1:33" ht="15.75" customHeight="1" x14ac:dyDescent="0.25">
      <c r="A175" s="22" t="s">
        <v>58</v>
      </c>
      <c r="B175" s="23" t="s">
        <v>27</v>
      </c>
      <c r="C175" s="26"/>
      <c r="D175" s="25"/>
      <c r="E175" s="29">
        <v>15</v>
      </c>
      <c r="F175" s="29" t="s">
        <v>24</v>
      </c>
      <c r="G175" s="27">
        <f t="shared" si="150"/>
        <v>1</v>
      </c>
      <c r="H175" s="28">
        <f>COUNTIF(E$173:E$184,C175)+COUNTIF(C$173:C$184,E175)+COUNTIF(E$173:E$184,E175)+COUNTIF(C$173:C$184,C175)</f>
        <v>1</v>
      </c>
      <c r="I175" s="26"/>
      <c r="J175" s="25"/>
      <c r="K175" s="29"/>
      <c r="L175" s="29"/>
      <c r="M175" s="27">
        <f t="shared" si="151"/>
        <v>0</v>
      </c>
      <c r="N175" s="28">
        <f>COUNTIF(K$173:K$184,I175)+COUNTIF(I$173:I$184,K175)+COUNTIF(K$173:K$184,K175)+COUNTIF(I$173:I$184,I175)</f>
        <v>0</v>
      </c>
      <c r="O175" s="26"/>
      <c r="P175" s="25"/>
      <c r="Q175" s="29"/>
      <c r="R175" s="29"/>
      <c r="S175" s="27">
        <f t="shared" si="152"/>
        <v>0</v>
      </c>
      <c r="T175" s="28">
        <f>COUNTIF(Q$173:Q$184,O175)+COUNTIF(O$173:O$184,Q175)+COUNTIF(Q$173:Q$184,Q175)+COUNTIF(O$173:O$184,O175)</f>
        <v>0</v>
      </c>
      <c r="U175" s="26"/>
      <c r="V175" s="25"/>
      <c r="W175" s="29">
        <v>6</v>
      </c>
      <c r="X175" s="29" t="s">
        <v>24</v>
      </c>
      <c r="Y175" s="27">
        <f t="shared" si="153"/>
        <v>1</v>
      </c>
      <c r="Z175" s="28">
        <f>COUNTIF(W$173:W$184,U175)+COUNTIF(U$173:U$184,W175)+COUNTIF(W$173:W$184,W175)+COUNTIF(U$173:U$184,U175)</f>
        <v>1</v>
      </c>
      <c r="AA175" s="27">
        <f t="shared" si="154"/>
        <v>2</v>
      </c>
      <c r="AB175" s="30">
        <f t="shared" si="155"/>
        <v>4.1718815185648732E-2</v>
      </c>
      <c r="AC175" s="20"/>
      <c r="AD175" s="31">
        <f t="shared" si="156"/>
        <v>47.94</v>
      </c>
      <c r="AE175" s="31">
        <f t="shared" si="157"/>
        <v>54.06</v>
      </c>
      <c r="AF175" s="31">
        <f t="shared" si="158"/>
        <v>102</v>
      </c>
      <c r="AG175" s="7">
        <v>3</v>
      </c>
    </row>
    <row r="176" spans="1:33" ht="15.75" customHeight="1" x14ac:dyDescent="0.25">
      <c r="A176" s="22" t="s">
        <v>58</v>
      </c>
      <c r="B176" s="23" t="s">
        <v>47</v>
      </c>
      <c r="C176" s="26"/>
      <c r="D176" s="25"/>
      <c r="E176" s="25"/>
      <c r="F176" s="25"/>
      <c r="G176" s="27">
        <f t="shared" si="150"/>
        <v>0</v>
      </c>
      <c r="H176" s="28">
        <f>COUNTIF(E$173:E$184,C176)+COUNTIF(C$173:C$184,E176)+COUNTIF(E$173:E$184,E176)+COUNTIF(C$173:C$184,C176)</f>
        <v>0</v>
      </c>
      <c r="I176" s="26"/>
      <c r="J176" s="25"/>
      <c r="K176" s="29"/>
      <c r="L176" s="29"/>
      <c r="M176" s="27">
        <f t="shared" si="151"/>
        <v>0</v>
      </c>
      <c r="N176" s="28">
        <f>COUNTIF(K$173:K$184,I176)+COUNTIF(I$173:I$184,K176)+COUNTIF(K$173:K$184,K176)+COUNTIF(I$173:I$184,I176)</f>
        <v>0</v>
      </c>
      <c r="O176" s="26"/>
      <c r="P176" s="25"/>
      <c r="Q176" s="29">
        <v>28</v>
      </c>
      <c r="R176" s="29" t="s">
        <v>28</v>
      </c>
      <c r="S176" s="27">
        <f t="shared" si="152"/>
        <v>1</v>
      </c>
      <c r="T176" s="28">
        <f>COUNTIF(Q$173:Q$184,O176)+COUNTIF(O$173:O$184,Q176)+COUNTIF(Q$173:Q$184,Q176)+COUNTIF(O$173:O$184,O176)</f>
        <v>1</v>
      </c>
      <c r="U176" s="26"/>
      <c r="V176" s="25"/>
      <c r="W176" s="25"/>
      <c r="X176" s="25"/>
      <c r="Y176" s="27">
        <f t="shared" si="153"/>
        <v>0</v>
      </c>
      <c r="Z176" s="28">
        <f>COUNTIF(W$173:W$184,U176)+COUNTIF(U$173:U$184,W176)+COUNTIF(W$173:W$184,W176)+COUNTIF(U$173:U$184,U176)</f>
        <v>0</v>
      </c>
      <c r="AA176" s="27">
        <f t="shared" si="154"/>
        <v>1</v>
      </c>
      <c r="AB176" s="30">
        <f t="shared" si="155"/>
        <v>3.1289111389236547E-2</v>
      </c>
      <c r="AC176" s="20"/>
      <c r="AD176" s="31">
        <f t="shared" si="156"/>
        <v>31.959999999999997</v>
      </c>
      <c r="AE176" s="31">
        <f t="shared" si="157"/>
        <v>36.04</v>
      </c>
      <c r="AF176" s="31">
        <f t="shared" si="158"/>
        <v>68</v>
      </c>
      <c r="AG176" s="7">
        <v>2</v>
      </c>
    </row>
    <row r="177" spans="1:33" ht="15.75" customHeight="1" x14ac:dyDescent="0.25">
      <c r="A177" s="22" t="s">
        <v>58</v>
      </c>
      <c r="B177" s="23" t="s">
        <v>56</v>
      </c>
      <c r="C177" s="26"/>
      <c r="D177" s="25"/>
      <c r="E177" s="25"/>
      <c r="F177" s="25"/>
      <c r="G177" s="27">
        <f t="shared" si="150"/>
        <v>0</v>
      </c>
      <c r="H177" s="28">
        <f>COUNTIF(E$173:E$184,C177)+COUNTIF(C$173:C$184,E177)+COUNTIF(E$173:E$184,E177)+COUNTIF(C$173:C$184,C177)</f>
        <v>0</v>
      </c>
      <c r="I177" s="26"/>
      <c r="J177" s="25"/>
      <c r="K177" s="29">
        <v>8</v>
      </c>
      <c r="L177" s="29" t="s">
        <v>30</v>
      </c>
      <c r="M177" s="27">
        <f t="shared" si="151"/>
        <v>1</v>
      </c>
      <c r="N177" s="28">
        <f>COUNTIF(K$173:K$184,I177)+COUNTIF(I$173:I$184,K177)+COUNTIF(K$173:K$184,K177)+COUNTIF(I$173:I$184,I177)</f>
        <v>1</v>
      </c>
      <c r="O177" s="26"/>
      <c r="P177" s="25"/>
      <c r="Q177" s="29"/>
      <c r="R177" s="29"/>
      <c r="S177" s="27">
        <f t="shared" si="152"/>
        <v>0</v>
      </c>
      <c r="T177" s="28">
        <f>COUNTIF(Q$173:Q$184,O177)+COUNTIF(O$173:O$184,Q177)+COUNTIF(Q$173:Q$184,Q177)+COUNTIF(O$173:O$184,O177)</f>
        <v>0</v>
      </c>
      <c r="U177" s="26"/>
      <c r="V177" s="25"/>
      <c r="W177" s="25"/>
      <c r="X177" s="25"/>
      <c r="Y177" s="27">
        <f t="shared" si="153"/>
        <v>0</v>
      </c>
      <c r="Z177" s="28">
        <f>COUNTIF(W$173:W$184,U177)+COUNTIF(U$173:U$184,W177)+COUNTIF(W$173:W$184,W177)+COUNTIF(U$173:U$184,U177)</f>
        <v>0</v>
      </c>
      <c r="AA177" s="27">
        <f t="shared" si="154"/>
        <v>1</v>
      </c>
      <c r="AB177" s="30">
        <f t="shared" si="155"/>
        <v>6.2578222778473094E-2</v>
      </c>
      <c r="AC177" s="20"/>
      <c r="AD177" s="31">
        <f t="shared" si="156"/>
        <v>15.979999999999999</v>
      </c>
      <c r="AE177" s="31">
        <f t="shared" si="157"/>
        <v>18.02</v>
      </c>
      <c r="AF177" s="31">
        <f t="shared" si="158"/>
        <v>34</v>
      </c>
      <c r="AG177" s="7">
        <v>1</v>
      </c>
    </row>
    <row r="178" spans="1:33" ht="15.75" customHeight="1" x14ac:dyDescent="0.25">
      <c r="A178" s="22" t="s">
        <v>58</v>
      </c>
      <c r="B178" s="23" t="s">
        <v>48</v>
      </c>
      <c r="C178" s="26"/>
      <c r="D178" s="25"/>
      <c r="E178" s="25"/>
      <c r="F178" s="25"/>
      <c r="G178" s="27">
        <f t="shared" si="150"/>
        <v>0</v>
      </c>
      <c r="H178" s="28">
        <f>COUNTIF(E$173:E$184,C178)+COUNTIF(C$173:C$184,E178)+COUNTIF(E$173:E$184,E178)+COUNTIF(C$173:C$184,C178)</f>
        <v>0</v>
      </c>
      <c r="I178" s="26"/>
      <c r="J178" s="25"/>
      <c r="K178" s="25"/>
      <c r="L178" s="25"/>
      <c r="M178" s="27">
        <f t="shared" si="151"/>
        <v>0</v>
      </c>
      <c r="N178" s="28">
        <f>COUNTIF(K$173:K$184,I178)+COUNTIF(I$173:I$184,K178)+COUNTIF(K$173:K$184,K178)+COUNTIF(I$173:I$184,I178)</f>
        <v>0</v>
      </c>
      <c r="O178" s="26"/>
      <c r="P178" s="25"/>
      <c r="Q178" s="29">
        <v>18</v>
      </c>
      <c r="R178" s="29" t="s">
        <v>26</v>
      </c>
      <c r="S178" s="27">
        <f t="shared" si="152"/>
        <v>1</v>
      </c>
      <c r="T178" s="28">
        <f>COUNTIF(Q$173:Q$184,O178)+COUNTIF(O$173:O$184,Q178)+COUNTIF(Q$173:Q$184,Q178)+COUNTIF(O$173:O$184,O178)</f>
        <v>1</v>
      </c>
      <c r="U178" s="26"/>
      <c r="V178" s="25"/>
      <c r="W178" s="25"/>
      <c r="X178" s="25"/>
      <c r="Y178" s="27">
        <f t="shared" si="153"/>
        <v>0</v>
      </c>
      <c r="Z178" s="28">
        <f>COUNTIF(W$173:W$184,U178)+COUNTIF(U$173:U$184,W178)+COUNTIF(W$173:W$184,W178)+COUNTIF(U$173:U$184,U178)</f>
        <v>0</v>
      </c>
      <c r="AA178" s="27">
        <f t="shared" si="154"/>
        <v>1</v>
      </c>
      <c r="AB178" s="30">
        <f t="shared" si="155"/>
        <v>6.2578222778473094E-2</v>
      </c>
      <c r="AC178" s="20"/>
      <c r="AD178" s="31">
        <f t="shared" si="156"/>
        <v>15.979999999999999</v>
      </c>
      <c r="AE178" s="31">
        <f t="shared" si="157"/>
        <v>18.02</v>
      </c>
      <c r="AF178" s="31">
        <f t="shared" si="158"/>
        <v>34</v>
      </c>
      <c r="AG178" s="7">
        <v>1</v>
      </c>
    </row>
    <row r="179" spans="1:33" ht="15.75" customHeight="1" x14ac:dyDescent="0.25">
      <c r="A179" s="22" t="s">
        <v>58</v>
      </c>
      <c r="B179" s="23" t="s">
        <v>29</v>
      </c>
      <c r="C179" s="26"/>
      <c r="D179" s="25"/>
      <c r="E179" s="25"/>
      <c r="F179" s="25"/>
      <c r="G179" s="27">
        <f t="shared" si="150"/>
        <v>0</v>
      </c>
      <c r="H179" s="28">
        <f>COUNTIF(E$173:E$184,C179)+COUNTIF(C$173:C$184,E179)+COUNTIF(E$173:E$184,E179)+COUNTIF(C$173:C$184,C179)</f>
        <v>0</v>
      </c>
      <c r="I179" s="26"/>
      <c r="J179" s="25"/>
      <c r="K179" s="29">
        <v>11</v>
      </c>
      <c r="L179" s="29" t="s">
        <v>23</v>
      </c>
      <c r="M179" s="27">
        <f t="shared" si="151"/>
        <v>1</v>
      </c>
      <c r="N179" s="28">
        <f>COUNTIF(K$173:K$184,I179)+COUNTIF(I$173:I$184,K179)+COUNTIF(K$173:K$184,K179)+COUNTIF(I$173:I$184,I179)</f>
        <v>1</v>
      </c>
      <c r="O179" s="26"/>
      <c r="P179" s="25"/>
      <c r="Q179" s="25"/>
      <c r="R179" s="25"/>
      <c r="S179" s="27">
        <f t="shared" si="152"/>
        <v>0</v>
      </c>
      <c r="T179" s="28">
        <f>COUNTIF(Q$173:Q$184,O179)+COUNTIF(O$173:O$184,Q179)+COUNTIF(Q$173:Q$184,Q179)+COUNTIF(O$173:O$184,O179)</f>
        <v>0</v>
      </c>
      <c r="U179" s="26"/>
      <c r="V179" s="25"/>
      <c r="W179" s="29">
        <v>13</v>
      </c>
      <c r="X179" s="29" t="s">
        <v>23</v>
      </c>
      <c r="Y179" s="27">
        <f t="shared" si="153"/>
        <v>1</v>
      </c>
      <c r="Z179" s="28">
        <f>COUNTIF(W$173:W$184,U179)+COUNTIF(U$173:U$184,W179)+COUNTIF(W$173:W$184,W179)+COUNTIF(U$173:U$184,U179)</f>
        <v>1</v>
      </c>
      <c r="AA179" s="27">
        <f t="shared" si="154"/>
        <v>2</v>
      </c>
      <c r="AB179" s="30">
        <f t="shared" si="155"/>
        <v>2.503128911138924E-2</v>
      </c>
      <c r="AC179" s="20"/>
      <c r="AD179" s="31">
        <f t="shared" si="156"/>
        <v>79.899999999999991</v>
      </c>
      <c r="AE179" s="31">
        <f t="shared" si="157"/>
        <v>90.100000000000009</v>
      </c>
      <c r="AF179" s="31">
        <f t="shared" si="158"/>
        <v>170</v>
      </c>
      <c r="AG179" s="7">
        <v>5</v>
      </c>
    </row>
    <row r="180" spans="1:33" ht="15.75" customHeight="1" x14ac:dyDescent="0.25">
      <c r="A180" s="22" t="s">
        <v>58</v>
      </c>
      <c r="B180" s="23" t="s">
        <v>50</v>
      </c>
      <c r="C180" s="26"/>
      <c r="D180" s="25"/>
      <c r="E180" s="25"/>
      <c r="F180" s="25"/>
      <c r="G180" s="27">
        <f t="shared" si="150"/>
        <v>0</v>
      </c>
      <c r="H180" s="28">
        <f>COUNTIF(E$173:E$184,C180)+COUNTIF(C$173:C$184,E180)+COUNTIF(E$173:E$184,E180)+COUNTIF(C$173:C$184,C180)</f>
        <v>0</v>
      </c>
      <c r="I180" s="26"/>
      <c r="J180" s="25"/>
      <c r="K180" s="29">
        <v>9</v>
      </c>
      <c r="L180" s="29" t="s">
        <v>30</v>
      </c>
      <c r="M180" s="27">
        <f t="shared" si="151"/>
        <v>1</v>
      </c>
      <c r="N180" s="28">
        <f>COUNTIF(K$173:K$184,I180)+COUNTIF(I$173:I$184,K180)+COUNTIF(K$173:K$184,K180)+COUNTIF(I$173:I$184,I180)</f>
        <v>1</v>
      </c>
      <c r="O180" s="26"/>
      <c r="P180" s="25"/>
      <c r="Q180" s="29"/>
      <c r="R180" s="29"/>
      <c r="S180" s="27">
        <f t="shared" si="152"/>
        <v>0</v>
      </c>
      <c r="T180" s="28">
        <f>COUNTIF(Q$173:Q$184,O180)+COUNTIF(O$173:O$184,Q180)+COUNTIF(Q$173:Q$184,Q180)+COUNTIF(O$173:O$184,O180)</f>
        <v>0</v>
      </c>
      <c r="U180" s="26"/>
      <c r="V180" s="25"/>
      <c r="W180" s="25"/>
      <c r="X180" s="25"/>
      <c r="Y180" s="27">
        <f t="shared" si="153"/>
        <v>0</v>
      </c>
      <c r="Z180" s="28">
        <f>COUNTIF(W$173:W$184,U180)+COUNTIF(U$173:U$184,W180)+COUNTIF(W$173:W$184,W180)+COUNTIF(U$173:U$184,U180)</f>
        <v>0</v>
      </c>
      <c r="AA180" s="27">
        <f t="shared" si="154"/>
        <v>1</v>
      </c>
      <c r="AB180" s="30">
        <f t="shared" si="155"/>
        <v>6.2578222778473094E-2</v>
      </c>
      <c r="AC180" s="20"/>
      <c r="AD180" s="31">
        <f t="shared" si="156"/>
        <v>15.979999999999999</v>
      </c>
      <c r="AE180" s="31">
        <f t="shared" si="157"/>
        <v>18.02</v>
      </c>
      <c r="AF180" s="31">
        <f t="shared" si="158"/>
        <v>34</v>
      </c>
      <c r="AG180" s="7">
        <v>1</v>
      </c>
    </row>
    <row r="181" spans="1:33" ht="15.75" customHeight="1" x14ac:dyDescent="0.25">
      <c r="A181" s="22" t="s">
        <v>58</v>
      </c>
      <c r="B181" s="23" t="s">
        <v>32</v>
      </c>
      <c r="C181" s="26"/>
      <c r="D181" s="25"/>
      <c r="E181" s="24"/>
      <c r="F181" s="29"/>
      <c r="G181" s="27">
        <f t="shared" si="150"/>
        <v>0</v>
      </c>
      <c r="H181" s="28">
        <f>COUNTIF(E$173:E$184,C181)+COUNTIF(C$173:C$184,E181)+COUNTIF(E$173:E$184,E181)+COUNTIF(C$173:C$184,C181)</f>
        <v>0</v>
      </c>
      <c r="I181" s="26"/>
      <c r="J181" s="25"/>
      <c r="K181" s="29">
        <v>22</v>
      </c>
      <c r="L181" s="29" t="s">
        <v>28</v>
      </c>
      <c r="M181" s="27">
        <f t="shared" si="151"/>
        <v>1</v>
      </c>
      <c r="N181" s="28">
        <f>COUNTIF(K$173:K$184,I181)+COUNTIF(I$173:I$184,K181)+COUNTIF(K$173:K$184,K181)+COUNTIF(I$173:I$184,I181)</f>
        <v>1</v>
      </c>
      <c r="O181" s="26"/>
      <c r="P181" s="25"/>
      <c r="Q181" s="25"/>
      <c r="R181" s="29"/>
      <c r="S181" s="27">
        <f t="shared" si="152"/>
        <v>0</v>
      </c>
      <c r="T181" s="28">
        <f>COUNTIF(Q$173:Q$184,O181)+COUNTIF(O$173:O$184,Q181)+COUNTIF(Q$173:Q$184,Q181)+COUNTIF(O$173:O$184,O181)</f>
        <v>0</v>
      </c>
      <c r="U181" s="26"/>
      <c r="V181" s="25"/>
      <c r="W181" s="29"/>
      <c r="X181" s="29"/>
      <c r="Y181" s="27">
        <f t="shared" si="153"/>
        <v>0</v>
      </c>
      <c r="Z181" s="28">
        <f>COUNTIF(W$173:W$184,U181)+COUNTIF(U$173:U$184,W181)+COUNTIF(W$173:W$184,W181)+COUNTIF(U$173:U$184,U181)</f>
        <v>0</v>
      </c>
      <c r="AA181" s="27">
        <f t="shared" si="154"/>
        <v>1</v>
      </c>
      <c r="AB181" s="30">
        <f t="shared" si="155"/>
        <v>6.2578222778473094E-2</v>
      </c>
      <c r="AC181" s="20"/>
      <c r="AD181" s="31">
        <f t="shared" si="156"/>
        <v>15.979999999999999</v>
      </c>
      <c r="AE181" s="31">
        <f t="shared" si="157"/>
        <v>18.02</v>
      </c>
      <c r="AF181" s="31">
        <f t="shared" si="158"/>
        <v>34</v>
      </c>
      <c r="AG181" s="7">
        <v>1</v>
      </c>
    </row>
    <row r="182" spans="1:33" ht="15.75" customHeight="1" x14ac:dyDescent="0.25">
      <c r="A182" s="22" t="s">
        <v>58</v>
      </c>
      <c r="B182" s="23" t="s">
        <v>33</v>
      </c>
      <c r="C182" s="26"/>
      <c r="D182" s="25"/>
      <c r="E182" s="25"/>
      <c r="F182" s="25"/>
      <c r="G182" s="27">
        <f t="shared" si="150"/>
        <v>0</v>
      </c>
      <c r="H182" s="28">
        <f>COUNTIF(E$173:E$184,C182)+COUNTIF(C$173:C$184,E182)+COUNTIF(E$173:E$184,E182)+COUNTIF(C$173:C$184,C182)</f>
        <v>0</v>
      </c>
      <c r="I182" s="26"/>
      <c r="J182" s="25"/>
      <c r="K182" s="29">
        <v>18</v>
      </c>
      <c r="L182" s="29" t="s">
        <v>51</v>
      </c>
      <c r="M182" s="27">
        <f t="shared" si="151"/>
        <v>1</v>
      </c>
      <c r="N182" s="28">
        <f>COUNTIF(K$173:K$184,I182)+COUNTIF(I$173:I$184,K182)+COUNTIF(K$173:K$184,K182)+COUNTIF(I$173:I$184,I182)</f>
        <v>1</v>
      </c>
      <c r="O182" s="26"/>
      <c r="P182" s="25"/>
      <c r="Q182" s="29"/>
      <c r="R182" s="29"/>
      <c r="S182" s="27">
        <f t="shared" si="152"/>
        <v>0</v>
      </c>
      <c r="T182" s="28">
        <f>COUNTIF(Q$173:Q$184,O182)+COUNTIF(O$173:O$184,Q182)+COUNTIF(Q$173:Q$184,Q182)+COUNTIF(O$173:O$184,O182)</f>
        <v>0</v>
      </c>
      <c r="U182" s="26"/>
      <c r="V182" s="25"/>
      <c r="W182" s="29"/>
      <c r="X182" s="29"/>
      <c r="Y182" s="27">
        <f t="shared" si="153"/>
        <v>0</v>
      </c>
      <c r="Z182" s="28">
        <f>COUNTIF(W$173:W$184,U182)+COUNTIF(U$173:U$184,W182)+COUNTIF(W$173:W$184,W182)+COUNTIF(U$173:U$184,U182)</f>
        <v>0</v>
      </c>
      <c r="AA182" s="27">
        <f t="shared" si="154"/>
        <v>1</v>
      </c>
      <c r="AB182" s="30">
        <f t="shared" si="155"/>
        <v>6.2578222778473094E-2</v>
      </c>
      <c r="AC182" s="20"/>
      <c r="AD182" s="31">
        <f t="shared" si="156"/>
        <v>15.979999999999999</v>
      </c>
      <c r="AE182" s="31">
        <f t="shared" si="157"/>
        <v>18.02</v>
      </c>
      <c r="AF182" s="31">
        <f t="shared" si="158"/>
        <v>34</v>
      </c>
      <c r="AG182" s="7">
        <v>1</v>
      </c>
    </row>
    <row r="183" spans="1:33" ht="15.75" customHeight="1" x14ac:dyDescent="0.25">
      <c r="A183" s="22" t="s">
        <v>58</v>
      </c>
      <c r="B183" s="23" t="s">
        <v>34</v>
      </c>
      <c r="C183" s="26"/>
      <c r="D183" s="25"/>
      <c r="E183" s="29">
        <v>16</v>
      </c>
      <c r="F183" s="29" t="s">
        <v>23</v>
      </c>
      <c r="G183" s="27">
        <f t="shared" si="150"/>
        <v>1</v>
      </c>
      <c r="H183" s="28">
        <f>COUNTIF(E$173:E$184,C183)+COUNTIF(C$173:C$184,E183)+COUNTIF(E$173:E$184,E183)+COUNTIF(C$173:C$184,C183)</f>
        <v>1</v>
      </c>
      <c r="I183" s="26"/>
      <c r="J183" s="25"/>
      <c r="K183" s="29"/>
      <c r="L183" s="29"/>
      <c r="M183" s="27">
        <f t="shared" si="151"/>
        <v>0</v>
      </c>
      <c r="N183" s="28">
        <f>COUNTIF(K$173:K$184,I183)+COUNTIF(I$173:I$184,K183)+COUNTIF(K$173:K$184,K183)+COUNTIF(I$173:I$184,I183)</f>
        <v>0</v>
      </c>
      <c r="O183" s="26"/>
      <c r="P183" s="25"/>
      <c r="Q183" s="25"/>
      <c r="R183" s="25"/>
      <c r="S183" s="27">
        <f t="shared" si="152"/>
        <v>0</v>
      </c>
      <c r="T183" s="28">
        <f>COUNTIF(Q$173:Q$184,O183)+COUNTIF(O$173:O$184,Q183)+COUNTIF(Q$173:Q$184,Q183)+COUNTIF(O$173:O$184,O183)</f>
        <v>0</v>
      </c>
      <c r="U183" s="26"/>
      <c r="V183" s="25"/>
      <c r="W183" s="25"/>
      <c r="X183" s="25"/>
      <c r="Y183" s="27">
        <f t="shared" si="153"/>
        <v>0</v>
      </c>
      <c r="Z183" s="28">
        <f>COUNTIF(W$173:W$184,U183)+COUNTIF(U$173:U$184,W183)+COUNTIF(W$173:W$184,W183)+COUNTIF(U$173:U$184,U183)</f>
        <v>0</v>
      </c>
      <c r="AA183" s="27">
        <f t="shared" si="154"/>
        <v>1</v>
      </c>
      <c r="AB183" s="30">
        <f t="shared" si="155"/>
        <v>3.1289111389236547E-2</v>
      </c>
      <c r="AC183" s="20"/>
      <c r="AD183" s="31">
        <f t="shared" si="156"/>
        <v>31.959999999999997</v>
      </c>
      <c r="AE183" s="31">
        <f t="shared" si="157"/>
        <v>36.04</v>
      </c>
      <c r="AF183" s="31">
        <f t="shared" si="158"/>
        <v>68</v>
      </c>
      <c r="AG183" s="7">
        <v>2</v>
      </c>
    </row>
    <row r="184" spans="1:33" ht="15.75" customHeight="1" x14ac:dyDescent="0.25">
      <c r="A184" s="22" t="s">
        <v>58</v>
      </c>
      <c r="B184" s="23" t="s">
        <v>35</v>
      </c>
      <c r="C184" s="26"/>
      <c r="D184" s="25"/>
      <c r="E184" s="29"/>
      <c r="F184" s="29"/>
      <c r="G184" s="27">
        <f t="shared" si="150"/>
        <v>0</v>
      </c>
      <c r="H184" s="28">
        <f>COUNTIF(E$173:E$184,C184)+COUNTIF(C$173:C$184,E184)+COUNTIF(E$173:E$184,E184)+COUNTIF(C$173:C$184,C184)</f>
        <v>0</v>
      </c>
      <c r="I184" s="26"/>
      <c r="J184" s="25"/>
      <c r="K184" s="29">
        <v>2</v>
      </c>
      <c r="L184" s="29" t="s">
        <v>26</v>
      </c>
      <c r="M184" s="27">
        <f t="shared" si="151"/>
        <v>1</v>
      </c>
      <c r="N184" s="28">
        <f>COUNTIF(K$173:K$184,I184)+COUNTIF(I$173:I$184,K184)+COUNTIF(K$173:K$184,K184)+COUNTIF(I$173:I$184,I184)</f>
        <v>1</v>
      </c>
      <c r="O184" s="26"/>
      <c r="P184" s="25"/>
      <c r="Q184" s="25"/>
      <c r="R184" s="25"/>
      <c r="S184" s="27">
        <f t="shared" si="152"/>
        <v>0</v>
      </c>
      <c r="T184" s="28">
        <f>COUNTIF(Q$173:Q$184,O184)+COUNTIF(O$173:O$184,Q184)+COUNTIF(Q$173:Q$184,Q184)+COUNTIF(O$173:O$184,O184)</f>
        <v>0</v>
      </c>
      <c r="U184" s="26"/>
      <c r="V184" s="25"/>
      <c r="W184" s="29">
        <v>11</v>
      </c>
      <c r="X184" s="29" t="s">
        <v>26</v>
      </c>
      <c r="Y184" s="27">
        <f t="shared" si="153"/>
        <v>1</v>
      </c>
      <c r="Z184" s="28">
        <f>COUNTIF(W$173:W$184,U184)+COUNTIF(U$173:U$184,W184)+COUNTIF(W$173:W$184,W184)+COUNTIF(U$173:U$184,U184)</f>
        <v>1</v>
      </c>
      <c r="AA184" s="27">
        <f t="shared" si="154"/>
        <v>2</v>
      </c>
      <c r="AB184" s="30">
        <f t="shared" si="155"/>
        <v>6.2578222778473094E-2</v>
      </c>
      <c r="AC184" s="20"/>
      <c r="AD184" s="31">
        <f t="shared" si="156"/>
        <v>31.959999999999997</v>
      </c>
      <c r="AE184" s="31">
        <f t="shared" si="157"/>
        <v>36.04</v>
      </c>
      <c r="AF184" s="31">
        <f t="shared" si="158"/>
        <v>68</v>
      </c>
      <c r="AG184" s="7">
        <v>2</v>
      </c>
    </row>
    <row r="185" spans="1:33" ht="15.75" customHeight="1" x14ac:dyDescent="0.25">
      <c r="A185" s="37"/>
      <c r="B185" s="44" t="s">
        <v>59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0"/>
      <c r="AB185" s="41"/>
      <c r="AC185" s="20"/>
      <c r="AD185" s="21" t="s">
        <v>17</v>
      </c>
      <c r="AE185" s="21" t="s">
        <v>18</v>
      </c>
      <c r="AF185" s="21" t="s">
        <v>19</v>
      </c>
      <c r="AG185" s="42"/>
    </row>
    <row r="186" spans="1:33" ht="15.75" customHeight="1" x14ac:dyDescent="0.25">
      <c r="A186" s="22" t="s">
        <v>59</v>
      </c>
      <c r="B186" s="23" t="s">
        <v>22</v>
      </c>
      <c r="C186" s="26"/>
      <c r="D186" s="25"/>
      <c r="E186" s="29">
        <v>10</v>
      </c>
      <c r="F186" s="29" t="s">
        <v>26</v>
      </c>
      <c r="G186" s="27">
        <f t="shared" ref="G186:G200" si="159">COUNTA(C186,E186)</f>
        <v>1</v>
      </c>
      <c r="H186" s="28">
        <f>COUNTIF(E$186:E$200,C186)+COUNTIF(C$186:C$200,E186)+COUNTIF(E$186:E$200,E186)+COUNTIF(C$186:C$200,C186)</f>
        <v>1</v>
      </c>
      <c r="I186" s="26"/>
      <c r="J186" s="25"/>
      <c r="K186" s="25"/>
      <c r="L186" s="25"/>
      <c r="M186" s="27">
        <f t="shared" ref="M186:M200" si="160">COUNTA(I186,K186)</f>
        <v>0</v>
      </c>
      <c r="N186" s="28">
        <f>COUNTIF(K$186:K$200,I186)+COUNTIF(I$186:I$200,K186)+COUNTIF(K$186:K$200,K186)+COUNTIF(I$186:I$200,I186)</f>
        <v>0</v>
      </c>
      <c r="O186" s="26"/>
      <c r="P186" s="25"/>
      <c r="Q186" s="29">
        <v>25</v>
      </c>
      <c r="R186" s="29" t="s">
        <v>53</v>
      </c>
      <c r="S186" s="27">
        <f t="shared" ref="S186:S190" si="161">COUNTA(O186,Q186)</f>
        <v>1</v>
      </c>
      <c r="T186" s="28">
        <f>COUNTIF(Q$186:Q$200,O186)+COUNTIF(O$186:O$200,Q186)+COUNTIF(Q$186:Q$200,Q186)+COUNTIF(O$186:O$200,O186)</f>
        <v>1</v>
      </c>
      <c r="U186" s="26"/>
      <c r="V186" s="25"/>
      <c r="W186" s="29">
        <v>2</v>
      </c>
      <c r="X186" s="29" t="s">
        <v>53</v>
      </c>
      <c r="Y186" s="27">
        <f t="shared" ref="Y186:Y200" si="162">COUNTA(U186,W186)</f>
        <v>1</v>
      </c>
      <c r="Z186" s="28">
        <f>COUNTIF(W$186:W$200,U186)+COUNTIF(U$186:U$200,W186)+COUNTIF(W$186:W$200,W186)+COUNTIF(U$186:U$200,U186)</f>
        <v>1</v>
      </c>
      <c r="AA186" s="27">
        <f t="shared" ref="AA186:AA200" si="163">SUM(G186,M186,S186,Y186)</f>
        <v>3</v>
      </c>
      <c r="AB186" s="30">
        <f t="shared" ref="AB186:AB200" si="164">AA186/AD186</f>
        <v>4.6933667083854824E-2</v>
      </c>
      <c r="AC186" s="20"/>
      <c r="AD186" s="31">
        <f t="shared" ref="AD186:AD200" si="165">AF186*0.47</f>
        <v>63.919999999999995</v>
      </c>
      <c r="AE186" s="31">
        <f t="shared" ref="AE186:AE200" si="166">AF186*0.53</f>
        <v>72.08</v>
      </c>
      <c r="AF186" s="31">
        <f t="shared" ref="AF186:AF200" si="167">AG186*34</f>
        <v>136</v>
      </c>
      <c r="AG186" s="7">
        <v>4</v>
      </c>
    </row>
    <row r="187" spans="1:33" ht="15.75" customHeight="1" x14ac:dyDescent="0.25">
      <c r="A187" s="22" t="s">
        <v>59</v>
      </c>
      <c r="B187" s="23" t="s">
        <v>46</v>
      </c>
      <c r="C187" s="26"/>
      <c r="D187" s="25"/>
      <c r="E187" s="25"/>
      <c r="F187" s="25"/>
      <c r="G187" s="27">
        <f t="shared" si="159"/>
        <v>0</v>
      </c>
      <c r="H187" s="28">
        <f>COUNTIF(E$186:E$200,C187)+COUNTIF(C$186:C$200,E187)+COUNTIF(E$186:E$200,E187)+COUNTIF(C$186:C$200,C187)</f>
        <v>0</v>
      </c>
      <c r="I187" s="26"/>
      <c r="J187" s="25"/>
      <c r="K187" s="29">
        <v>17</v>
      </c>
      <c r="L187" s="29" t="s">
        <v>26</v>
      </c>
      <c r="M187" s="27">
        <f t="shared" si="160"/>
        <v>1</v>
      </c>
      <c r="N187" s="28">
        <f>COUNTIF(K$186:K$200,I187)+COUNTIF(I$186:I$200,K187)+COUNTIF(K$186:K$200,K187)+COUNTIF(I$186:I$200,I187)</f>
        <v>1</v>
      </c>
      <c r="O187" s="26"/>
      <c r="P187" s="25"/>
      <c r="Q187" s="24"/>
      <c r="R187" s="29"/>
      <c r="S187" s="27">
        <f t="shared" si="161"/>
        <v>0</v>
      </c>
      <c r="T187" s="28">
        <f>COUNTIF(Q$186:Q$200,O187)+COUNTIF(O$186:O$200,Q187)+COUNTIF(Q$186:Q$200,Q187)+COUNTIF(O$186:O$200,O187)</f>
        <v>0</v>
      </c>
      <c r="U187" s="26"/>
      <c r="V187" s="25"/>
      <c r="W187" s="29">
        <v>19</v>
      </c>
      <c r="X187" s="29" t="s">
        <v>26</v>
      </c>
      <c r="Y187" s="27">
        <f t="shared" si="162"/>
        <v>1</v>
      </c>
      <c r="Z187" s="28">
        <f>COUNTIF(W$186:W$200,U187)+COUNTIF(U$186:U$200,W187)+COUNTIF(W$186:W$200,W187)+COUNTIF(U$186:U$200,U187)</f>
        <v>1</v>
      </c>
      <c r="AA187" s="27">
        <f t="shared" si="163"/>
        <v>2</v>
      </c>
      <c r="AB187" s="30">
        <f t="shared" si="164"/>
        <v>6.2578222778473094E-2</v>
      </c>
      <c r="AC187" s="20"/>
      <c r="AD187" s="31">
        <f t="shared" si="165"/>
        <v>31.959999999999997</v>
      </c>
      <c r="AE187" s="31">
        <f t="shared" si="166"/>
        <v>36.04</v>
      </c>
      <c r="AF187" s="31">
        <f t="shared" si="167"/>
        <v>68</v>
      </c>
      <c r="AG187" s="7">
        <v>2</v>
      </c>
    </row>
    <row r="188" spans="1:33" ht="15.75" customHeight="1" x14ac:dyDescent="0.25">
      <c r="A188" s="22" t="s">
        <v>59</v>
      </c>
      <c r="B188" s="23" t="s">
        <v>27</v>
      </c>
      <c r="C188" s="26"/>
      <c r="D188" s="25"/>
      <c r="E188" s="29">
        <v>25</v>
      </c>
      <c r="F188" s="29" t="s">
        <v>24</v>
      </c>
      <c r="G188" s="27">
        <f t="shared" si="159"/>
        <v>1</v>
      </c>
      <c r="H188" s="28">
        <f>COUNTIF(E$186:E$200,C188)+COUNTIF(C$186:C$200,E188)+COUNTIF(E$186:E$200,E188)+COUNTIF(C$186:C$200,C188)</f>
        <v>1</v>
      </c>
      <c r="I188" s="26"/>
      <c r="J188" s="25"/>
      <c r="K188" s="29">
        <v>15</v>
      </c>
      <c r="L188" s="29" t="s">
        <v>28</v>
      </c>
      <c r="M188" s="27">
        <f t="shared" si="160"/>
        <v>1</v>
      </c>
      <c r="N188" s="28">
        <f>COUNTIF(K$186:K$200,I188)+COUNTIF(I$186:I$200,K188)+COUNTIF(K$186:K$200,K188)+COUNTIF(I$186:I$200,I188)</f>
        <v>1</v>
      </c>
      <c r="O188" s="26"/>
      <c r="P188" s="25"/>
      <c r="Q188" s="29">
        <v>27</v>
      </c>
      <c r="R188" s="29" t="s">
        <v>30</v>
      </c>
      <c r="S188" s="27">
        <f t="shared" si="161"/>
        <v>1</v>
      </c>
      <c r="T188" s="28">
        <f>COUNTIF(Q$186:Q$200,O188)+COUNTIF(O$186:O$200,Q188)+COUNTIF(Q$186:Q$200,Q188)+COUNTIF(O$186:O$200,O188)</f>
        <v>1</v>
      </c>
      <c r="U188" s="26"/>
      <c r="V188" s="25"/>
      <c r="W188" s="29">
        <v>16</v>
      </c>
      <c r="X188" s="29" t="s">
        <v>28</v>
      </c>
      <c r="Y188" s="27">
        <f t="shared" si="162"/>
        <v>1</v>
      </c>
      <c r="Z188" s="28">
        <f>COUNTIF(W$186:W$200,U188)+COUNTIF(U$186:U$200,W188)+COUNTIF(W$186:W$200,W188)+COUNTIF(U$186:U$200,U188)</f>
        <v>1</v>
      </c>
      <c r="AA188" s="27">
        <f t="shared" si="163"/>
        <v>4</v>
      </c>
      <c r="AB188" s="30">
        <f t="shared" si="164"/>
        <v>8.3437630371297464E-2</v>
      </c>
      <c r="AC188" s="20"/>
      <c r="AD188" s="31">
        <f t="shared" si="165"/>
        <v>47.94</v>
      </c>
      <c r="AE188" s="31">
        <f t="shared" si="166"/>
        <v>54.06</v>
      </c>
      <c r="AF188" s="31">
        <f t="shared" si="167"/>
        <v>102</v>
      </c>
      <c r="AG188" s="7">
        <v>3</v>
      </c>
    </row>
    <row r="189" spans="1:33" ht="15.75" customHeight="1" x14ac:dyDescent="0.25">
      <c r="A189" s="22" t="s">
        <v>59</v>
      </c>
      <c r="B189" s="50" t="s">
        <v>47</v>
      </c>
      <c r="C189" s="26"/>
      <c r="D189" s="25"/>
      <c r="E189" s="25"/>
      <c r="F189" s="25"/>
      <c r="G189" s="27">
        <f t="shared" si="159"/>
        <v>0</v>
      </c>
      <c r="H189" s="28">
        <f>COUNTIF(E$186:E$200,C189)+COUNTIF(C$186:C$200,E189)+COUNTIF(E$186:E$200,E189)+COUNTIF(C$186:C$200,C189)</f>
        <v>0</v>
      </c>
      <c r="I189" s="26"/>
      <c r="J189" s="25"/>
      <c r="K189" s="29">
        <v>18</v>
      </c>
      <c r="L189" s="29" t="s">
        <v>30</v>
      </c>
      <c r="M189" s="27">
        <f t="shared" si="160"/>
        <v>1</v>
      </c>
      <c r="N189" s="28">
        <f>COUNTIF(K$186:K$200,I189)+COUNTIF(I$186:I$200,K189)+COUNTIF(K$186:K$200,K189)+COUNTIF(I$186:I$200,I189)</f>
        <v>1</v>
      </c>
      <c r="O189" s="26"/>
      <c r="P189" s="25"/>
      <c r="Q189" s="29"/>
      <c r="R189" s="29"/>
      <c r="S189" s="27">
        <f t="shared" si="161"/>
        <v>0</v>
      </c>
      <c r="T189" s="28">
        <f>COUNTIF(Q$186:Q$200,O189)+COUNTIF(O$186:O$200,Q189)+COUNTIF(Q$186:Q$200,Q189)+COUNTIF(O$186:O$200,O189)</f>
        <v>0</v>
      </c>
      <c r="U189" s="26"/>
      <c r="V189" s="25"/>
      <c r="W189" s="29">
        <v>13</v>
      </c>
      <c r="X189" s="29" t="s">
        <v>30</v>
      </c>
      <c r="Y189" s="27">
        <f t="shared" si="162"/>
        <v>1</v>
      </c>
      <c r="Z189" s="28">
        <f>COUNTIF(W$186:W$200,U189)+COUNTIF(U$186:U$200,W189)+COUNTIF(W$186:W$200,W189)+COUNTIF(U$186:U$200,U189)</f>
        <v>1</v>
      </c>
      <c r="AA189" s="27">
        <f t="shared" si="163"/>
        <v>2</v>
      </c>
      <c r="AB189" s="30">
        <f t="shared" si="164"/>
        <v>6.2578222778473094E-2</v>
      </c>
      <c r="AC189" s="20"/>
      <c r="AD189" s="31">
        <f t="shared" si="165"/>
        <v>31.959999999999997</v>
      </c>
      <c r="AE189" s="31">
        <f t="shared" si="166"/>
        <v>36.04</v>
      </c>
      <c r="AF189" s="31">
        <f t="shared" si="167"/>
        <v>68</v>
      </c>
      <c r="AG189" s="7">
        <v>2</v>
      </c>
    </row>
    <row r="190" spans="1:33" ht="15.75" customHeight="1" x14ac:dyDescent="0.25">
      <c r="A190" s="22" t="s">
        <v>59</v>
      </c>
      <c r="B190" s="23" t="s">
        <v>56</v>
      </c>
      <c r="C190" s="26"/>
      <c r="D190" s="25"/>
      <c r="E190" s="25"/>
      <c r="F190" s="25"/>
      <c r="G190" s="27">
        <f t="shared" si="159"/>
        <v>0</v>
      </c>
      <c r="H190" s="28">
        <f>COUNTIF(E$186:E$200,C190)+COUNTIF(C$186:C$200,E190)+COUNTIF(E$186:E$200,E190)+COUNTIF(C$186:C$200,C190)</f>
        <v>0</v>
      </c>
      <c r="I190" s="26"/>
      <c r="J190" s="25"/>
      <c r="K190" s="25"/>
      <c r="L190" s="25"/>
      <c r="M190" s="27">
        <f t="shared" si="160"/>
        <v>0</v>
      </c>
      <c r="N190" s="28">
        <f>COUNTIF(K$186:K$200,I190)+COUNTIF(I$186:I$200,K190)+COUNTIF(K$186:K$200,K190)+COUNTIF(I$186:I$200,I190)</f>
        <v>0</v>
      </c>
      <c r="O190" s="26"/>
      <c r="P190" s="25"/>
      <c r="Q190" s="29">
        <v>19</v>
      </c>
      <c r="R190" s="29" t="s">
        <v>23</v>
      </c>
      <c r="S190" s="27">
        <f t="shared" si="161"/>
        <v>1</v>
      </c>
      <c r="T190" s="28">
        <f>COUNTIF(Q$186:Q$200,O190)+COUNTIF(O$186:O$200,Q190)+COUNTIF(Q$186:Q$200,Q190)+COUNTIF(O$186:O$200,O190)</f>
        <v>1</v>
      </c>
      <c r="U190" s="26"/>
      <c r="V190" s="25"/>
      <c r="W190" s="25"/>
      <c r="X190" s="25"/>
      <c r="Y190" s="27">
        <f t="shared" si="162"/>
        <v>0</v>
      </c>
      <c r="Z190" s="28">
        <f>COUNTIF(W$186:W$200,U190)+COUNTIF(U$186:U$200,W190)+COUNTIF(W$186:W$200,W190)+COUNTIF(U$186:U$200,U190)</f>
        <v>0</v>
      </c>
      <c r="AA190" s="27">
        <f t="shared" si="163"/>
        <v>1</v>
      </c>
      <c r="AB190" s="30">
        <f t="shared" si="164"/>
        <v>6.2578222778473094E-2</v>
      </c>
      <c r="AC190" s="20"/>
      <c r="AD190" s="31">
        <f t="shared" si="165"/>
        <v>15.979999999999999</v>
      </c>
      <c r="AE190" s="31">
        <f t="shared" si="166"/>
        <v>18.02</v>
      </c>
      <c r="AF190" s="31">
        <f t="shared" si="167"/>
        <v>34</v>
      </c>
      <c r="AG190" s="7">
        <v>1</v>
      </c>
    </row>
    <row r="191" spans="1:33" ht="15.75" customHeight="1" x14ac:dyDescent="0.25">
      <c r="A191" s="22" t="s">
        <v>59</v>
      </c>
      <c r="B191" s="23" t="s">
        <v>48</v>
      </c>
      <c r="C191" s="26"/>
      <c r="D191" s="25"/>
      <c r="E191" s="25"/>
      <c r="F191" s="25"/>
      <c r="G191" s="27">
        <f t="shared" si="159"/>
        <v>0</v>
      </c>
      <c r="H191" s="28">
        <f>COUNTIF(E$186:E$200,C191)+COUNTIF(C$186:C$200,E191)+COUNTIF(E$186:E$200,E191)+COUNTIF(C$186:C$200,C191)</f>
        <v>0</v>
      </c>
      <c r="I191" s="26"/>
      <c r="J191" s="25"/>
      <c r="K191" s="29">
        <v>22</v>
      </c>
      <c r="L191" s="29" t="s">
        <v>28</v>
      </c>
      <c r="M191" s="27">
        <f t="shared" si="160"/>
        <v>1</v>
      </c>
      <c r="N191" s="28">
        <f>COUNTIF(K$186:K$200,I191)+COUNTIF(I$186:I$200,K191)+COUNTIF(K$186:K$200,K191)+COUNTIF(I$186:I$200,I191)</f>
        <v>1</v>
      </c>
      <c r="O191" s="26"/>
      <c r="P191" s="25"/>
      <c r="Q191" s="24"/>
      <c r="R191" s="29"/>
      <c r="S191" s="27"/>
      <c r="T191" s="28">
        <f>COUNTIF(Q$186:Q$200,O191)+COUNTIF(O$186:O$200,Q191)+COUNTIF(Q$186:Q$200,Q191)+COUNTIF(O$186:O$200,O191)</f>
        <v>0</v>
      </c>
      <c r="U191" s="26"/>
      <c r="V191" s="25"/>
      <c r="W191" s="25"/>
      <c r="X191" s="25"/>
      <c r="Y191" s="27">
        <f t="shared" si="162"/>
        <v>0</v>
      </c>
      <c r="Z191" s="28">
        <f>COUNTIF(W$186:W$200,U191)+COUNTIF(U$186:U$200,W191)+COUNTIF(W$186:W$200,W191)+COUNTIF(U$186:U$200,U191)</f>
        <v>0</v>
      </c>
      <c r="AA191" s="27">
        <f t="shared" si="163"/>
        <v>1</v>
      </c>
      <c r="AB191" s="30">
        <f t="shared" si="164"/>
        <v>3.1289111389236547E-2</v>
      </c>
      <c r="AC191" s="20"/>
      <c r="AD191" s="31">
        <f t="shared" si="165"/>
        <v>31.959999999999997</v>
      </c>
      <c r="AE191" s="31">
        <f t="shared" si="166"/>
        <v>36.04</v>
      </c>
      <c r="AF191" s="31">
        <f t="shared" si="167"/>
        <v>68</v>
      </c>
      <c r="AG191" s="7">
        <v>2</v>
      </c>
    </row>
    <row r="192" spans="1:33" ht="15.75" customHeight="1" x14ac:dyDescent="0.25">
      <c r="A192" s="22" t="s">
        <v>59</v>
      </c>
      <c r="B192" s="23" t="s">
        <v>61</v>
      </c>
      <c r="C192" s="26"/>
      <c r="D192" s="29"/>
      <c r="E192" s="29"/>
      <c r="F192" s="29"/>
      <c r="G192" s="27">
        <f t="shared" si="159"/>
        <v>0</v>
      </c>
      <c r="H192" s="28">
        <f>COUNTIF(E$186:E$200,C192)+COUNTIF(C$186:C$200,E192)+COUNTIF(E$186:E$200,E192)+COUNTIF(C$186:C$200,C192)</f>
        <v>0</v>
      </c>
      <c r="I192" s="26"/>
      <c r="J192" s="25"/>
      <c r="K192" s="29">
        <v>23</v>
      </c>
      <c r="L192" s="29" t="s">
        <v>24</v>
      </c>
      <c r="M192" s="27">
        <f t="shared" si="160"/>
        <v>1</v>
      </c>
      <c r="N192" s="28">
        <f>COUNTIF(K$186:K$200,I192)+COUNTIF(I$186:I$200,K192)+COUNTIF(K$186:K$200,K192)+COUNTIF(I$186:I$200,I192)</f>
        <v>1</v>
      </c>
      <c r="O192" s="26"/>
      <c r="P192" s="29"/>
      <c r="Q192" s="29"/>
      <c r="R192" s="29"/>
      <c r="S192" s="27">
        <f t="shared" ref="S192:S200" si="168">COUNTA(O192,Q192)</f>
        <v>0</v>
      </c>
      <c r="T192" s="28">
        <f>COUNTIF(Q$186:Q$200,O192)+COUNTIF(O$186:O$200,Q192)+COUNTIF(Q$186:Q$200,Q192)+COUNTIF(O$186:O$200,O192)</f>
        <v>0</v>
      </c>
      <c r="U192" s="26"/>
      <c r="V192" s="25"/>
      <c r="W192" s="29">
        <v>20</v>
      </c>
      <c r="X192" s="29" t="s">
        <v>24</v>
      </c>
      <c r="Y192" s="27">
        <f t="shared" si="162"/>
        <v>1</v>
      </c>
      <c r="Z192" s="28">
        <f>COUNTIF(W$186:W$200,U192)+COUNTIF(U$186:U$200,W192)+COUNTIF(W$186:W$200,W192)+COUNTIF(U$186:U$200,U192)</f>
        <v>1</v>
      </c>
      <c r="AA192" s="27">
        <f t="shared" si="163"/>
        <v>2</v>
      </c>
      <c r="AB192" s="30">
        <f t="shared" si="164"/>
        <v>4.1718815185648732E-2</v>
      </c>
      <c r="AC192" s="20"/>
      <c r="AD192" s="31">
        <f t="shared" si="165"/>
        <v>47.94</v>
      </c>
      <c r="AE192" s="31">
        <f t="shared" si="166"/>
        <v>54.06</v>
      </c>
      <c r="AF192" s="31">
        <f t="shared" si="167"/>
        <v>102</v>
      </c>
      <c r="AG192" s="7">
        <v>3</v>
      </c>
    </row>
    <row r="193" spans="1:33" ht="15.75" customHeight="1" x14ac:dyDescent="0.25">
      <c r="A193" s="22" t="s">
        <v>59</v>
      </c>
      <c r="B193" s="23" t="s">
        <v>62</v>
      </c>
      <c r="C193" s="26"/>
      <c r="D193" s="25"/>
      <c r="E193" s="29">
        <v>19</v>
      </c>
      <c r="F193" s="29" t="s">
        <v>24</v>
      </c>
      <c r="G193" s="27">
        <f t="shared" si="159"/>
        <v>1</v>
      </c>
      <c r="H193" s="28">
        <f>COUNTIF(E$186:E$200,C193)+COUNTIF(C$186:C$200,E193)+COUNTIF(E$186:E$200,E193)+COUNTIF(C$186:C$200,C193)</f>
        <v>1</v>
      </c>
      <c r="I193" s="26"/>
      <c r="J193" s="25"/>
      <c r="K193" s="25"/>
      <c r="L193" s="25"/>
      <c r="M193" s="27">
        <f t="shared" si="160"/>
        <v>0</v>
      </c>
      <c r="N193" s="28">
        <f>COUNTIF(K$186:K$200,I193)+COUNTIF(I$186:I$200,K193)+COUNTIF(K$186:K$200,K193)+COUNTIF(I$186:I$200,I193)</f>
        <v>0</v>
      </c>
      <c r="O193" s="26"/>
      <c r="P193" s="25"/>
      <c r="Q193" s="24"/>
      <c r="R193" s="29"/>
      <c r="S193" s="27">
        <f t="shared" si="168"/>
        <v>0</v>
      </c>
      <c r="T193" s="28">
        <f>COUNTIF(Q$186:Q$200,O193)+COUNTIF(O$186:O$200,Q193)+COUNTIF(Q$186:Q$200,Q193)+COUNTIF(O$186:O$200,O193)</f>
        <v>0</v>
      </c>
      <c r="U193" s="26"/>
      <c r="V193" s="25"/>
      <c r="W193" s="29">
        <v>12</v>
      </c>
      <c r="X193" s="29" t="s">
        <v>24</v>
      </c>
      <c r="Y193" s="27">
        <f t="shared" si="162"/>
        <v>1</v>
      </c>
      <c r="Z193" s="28">
        <f>COUNTIF(W$186:W$200,U193)+COUNTIF(U$186:U$200,W193)+COUNTIF(W$186:W$200,W193)+COUNTIF(U$186:U$200,U193)</f>
        <v>1</v>
      </c>
      <c r="AA193" s="27">
        <f t="shared" si="163"/>
        <v>2</v>
      </c>
      <c r="AB193" s="30">
        <f t="shared" si="164"/>
        <v>6.2578222778473094E-2</v>
      </c>
      <c r="AC193" s="20"/>
      <c r="AD193" s="31">
        <f t="shared" si="165"/>
        <v>31.959999999999997</v>
      </c>
      <c r="AE193" s="31">
        <f t="shared" si="166"/>
        <v>36.04</v>
      </c>
      <c r="AF193" s="31">
        <f t="shared" si="167"/>
        <v>68</v>
      </c>
      <c r="AG193" s="7">
        <v>2</v>
      </c>
    </row>
    <row r="194" spans="1:33" ht="15.75" customHeight="1" x14ac:dyDescent="0.25">
      <c r="A194" s="22" t="s">
        <v>59</v>
      </c>
      <c r="B194" s="23" t="s">
        <v>63</v>
      </c>
      <c r="C194" s="26"/>
      <c r="D194" s="25"/>
      <c r="E194" s="25"/>
      <c r="F194" s="25"/>
      <c r="G194" s="27">
        <f t="shared" si="159"/>
        <v>0</v>
      </c>
      <c r="H194" s="28">
        <f>COUNTIF(E$186:E$200,C194)+COUNTIF(C$186:C$200,E194)+COUNTIF(E$186:E$200,E194)+COUNTIF(C$186:C$200,C194)</f>
        <v>0</v>
      </c>
      <c r="I194" s="26"/>
      <c r="J194" s="25"/>
      <c r="K194" s="29">
        <v>14</v>
      </c>
      <c r="L194" s="29" t="s">
        <v>30</v>
      </c>
      <c r="M194" s="27">
        <f t="shared" si="160"/>
        <v>1</v>
      </c>
      <c r="N194" s="28">
        <f>COUNTIF(K$186:K$200,I194)+COUNTIF(I$186:I$200,K194)+COUNTIF(K$186:K$200,K194)+COUNTIF(I$186:I$200,I194)</f>
        <v>1</v>
      </c>
      <c r="O194" s="26"/>
      <c r="P194" s="25"/>
      <c r="Q194" s="24"/>
      <c r="R194" s="29"/>
      <c r="S194" s="27">
        <f t="shared" si="168"/>
        <v>0</v>
      </c>
      <c r="T194" s="28">
        <f>COUNTIF(Q$186:Q$200,O194)+COUNTIF(O$186:O$200,Q194)+COUNTIF(Q$186:Q$200,Q194)+COUNTIF(O$186:O$200,O194)</f>
        <v>0</v>
      </c>
      <c r="U194" s="26"/>
      <c r="V194" s="25"/>
      <c r="W194" s="25"/>
      <c r="X194" s="25"/>
      <c r="Y194" s="27">
        <f t="shared" si="162"/>
        <v>0</v>
      </c>
      <c r="Z194" s="28">
        <f>COUNTIF(W$186:W$200,U194)+COUNTIF(U$186:U$200,W194)+COUNTIF(W$186:W$200,W194)+COUNTIF(U$186:U$200,U194)</f>
        <v>0</v>
      </c>
      <c r="AA194" s="27">
        <f t="shared" si="163"/>
        <v>1</v>
      </c>
      <c r="AB194" s="30">
        <f t="shared" si="164"/>
        <v>6.2578222778473094E-2</v>
      </c>
      <c r="AC194" s="20"/>
      <c r="AD194" s="31">
        <f t="shared" si="165"/>
        <v>15.979999999999999</v>
      </c>
      <c r="AE194" s="31">
        <f t="shared" si="166"/>
        <v>18.02</v>
      </c>
      <c r="AF194" s="31">
        <f t="shared" si="167"/>
        <v>34</v>
      </c>
      <c r="AG194" s="7">
        <v>1</v>
      </c>
    </row>
    <row r="195" spans="1:33" ht="15.75" customHeight="1" x14ac:dyDescent="0.25">
      <c r="A195" s="22" t="s">
        <v>59</v>
      </c>
      <c r="B195" s="23" t="s">
        <v>64</v>
      </c>
      <c r="C195" s="26"/>
      <c r="D195" s="25"/>
      <c r="E195" s="29">
        <v>30</v>
      </c>
      <c r="F195" s="29" t="s">
        <v>51</v>
      </c>
      <c r="G195" s="27">
        <f t="shared" si="159"/>
        <v>1</v>
      </c>
      <c r="H195" s="28">
        <f>COUNTIF(E$186:E$200,C195)+COUNTIF(C$186:C$200,E195)+COUNTIF(E$186:E$200,E195)+COUNTIF(C$186:C$200,C195)</f>
        <v>1</v>
      </c>
      <c r="I195" s="26"/>
      <c r="J195" s="25"/>
      <c r="K195" s="29"/>
      <c r="L195" s="29"/>
      <c r="M195" s="27">
        <f t="shared" si="160"/>
        <v>0</v>
      </c>
      <c r="N195" s="28">
        <f>COUNTIF(K$186:K$200,I195)+COUNTIF(I$186:I$200,K195)+COUNTIF(K$186:K$200,K195)+COUNTIF(I$186:I$200,I195)</f>
        <v>0</v>
      </c>
      <c r="O195" s="26"/>
      <c r="P195" s="25"/>
      <c r="Q195" s="25"/>
      <c r="R195" s="25"/>
      <c r="S195" s="27">
        <f t="shared" si="168"/>
        <v>0</v>
      </c>
      <c r="T195" s="28">
        <f>COUNTIF(Q$186:Q$200,O195)+COUNTIF(O$186:O$200,Q195)+COUNTIF(Q$186:Q$200,Q195)+COUNTIF(O$186:O$200,O195)</f>
        <v>0</v>
      </c>
      <c r="U195" s="26"/>
      <c r="V195" s="25"/>
      <c r="W195" s="29"/>
      <c r="X195" s="29"/>
      <c r="Y195" s="27">
        <f t="shared" si="162"/>
        <v>0</v>
      </c>
      <c r="Z195" s="28">
        <f>COUNTIF(W$186:W$200,U195)+COUNTIF(U$186:U$200,W195)+COUNTIF(W$186:W$200,W195)+COUNTIF(U$186:U$200,U195)</f>
        <v>0</v>
      </c>
      <c r="AA195" s="27">
        <f t="shared" si="163"/>
        <v>1</v>
      </c>
      <c r="AB195" s="30">
        <f t="shared" si="164"/>
        <v>3.1289111389236547E-2</v>
      </c>
      <c r="AC195" s="20"/>
      <c r="AD195" s="31">
        <f t="shared" si="165"/>
        <v>31.959999999999997</v>
      </c>
      <c r="AE195" s="31">
        <f t="shared" si="166"/>
        <v>36.04</v>
      </c>
      <c r="AF195" s="31">
        <f t="shared" si="167"/>
        <v>68</v>
      </c>
      <c r="AG195" s="7">
        <v>2</v>
      </c>
    </row>
    <row r="196" spans="1:33" ht="15.75" customHeight="1" x14ac:dyDescent="0.25">
      <c r="A196" s="22" t="s">
        <v>59</v>
      </c>
      <c r="B196" s="23" t="s">
        <v>50</v>
      </c>
      <c r="C196" s="26"/>
      <c r="D196" s="25"/>
      <c r="E196" s="25"/>
      <c r="F196" s="25"/>
      <c r="G196" s="27">
        <f t="shared" si="159"/>
        <v>0</v>
      </c>
      <c r="H196" s="28">
        <f>COUNTIF(E$186:E$200,C196)+COUNTIF(C$186:C$200,E196)+COUNTIF(E$186:E$200,E196)+COUNTIF(C$186:C$200,C196)</f>
        <v>0</v>
      </c>
      <c r="I196" s="26"/>
      <c r="J196" s="25"/>
      <c r="K196" s="29">
        <v>9</v>
      </c>
      <c r="L196" s="29" t="s">
        <v>28</v>
      </c>
      <c r="M196" s="27">
        <f t="shared" si="160"/>
        <v>1</v>
      </c>
      <c r="N196" s="28">
        <f>COUNTIF(K$186:K$200,I196)+COUNTIF(I$186:I$200,K196)+COUNTIF(K$186:K$200,K196)+COUNTIF(I$186:I$200,I196)</f>
        <v>1</v>
      </c>
      <c r="O196" s="26"/>
      <c r="P196" s="25"/>
      <c r="Q196" s="29"/>
      <c r="R196" s="29"/>
      <c r="S196" s="27">
        <f t="shared" si="168"/>
        <v>0</v>
      </c>
      <c r="T196" s="28">
        <f>COUNTIF(Q$186:Q$200,O196)+COUNTIF(O$186:O$200,Q196)+COUNTIF(Q$186:Q$200,Q196)+COUNTIF(O$186:O$200,O196)</f>
        <v>0</v>
      </c>
      <c r="U196" s="26"/>
      <c r="V196" s="25"/>
      <c r="W196" s="25"/>
      <c r="X196" s="25"/>
      <c r="Y196" s="27">
        <f t="shared" si="162"/>
        <v>0</v>
      </c>
      <c r="Z196" s="28">
        <f>COUNTIF(W$186:W$200,U196)+COUNTIF(U$186:U$200,W196)+COUNTIF(W$186:W$200,W196)+COUNTIF(U$186:U$200,U196)</f>
        <v>0</v>
      </c>
      <c r="AA196" s="27">
        <f t="shared" si="163"/>
        <v>1</v>
      </c>
      <c r="AB196" s="30">
        <f t="shared" si="164"/>
        <v>3.1289111389236547E-2</v>
      </c>
      <c r="AC196" s="20"/>
      <c r="AD196" s="31">
        <f t="shared" si="165"/>
        <v>31.959999999999997</v>
      </c>
      <c r="AE196" s="31">
        <f t="shared" si="166"/>
        <v>36.04</v>
      </c>
      <c r="AF196" s="31">
        <f t="shared" si="167"/>
        <v>68</v>
      </c>
      <c r="AG196" s="7">
        <v>2</v>
      </c>
    </row>
    <row r="197" spans="1:33" ht="15.75" customHeight="1" x14ac:dyDescent="0.25">
      <c r="A197" s="22" t="s">
        <v>59</v>
      </c>
      <c r="B197" s="23" t="s">
        <v>32</v>
      </c>
      <c r="C197" s="26"/>
      <c r="D197" s="25"/>
      <c r="E197" s="24"/>
      <c r="F197" s="29"/>
      <c r="G197" s="27">
        <f t="shared" si="159"/>
        <v>0</v>
      </c>
      <c r="H197" s="28">
        <f>COUNTIF(E$186:E$200,C197)+COUNTIF(C$186:C$200,E197)+COUNTIF(E$186:E$200,E197)+COUNTIF(C$186:C$200,C197)</f>
        <v>0</v>
      </c>
      <c r="I197" s="26"/>
      <c r="J197" s="25"/>
      <c r="K197" s="29">
        <v>11</v>
      </c>
      <c r="L197" s="29" t="s">
        <v>23</v>
      </c>
      <c r="M197" s="27">
        <f t="shared" si="160"/>
        <v>1</v>
      </c>
      <c r="N197" s="28">
        <f>COUNTIF(K$186:K$200,I197)+COUNTIF(I$186:I$200,K197)+COUNTIF(K$186:K$200,K197)+COUNTIF(I$186:I$200,I197)</f>
        <v>1</v>
      </c>
      <c r="O197" s="26"/>
      <c r="P197" s="25"/>
      <c r="Q197" s="25"/>
      <c r="R197" s="25"/>
      <c r="S197" s="27">
        <f t="shared" si="168"/>
        <v>0</v>
      </c>
      <c r="T197" s="28">
        <f>COUNTIF(Q$186:Q$200,O197)+COUNTIF(O$186:O$200,Q197)+COUNTIF(Q$186:Q$200,Q197)+COUNTIF(O$186:O$200,O197)</f>
        <v>0</v>
      </c>
      <c r="U197" s="26"/>
      <c r="V197" s="25"/>
      <c r="W197" s="29"/>
      <c r="X197" s="29"/>
      <c r="Y197" s="27">
        <f t="shared" si="162"/>
        <v>0</v>
      </c>
      <c r="Z197" s="28">
        <f>COUNTIF(W$186:W$200,U197)+COUNTIF(U$186:U$200,W197)+COUNTIF(W$186:W$200,W197)+COUNTIF(U$186:U$200,U197)</f>
        <v>0</v>
      </c>
      <c r="AA197" s="27">
        <f t="shared" si="163"/>
        <v>1</v>
      </c>
      <c r="AB197" s="30">
        <f t="shared" si="164"/>
        <v>6.2578222778473094E-2</v>
      </c>
      <c r="AC197" s="20"/>
      <c r="AD197" s="31">
        <f t="shared" si="165"/>
        <v>15.979999999999999</v>
      </c>
      <c r="AE197" s="31">
        <f t="shared" si="166"/>
        <v>18.02</v>
      </c>
      <c r="AF197" s="31">
        <f t="shared" si="167"/>
        <v>34</v>
      </c>
      <c r="AG197" s="7">
        <v>1</v>
      </c>
    </row>
    <row r="198" spans="1:33" ht="15.75" customHeight="1" x14ac:dyDescent="0.25">
      <c r="A198" s="22" t="s">
        <v>59</v>
      </c>
      <c r="B198" s="23" t="s">
        <v>33</v>
      </c>
      <c r="C198" s="26"/>
      <c r="D198" s="25"/>
      <c r="E198" s="25"/>
      <c r="F198" s="25"/>
      <c r="G198" s="27">
        <f t="shared" si="159"/>
        <v>0</v>
      </c>
      <c r="H198" s="28">
        <f>COUNTIF(E$186:E$200,C198)+COUNTIF(C$186:C$200,E198)+COUNTIF(E$186:E$200,E198)+COUNTIF(C$186:C$200,C198)</f>
        <v>0</v>
      </c>
      <c r="I198" s="26"/>
      <c r="J198" s="25"/>
      <c r="K198" s="29">
        <v>16</v>
      </c>
      <c r="L198" s="29" t="s">
        <v>26</v>
      </c>
      <c r="M198" s="27">
        <f t="shared" si="160"/>
        <v>1</v>
      </c>
      <c r="N198" s="28">
        <f>COUNTIF(K$186:K$200,I198)+COUNTIF(I$186:I$200,K198)+COUNTIF(K$186:K$200,K198)+COUNTIF(I$186:I$200,I198)</f>
        <v>1</v>
      </c>
      <c r="O198" s="26"/>
      <c r="P198" s="25"/>
      <c r="Q198" s="25"/>
      <c r="R198" s="25"/>
      <c r="S198" s="27">
        <f t="shared" si="168"/>
        <v>0</v>
      </c>
      <c r="T198" s="28">
        <f>COUNTIF(Q$186:Q$200,O198)+COUNTIF(O$186:O$200,Q198)+COUNTIF(Q$186:Q$200,Q198)+COUNTIF(O$186:O$200,O198)</f>
        <v>0</v>
      </c>
      <c r="U198" s="26"/>
      <c r="V198" s="25"/>
      <c r="W198" s="29"/>
      <c r="X198" s="29"/>
      <c r="Y198" s="27">
        <f t="shared" si="162"/>
        <v>0</v>
      </c>
      <c r="Z198" s="28">
        <f>COUNTIF(W$186:W$200,U198)+COUNTIF(U$186:U$200,W198)+COUNTIF(W$186:W$200,W198)+COUNTIF(U$186:U$200,U198)</f>
        <v>0</v>
      </c>
      <c r="AA198" s="27">
        <f t="shared" si="163"/>
        <v>1</v>
      </c>
      <c r="AB198" s="30">
        <f t="shared" si="164"/>
        <v>6.2578222778473094E-2</v>
      </c>
      <c r="AC198" s="20"/>
      <c r="AD198" s="31">
        <f t="shared" si="165"/>
        <v>15.979999999999999</v>
      </c>
      <c r="AE198" s="31">
        <f t="shared" si="166"/>
        <v>18.02</v>
      </c>
      <c r="AF198" s="31">
        <f t="shared" si="167"/>
        <v>34</v>
      </c>
      <c r="AG198" s="7">
        <v>1</v>
      </c>
    </row>
    <row r="199" spans="1:33" ht="15.75" customHeight="1" x14ac:dyDescent="0.25">
      <c r="A199" s="22" t="s">
        <v>59</v>
      </c>
      <c r="B199" s="23" t="s">
        <v>34</v>
      </c>
      <c r="C199" s="26"/>
      <c r="D199" s="25"/>
      <c r="E199" s="29">
        <v>12</v>
      </c>
      <c r="F199" s="29" t="s">
        <v>23</v>
      </c>
      <c r="G199" s="27">
        <f t="shared" si="159"/>
        <v>1</v>
      </c>
      <c r="H199" s="28">
        <f>COUNTIF(E$186:E$200,C199)+COUNTIF(C$186:C$200,E199)+COUNTIF(E$186:E$200,E199)+COUNTIF(C$186:C$200,C199)</f>
        <v>1</v>
      </c>
      <c r="I199" s="26"/>
      <c r="J199" s="25"/>
      <c r="K199" s="25"/>
      <c r="L199" s="25"/>
      <c r="M199" s="27">
        <f t="shared" si="160"/>
        <v>0</v>
      </c>
      <c r="N199" s="28">
        <f>COUNTIF(K$186:K$200,I199)+COUNTIF(I$186:I$200,K199)+COUNTIF(K$186:K$200,K199)+COUNTIF(I$186:I$200,I199)</f>
        <v>0</v>
      </c>
      <c r="O199" s="26"/>
      <c r="P199" s="25"/>
      <c r="Q199" s="25"/>
      <c r="R199" s="25"/>
      <c r="S199" s="27">
        <f t="shared" si="168"/>
        <v>0</v>
      </c>
      <c r="T199" s="28">
        <f>COUNTIF(Q$186:Q$200,O199)+COUNTIF(O$186:O$200,Q199)+COUNTIF(Q$186:Q$200,Q199)+COUNTIF(O$186:O$200,O199)</f>
        <v>0</v>
      </c>
      <c r="U199" s="26"/>
      <c r="V199" s="25"/>
      <c r="W199" s="29"/>
      <c r="X199" s="29"/>
      <c r="Y199" s="27">
        <f t="shared" si="162"/>
        <v>0</v>
      </c>
      <c r="Z199" s="28">
        <f>COUNTIF(W$186:W$200,U199)+COUNTIF(U$186:U$200,W199)+COUNTIF(W$186:W$200,W199)+COUNTIF(U$186:U$200,U199)</f>
        <v>0</v>
      </c>
      <c r="AA199" s="27">
        <f t="shared" si="163"/>
        <v>1</v>
      </c>
      <c r="AB199" s="30">
        <f t="shared" si="164"/>
        <v>3.1289111389236547E-2</v>
      </c>
      <c r="AC199" s="20"/>
      <c r="AD199" s="31">
        <f t="shared" si="165"/>
        <v>31.959999999999997</v>
      </c>
      <c r="AE199" s="31">
        <f t="shared" si="166"/>
        <v>36.04</v>
      </c>
      <c r="AF199" s="31">
        <f t="shared" si="167"/>
        <v>68</v>
      </c>
      <c r="AG199" s="7">
        <v>2</v>
      </c>
    </row>
    <row r="200" spans="1:33" ht="15.75" customHeight="1" x14ac:dyDescent="0.25">
      <c r="A200" s="22" t="s">
        <v>59</v>
      </c>
      <c r="B200" s="23" t="s">
        <v>35</v>
      </c>
      <c r="C200" s="26"/>
      <c r="D200" s="25"/>
      <c r="E200" s="25"/>
      <c r="F200" s="25"/>
      <c r="G200" s="27">
        <f t="shared" si="159"/>
        <v>0</v>
      </c>
      <c r="H200" s="28">
        <f>COUNTIF(E$186:E$200,C200)+COUNTIF(C$186:C$200,E200)+COUNTIF(E$186:E$200,E200)+COUNTIF(C$186:C$200,C200)</f>
        <v>0</v>
      </c>
      <c r="I200" s="26"/>
      <c r="J200" s="25"/>
      <c r="K200" s="29">
        <v>1</v>
      </c>
      <c r="L200" s="29" t="s">
        <v>24</v>
      </c>
      <c r="M200" s="27">
        <f t="shared" si="160"/>
        <v>1</v>
      </c>
      <c r="N200" s="28">
        <f>COUNTIF(K$186:K$200,I200)+COUNTIF(I$186:I$200,K200)+COUNTIF(K$186:K$200,K200)+COUNTIF(I$186:I$200,I200)</f>
        <v>1</v>
      </c>
      <c r="O200" s="26"/>
      <c r="P200" s="25"/>
      <c r="Q200" s="25"/>
      <c r="R200" s="25"/>
      <c r="S200" s="27">
        <f t="shared" si="168"/>
        <v>0</v>
      </c>
      <c r="T200" s="28">
        <f>COUNTIF(Q$186:Q$200,O200)+COUNTIF(O$186:O$200,Q200)+COUNTIF(Q$186:Q$200,Q200)+COUNTIF(O$186:O$200,O200)</f>
        <v>0</v>
      </c>
      <c r="U200" s="26"/>
      <c r="V200" s="25"/>
      <c r="W200" s="29">
        <v>10</v>
      </c>
      <c r="X200" s="29" t="s">
        <v>24</v>
      </c>
      <c r="Y200" s="27">
        <f t="shared" si="162"/>
        <v>1</v>
      </c>
      <c r="Z200" s="28">
        <f>COUNTIF(W$186:W$200,U200)+COUNTIF(U$186:U$200,W200)+COUNTIF(W$186:W$200,W200)+COUNTIF(U$186:U$200,U200)</f>
        <v>1</v>
      </c>
      <c r="AA200" s="27">
        <f t="shared" si="163"/>
        <v>2</v>
      </c>
      <c r="AB200" s="30">
        <f t="shared" si="164"/>
        <v>6.2578222778473094E-2</v>
      </c>
      <c r="AC200" s="20"/>
      <c r="AD200" s="31">
        <f t="shared" si="165"/>
        <v>31.959999999999997</v>
      </c>
      <c r="AE200" s="31">
        <f t="shared" si="166"/>
        <v>36.04</v>
      </c>
      <c r="AF200" s="31">
        <f t="shared" si="167"/>
        <v>68</v>
      </c>
      <c r="AG200" s="7">
        <v>2</v>
      </c>
    </row>
    <row r="201" spans="1:33" ht="15.75" customHeight="1" x14ac:dyDescent="0.25">
      <c r="A201" s="37"/>
      <c r="B201" s="44" t="s">
        <v>65</v>
      </c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0"/>
      <c r="AB201" s="41"/>
      <c r="AC201" s="20"/>
      <c r="AD201" s="21" t="s">
        <v>17</v>
      </c>
      <c r="AE201" s="21" t="s">
        <v>18</v>
      </c>
      <c r="AF201" s="21" t="s">
        <v>19</v>
      </c>
      <c r="AG201" s="42"/>
    </row>
    <row r="202" spans="1:33" ht="15.75" customHeight="1" x14ac:dyDescent="0.25">
      <c r="A202" s="22" t="s">
        <v>65</v>
      </c>
      <c r="B202" s="23" t="s">
        <v>22</v>
      </c>
      <c r="C202" s="26"/>
      <c r="D202" s="25"/>
      <c r="E202" s="29">
        <v>24</v>
      </c>
      <c r="F202" s="29" t="s">
        <v>28</v>
      </c>
      <c r="G202" s="27">
        <f t="shared" ref="G202:G217" si="169">COUNTA(C202,E202)</f>
        <v>1</v>
      </c>
      <c r="H202" s="28">
        <f>COUNTIF(E$202:E$217,C202)+COUNTIF(C$202:C$217,E202)+COUNTIF(E$202:E$217,E202)+COUNTIF(C$202:C$217,C202)</f>
        <v>1</v>
      </c>
      <c r="I202" s="26"/>
      <c r="J202" s="25"/>
      <c r="K202" s="29">
        <v>15</v>
      </c>
      <c r="L202" s="29" t="s">
        <v>26</v>
      </c>
      <c r="M202" s="27">
        <f t="shared" ref="M202:M217" si="170">COUNTA(I202,K202)</f>
        <v>1</v>
      </c>
      <c r="N202" s="28">
        <f>COUNTIF(K$202:K$217,I202)+COUNTIF(I$202:I$217,K202)+COUNTIF(K$202:K$217,K202)+COUNTIF(I$202:I$217,I202)</f>
        <v>1</v>
      </c>
      <c r="O202" s="26"/>
      <c r="P202" s="25"/>
      <c r="Q202" s="29">
        <v>27</v>
      </c>
      <c r="R202" s="29" t="s">
        <v>24</v>
      </c>
      <c r="S202" s="27">
        <f t="shared" ref="S202:S217" si="171">COUNTA(O202,Q202)</f>
        <v>1</v>
      </c>
      <c r="T202" s="28">
        <f>COUNTIF(Q$202:Q$217,O202)+COUNTIF(O$202:O$217,Q202)+COUNTIF(Q$202:Q$217,Q202)+COUNTIF(O$202:O$217,O202)</f>
        <v>1</v>
      </c>
      <c r="U202" s="26"/>
      <c r="V202" s="25"/>
      <c r="W202" s="29">
        <v>16</v>
      </c>
      <c r="X202" s="29" t="s">
        <v>24</v>
      </c>
      <c r="Y202" s="27">
        <f t="shared" ref="Y202:Y217" si="172">COUNTA(U202,W202)</f>
        <v>1</v>
      </c>
      <c r="Z202" s="28">
        <f>COUNTIF(W$202:W$217,U202)+COUNTIF(U$202:U$217,W202)+COUNTIF(W$202:W$217,W202)+COUNTIF(U$202:U$217,U202)</f>
        <v>1</v>
      </c>
      <c r="AA202" s="27">
        <f t="shared" ref="AA202:AA217" si="173">SUM(G202,M202,S202,Y202)</f>
        <v>4</v>
      </c>
      <c r="AB202" s="30">
        <f t="shared" ref="AB202:AB217" si="174">AA202/AD202</f>
        <v>6.2578222778473094E-2</v>
      </c>
      <c r="AC202" s="20"/>
      <c r="AD202" s="31">
        <f t="shared" ref="AD202:AD217" si="175">AF202*0.47</f>
        <v>63.919999999999995</v>
      </c>
      <c r="AE202" s="31">
        <f t="shared" ref="AE202:AE217" si="176">AF202*0.53</f>
        <v>72.08</v>
      </c>
      <c r="AF202" s="31">
        <f t="shared" ref="AF202:AF217" si="177">AG202*34</f>
        <v>136</v>
      </c>
      <c r="AG202" s="7">
        <v>4</v>
      </c>
    </row>
    <row r="203" spans="1:33" ht="15.75" customHeight="1" x14ac:dyDescent="0.25">
      <c r="A203" s="22" t="s">
        <v>65</v>
      </c>
      <c r="B203" s="23" t="s">
        <v>46</v>
      </c>
      <c r="C203" s="26"/>
      <c r="D203" s="25"/>
      <c r="E203" s="25"/>
      <c r="F203" s="25"/>
      <c r="G203" s="27">
        <f t="shared" si="169"/>
        <v>0</v>
      </c>
      <c r="H203" s="28">
        <f>COUNTIF(E$202:E$217,C203)+COUNTIF(C$202:C$217,E203)+COUNTIF(E$202:E$217,E203)+COUNTIF(C$202:C$217,C203)</f>
        <v>0</v>
      </c>
      <c r="I203" s="26"/>
      <c r="J203" s="25"/>
      <c r="K203" s="29">
        <v>20</v>
      </c>
      <c r="L203" s="29" t="s">
        <v>26</v>
      </c>
      <c r="M203" s="27">
        <f t="shared" si="170"/>
        <v>1</v>
      </c>
      <c r="N203" s="28">
        <f>COUNTIF(K$202:K$217,I203)+COUNTIF(I$202:I$217,K203)+COUNTIF(K$202:K$217,K203)+COUNTIF(I$202:I$217,I203)</f>
        <v>1</v>
      </c>
      <c r="O203" s="26"/>
      <c r="P203" s="25"/>
      <c r="Q203" s="24"/>
      <c r="R203" s="29"/>
      <c r="S203" s="27">
        <f t="shared" si="171"/>
        <v>0</v>
      </c>
      <c r="T203" s="28">
        <f>COUNTIF(Q$202:Q$217,O203)+COUNTIF(O$202:O$217,Q203)+COUNTIF(Q$202:Q$217,Q203)+COUNTIF(O$202:O$217,O203)</f>
        <v>0</v>
      </c>
      <c r="U203" s="26"/>
      <c r="V203" s="25"/>
      <c r="W203" s="29">
        <v>20</v>
      </c>
      <c r="X203" s="29" t="s">
        <v>26</v>
      </c>
      <c r="Y203" s="27">
        <f t="shared" si="172"/>
        <v>1</v>
      </c>
      <c r="Z203" s="28">
        <f>COUNTIF(W$202:W$217,U203)+COUNTIF(U$202:U$217,W203)+COUNTIF(W$202:W$217,W203)+COUNTIF(U$202:U$217,U203)</f>
        <v>1</v>
      </c>
      <c r="AA203" s="27">
        <f t="shared" si="173"/>
        <v>2</v>
      </c>
      <c r="AB203" s="30">
        <f t="shared" si="174"/>
        <v>6.2578222778473094E-2</v>
      </c>
      <c r="AC203" s="20"/>
      <c r="AD203" s="31">
        <f t="shared" si="175"/>
        <v>31.959999999999997</v>
      </c>
      <c r="AE203" s="31">
        <f t="shared" si="176"/>
        <v>36.04</v>
      </c>
      <c r="AF203" s="31">
        <f t="shared" si="177"/>
        <v>68</v>
      </c>
      <c r="AG203" s="7">
        <v>2</v>
      </c>
    </row>
    <row r="204" spans="1:33" ht="15.75" customHeight="1" x14ac:dyDescent="0.25">
      <c r="A204" s="22" t="s">
        <v>65</v>
      </c>
      <c r="B204" s="50" t="s">
        <v>60</v>
      </c>
      <c r="C204" s="26"/>
      <c r="D204" s="25"/>
      <c r="E204" s="25"/>
      <c r="F204" s="25"/>
      <c r="G204" s="27">
        <f t="shared" si="169"/>
        <v>0</v>
      </c>
      <c r="H204" s="28">
        <f>COUNTIF(E$202:E$217,C204)+COUNTIF(C$202:C$217,E204)+COUNTIF(E$202:E$217,E204)+COUNTIF(C$202:C$217,C204)</f>
        <v>0</v>
      </c>
      <c r="I204" s="26"/>
      <c r="J204" s="25"/>
      <c r="K204" s="29">
        <v>10</v>
      </c>
      <c r="L204" s="29" t="s">
        <v>51</v>
      </c>
      <c r="M204" s="27">
        <f t="shared" si="170"/>
        <v>1</v>
      </c>
      <c r="N204" s="28">
        <f>COUNTIF(K$202:K$217,I204)+COUNTIF(I$202:I$217,K204)+COUNTIF(K$202:K$217,K204)+COUNTIF(I$202:I$217,I204)</f>
        <v>1</v>
      </c>
      <c r="O204" s="26"/>
      <c r="P204" s="25"/>
      <c r="Q204" s="25"/>
      <c r="R204" s="25"/>
      <c r="S204" s="27">
        <f t="shared" si="171"/>
        <v>0</v>
      </c>
      <c r="T204" s="28">
        <f>COUNTIF(Q$202:Q$217,O204)+COUNTIF(O$202:O$217,Q204)+COUNTIF(Q$202:Q$217,Q204)+COUNTIF(O$202:O$217,O204)</f>
        <v>0</v>
      </c>
      <c r="U204" s="26"/>
      <c r="V204" s="25"/>
      <c r="W204" s="29"/>
      <c r="X204" s="29"/>
      <c r="Y204" s="27">
        <f t="shared" si="172"/>
        <v>0</v>
      </c>
      <c r="Z204" s="28">
        <f>COUNTIF(W$202:W$217,U204)+COUNTIF(U$202:U$217,W204)+COUNTIF(W$202:W$217,W204)+COUNTIF(U$202:U$217,U204)</f>
        <v>0</v>
      </c>
      <c r="AA204" s="27">
        <f t="shared" si="173"/>
        <v>1</v>
      </c>
      <c r="AB204" s="30">
        <f t="shared" si="174"/>
        <v>6.2578222778473094E-2</v>
      </c>
      <c r="AC204" s="20"/>
      <c r="AD204" s="31">
        <f t="shared" si="175"/>
        <v>15.979999999999999</v>
      </c>
      <c r="AE204" s="31">
        <f t="shared" si="176"/>
        <v>18.02</v>
      </c>
      <c r="AF204" s="31">
        <f t="shared" si="177"/>
        <v>34</v>
      </c>
      <c r="AG204" s="7">
        <v>1</v>
      </c>
    </row>
    <row r="205" spans="1:33" ht="15.75" customHeight="1" x14ac:dyDescent="0.25">
      <c r="A205" s="22" t="s">
        <v>65</v>
      </c>
      <c r="B205" s="23" t="s">
        <v>27</v>
      </c>
      <c r="C205" s="26"/>
      <c r="D205" s="25"/>
      <c r="E205" s="29">
        <v>23</v>
      </c>
      <c r="F205" s="29" t="s">
        <v>26</v>
      </c>
      <c r="G205" s="27">
        <f t="shared" si="169"/>
        <v>1</v>
      </c>
      <c r="H205" s="28">
        <f>COUNTIF(E$202:E$217,C205)+COUNTIF(C$202:C$217,E205)+COUNTIF(E$202:E$217,E205)+COUNTIF(C$202:C$217,C205)</f>
        <v>1</v>
      </c>
      <c r="I205" s="26"/>
      <c r="J205" s="25"/>
      <c r="K205" s="29">
        <v>21</v>
      </c>
      <c r="L205" s="29" t="s">
        <v>26</v>
      </c>
      <c r="M205" s="27">
        <f t="shared" si="170"/>
        <v>1</v>
      </c>
      <c r="N205" s="28">
        <f>COUNTIF(K$202:K$217,I205)+COUNTIF(I$202:I$217,K205)+COUNTIF(K$202:K$217,K205)+COUNTIF(I$202:I$217,I205)</f>
        <v>1</v>
      </c>
      <c r="O205" s="26"/>
      <c r="P205" s="25"/>
      <c r="Q205" s="29">
        <v>18</v>
      </c>
      <c r="R205" s="29" t="s">
        <v>26</v>
      </c>
      <c r="S205" s="27">
        <f t="shared" si="171"/>
        <v>1</v>
      </c>
      <c r="T205" s="28">
        <f>COUNTIF(Q$202:Q$217,O205)+COUNTIF(O$202:O$217,Q205)+COUNTIF(Q$202:Q$217,Q205)+COUNTIF(O$202:O$217,O205)</f>
        <v>1</v>
      </c>
      <c r="U205" s="26"/>
      <c r="V205" s="25"/>
      <c r="W205" s="29">
        <v>24</v>
      </c>
      <c r="X205" s="29" t="s">
        <v>26</v>
      </c>
      <c r="Y205" s="27">
        <f t="shared" si="172"/>
        <v>1</v>
      </c>
      <c r="Z205" s="28">
        <f>COUNTIF(W$202:W$217,U205)+COUNTIF(U$202:U$217,W205)+COUNTIF(W$202:W$217,W205)+COUNTIF(U$202:U$217,U205)</f>
        <v>1</v>
      </c>
      <c r="AA205" s="27">
        <f t="shared" si="173"/>
        <v>4</v>
      </c>
      <c r="AB205" s="30">
        <f t="shared" si="174"/>
        <v>8.3437630371297464E-2</v>
      </c>
      <c r="AC205" s="20"/>
      <c r="AD205" s="31">
        <f t="shared" si="175"/>
        <v>47.94</v>
      </c>
      <c r="AE205" s="31">
        <f t="shared" si="176"/>
        <v>54.06</v>
      </c>
      <c r="AF205" s="31">
        <f t="shared" si="177"/>
        <v>102</v>
      </c>
      <c r="AG205" s="7">
        <v>3</v>
      </c>
    </row>
    <row r="206" spans="1:33" ht="15.75" customHeight="1" x14ac:dyDescent="0.25">
      <c r="A206" s="22" t="s">
        <v>65</v>
      </c>
      <c r="B206" s="50" t="s">
        <v>47</v>
      </c>
      <c r="C206" s="26"/>
      <c r="D206" s="25"/>
      <c r="E206" s="25"/>
      <c r="F206" s="25"/>
      <c r="G206" s="27">
        <f t="shared" si="169"/>
        <v>0</v>
      </c>
      <c r="H206" s="28">
        <f>COUNTIF(E$202:E$217,C206)+COUNTIF(C$202:C$217,E206)+COUNTIF(E$202:E$217,E206)+COUNTIF(C$202:C$217,C206)</f>
        <v>0</v>
      </c>
      <c r="I206" s="26"/>
      <c r="J206" s="25"/>
      <c r="K206" s="29">
        <v>17</v>
      </c>
      <c r="L206" s="29" t="s">
        <v>30</v>
      </c>
      <c r="M206" s="27">
        <f t="shared" si="170"/>
        <v>1</v>
      </c>
      <c r="N206" s="28">
        <f>COUNTIF(K$202:K$217,I206)+COUNTIF(I$202:I$217,K206)+COUNTIF(K$202:K$217,K206)+COUNTIF(I$202:I$217,I206)</f>
        <v>1</v>
      </c>
      <c r="O206" s="26"/>
      <c r="P206" s="25"/>
      <c r="Q206" s="24"/>
      <c r="R206" s="29"/>
      <c r="S206" s="27">
        <f t="shared" si="171"/>
        <v>0</v>
      </c>
      <c r="T206" s="28">
        <f>COUNTIF(Q$202:Q$217,O206)+COUNTIF(O$202:O$217,Q206)+COUNTIF(Q$202:Q$217,Q206)+COUNTIF(O$202:O$217,O206)</f>
        <v>0</v>
      </c>
      <c r="U206" s="26"/>
      <c r="V206" s="25"/>
      <c r="W206" s="29">
        <v>13</v>
      </c>
      <c r="X206" s="29" t="s">
        <v>28</v>
      </c>
      <c r="Y206" s="27">
        <f t="shared" si="172"/>
        <v>1</v>
      </c>
      <c r="Z206" s="28">
        <f>COUNTIF(W$202:W$217,U206)+COUNTIF(U$202:U$217,W206)+COUNTIF(W$202:W$217,W206)+COUNTIF(U$202:U$217,U206)</f>
        <v>1</v>
      </c>
      <c r="AA206" s="27">
        <f t="shared" si="173"/>
        <v>2</v>
      </c>
      <c r="AB206" s="30">
        <f t="shared" si="174"/>
        <v>6.2578222778473094E-2</v>
      </c>
      <c r="AC206" s="20"/>
      <c r="AD206" s="31">
        <f t="shared" si="175"/>
        <v>31.959999999999997</v>
      </c>
      <c r="AE206" s="31">
        <f t="shared" si="176"/>
        <v>36.04</v>
      </c>
      <c r="AF206" s="31">
        <f t="shared" si="177"/>
        <v>68</v>
      </c>
      <c r="AG206" s="7">
        <v>2</v>
      </c>
    </row>
    <row r="207" spans="1:33" ht="15.75" customHeight="1" x14ac:dyDescent="0.25">
      <c r="A207" s="22" t="s">
        <v>65</v>
      </c>
      <c r="B207" s="23" t="s">
        <v>56</v>
      </c>
      <c r="C207" s="26"/>
      <c r="D207" s="25"/>
      <c r="E207" s="25"/>
      <c r="F207" s="25"/>
      <c r="G207" s="27">
        <f t="shared" si="169"/>
        <v>0</v>
      </c>
      <c r="H207" s="28">
        <f>COUNTIF(E$202:E$217,C207)+COUNTIF(C$202:C$217,E207)+COUNTIF(E$202:E$217,E207)+COUNTIF(C$202:C$217,C207)</f>
        <v>0</v>
      </c>
      <c r="I207" s="26"/>
      <c r="J207" s="25"/>
      <c r="K207" s="25"/>
      <c r="L207" s="25"/>
      <c r="M207" s="27">
        <f t="shared" si="170"/>
        <v>0</v>
      </c>
      <c r="N207" s="28">
        <f>COUNTIF(K$202:K$217,I207)+COUNTIF(I$202:I$217,K207)+COUNTIF(K$202:K$217,K207)+COUNTIF(I$202:I$217,I207)</f>
        <v>0</v>
      </c>
      <c r="O207" s="26"/>
      <c r="P207" s="25"/>
      <c r="Q207" s="29">
        <v>26</v>
      </c>
      <c r="R207" s="29" t="s">
        <v>30</v>
      </c>
      <c r="S207" s="27">
        <f t="shared" si="171"/>
        <v>1</v>
      </c>
      <c r="T207" s="28">
        <f>COUNTIF(Q$202:Q$217,O207)+COUNTIF(O$202:O$217,Q207)+COUNTIF(Q$202:Q$217,Q207)+COUNTIF(O$202:O$217,O207)</f>
        <v>1</v>
      </c>
      <c r="U207" s="26"/>
      <c r="V207" s="25"/>
      <c r="W207" s="29"/>
      <c r="X207" s="29"/>
      <c r="Y207" s="27">
        <f t="shared" si="172"/>
        <v>0</v>
      </c>
      <c r="Z207" s="28">
        <f>COUNTIF(W$202:W$217,U207)+COUNTIF(U$202:U$217,W207)+COUNTIF(W$202:W$217,W207)+COUNTIF(U$202:U$217,U207)</f>
        <v>0</v>
      </c>
      <c r="AA207" s="27">
        <f t="shared" si="173"/>
        <v>1</v>
      </c>
      <c r="AB207" s="30">
        <f t="shared" si="174"/>
        <v>6.2578222778473094E-2</v>
      </c>
      <c r="AC207" s="20"/>
      <c r="AD207" s="31">
        <f t="shared" si="175"/>
        <v>15.979999999999999</v>
      </c>
      <c r="AE207" s="31">
        <f t="shared" si="176"/>
        <v>18.02</v>
      </c>
      <c r="AF207" s="31">
        <f t="shared" si="177"/>
        <v>34</v>
      </c>
      <c r="AG207" s="7">
        <v>1</v>
      </c>
    </row>
    <row r="208" spans="1:33" ht="15.75" customHeight="1" x14ac:dyDescent="0.25">
      <c r="A208" s="22" t="s">
        <v>65</v>
      </c>
      <c r="B208" s="23" t="s">
        <v>48</v>
      </c>
      <c r="C208" s="26"/>
      <c r="D208" s="25"/>
      <c r="E208" s="25"/>
      <c r="F208" s="25"/>
      <c r="G208" s="27">
        <f t="shared" si="169"/>
        <v>0</v>
      </c>
      <c r="H208" s="28">
        <f>COUNTIF(E$202:E$217,C208)+COUNTIF(C$202:C$217,E208)+COUNTIF(E$202:E$217,E208)+COUNTIF(C$202:C$217,C208)</f>
        <v>0</v>
      </c>
      <c r="I208" s="26"/>
      <c r="J208" s="25"/>
      <c r="K208" s="29">
        <v>16</v>
      </c>
      <c r="L208" s="29" t="s">
        <v>23</v>
      </c>
      <c r="M208" s="27">
        <f t="shared" si="170"/>
        <v>1</v>
      </c>
      <c r="N208" s="28">
        <f>COUNTIF(K$202:K$217,I208)+COUNTIF(I$202:I$217,K208)+COUNTIF(K$202:K$217,K208)+COUNTIF(I$202:I$217,I208)</f>
        <v>1</v>
      </c>
      <c r="O208" s="26"/>
      <c r="P208" s="25"/>
      <c r="Q208" s="24"/>
      <c r="R208" s="29"/>
      <c r="S208" s="27">
        <f t="shared" si="171"/>
        <v>0</v>
      </c>
      <c r="T208" s="28">
        <f>COUNTIF(Q$202:Q$217,O208)+COUNTIF(O$202:O$217,Q208)+COUNTIF(Q$202:Q$217,Q208)+COUNTIF(O$202:O$217,O208)</f>
        <v>0</v>
      </c>
      <c r="U208" s="26"/>
      <c r="V208" s="25"/>
      <c r="W208" s="25"/>
      <c r="X208" s="25"/>
      <c r="Y208" s="27">
        <f t="shared" si="172"/>
        <v>0</v>
      </c>
      <c r="Z208" s="28">
        <f>COUNTIF(W$202:W$217,U208)+COUNTIF(U$202:U$217,W208)+COUNTIF(W$202:W$217,W208)+COUNTIF(U$202:U$217,U208)</f>
        <v>0</v>
      </c>
      <c r="AA208" s="27">
        <f t="shared" si="173"/>
        <v>1</v>
      </c>
      <c r="AB208" s="30">
        <f t="shared" si="174"/>
        <v>3.1289111389236547E-2</v>
      </c>
      <c r="AC208" s="20"/>
      <c r="AD208" s="31">
        <f t="shared" si="175"/>
        <v>31.959999999999997</v>
      </c>
      <c r="AE208" s="31">
        <f t="shared" si="176"/>
        <v>36.04</v>
      </c>
      <c r="AF208" s="31">
        <f t="shared" si="177"/>
        <v>68</v>
      </c>
      <c r="AG208" s="7">
        <v>2</v>
      </c>
    </row>
    <row r="209" spans="1:33" ht="15.75" customHeight="1" x14ac:dyDescent="0.25">
      <c r="A209" s="22" t="s">
        <v>65</v>
      </c>
      <c r="B209" s="23" t="s">
        <v>61</v>
      </c>
      <c r="C209" s="26"/>
      <c r="D209" s="25"/>
      <c r="E209" s="25"/>
      <c r="F209" s="25"/>
      <c r="G209" s="27">
        <f t="shared" si="169"/>
        <v>0</v>
      </c>
      <c r="H209" s="28">
        <f>COUNTIF(E$202:E$217,C209)+COUNTIF(C$202:C$217,E209)+COUNTIF(E$202:E$217,E209)+COUNTIF(C$202:C$217,C209)</f>
        <v>0</v>
      </c>
      <c r="I209" s="26"/>
      <c r="J209" s="25"/>
      <c r="K209" s="29">
        <v>23</v>
      </c>
      <c r="L209" s="29" t="s">
        <v>23</v>
      </c>
      <c r="M209" s="27">
        <f t="shared" si="170"/>
        <v>1</v>
      </c>
      <c r="N209" s="28">
        <f>COUNTIF(K$202:K$217,I209)+COUNTIF(I$202:I$217,K209)+COUNTIF(K$202:K$217,K209)+COUNTIF(I$202:I$217,I209)</f>
        <v>1</v>
      </c>
      <c r="O209" s="26"/>
      <c r="P209" s="25"/>
      <c r="Q209" s="25"/>
      <c r="R209" s="25"/>
      <c r="S209" s="27">
        <f t="shared" si="171"/>
        <v>0</v>
      </c>
      <c r="T209" s="28">
        <f>COUNTIF(Q$202:Q$217,O209)+COUNTIF(O$202:O$217,Q209)+COUNTIF(Q$202:Q$217,Q209)+COUNTIF(O$202:O$217,O209)</f>
        <v>0</v>
      </c>
      <c r="U209" s="26"/>
      <c r="V209" s="25"/>
      <c r="W209" s="29">
        <v>18</v>
      </c>
      <c r="X209" s="29" t="s">
        <v>23</v>
      </c>
      <c r="Y209" s="27">
        <f t="shared" si="172"/>
        <v>1</v>
      </c>
      <c r="Z209" s="28">
        <f>COUNTIF(W$202:W$217,U209)+COUNTIF(U$202:U$217,W209)+COUNTIF(W$202:W$217,W209)+COUNTIF(U$202:U$217,U209)</f>
        <v>1</v>
      </c>
      <c r="AA209" s="27">
        <f t="shared" si="173"/>
        <v>2</v>
      </c>
      <c r="AB209" s="30">
        <f t="shared" si="174"/>
        <v>4.1718815185648732E-2</v>
      </c>
      <c r="AC209" s="20"/>
      <c r="AD209" s="31">
        <f t="shared" si="175"/>
        <v>47.94</v>
      </c>
      <c r="AE209" s="31">
        <f t="shared" si="176"/>
        <v>54.06</v>
      </c>
      <c r="AF209" s="31">
        <f t="shared" si="177"/>
        <v>102</v>
      </c>
      <c r="AG209" s="7">
        <v>3</v>
      </c>
    </row>
    <row r="210" spans="1:33" ht="15.75" customHeight="1" x14ac:dyDescent="0.25">
      <c r="A210" s="22" t="s">
        <v>65</v>
      </c>
      <c r="B210" s="23" t="s">
        <v>62</v>
      </c>
      <c r="C210" s="26"/>
      <c r="D210" s="25"/>
      <c r="E210" s="29">
        <v>20</v>
      </c>
      <c r="F210" s="29" t="s">
        <v>26</v>
      </c>
      <c r="G210" s="27">
        <f t="shared" si="169"/>
        <v>1</v>
      </c>
      <c r="H210" s="28">
        <f>COUNTIF(E$202:E$217,C210)+COUNTIF(C$202:C$217,E210)+COUNTIF(E$202:E$217,E210)+COUNTIF(C$202:C$217,C210)</f>
        <v>1</v>
      </c>
      <c r="I210" s="26"/>
      <c r="J210" s="25"/>
      <c r="K210" s="25"/>
      <c r="L210" s="25"/>
      <c r="M210" s="27">
        <f t="shared" si="170"/>
        <v>0</v>
      </c>
      <c r="N210" s="28">
        <f>COUNTIF(K$202:K$217,I210)+COUNTIF(I$202:I$217,K210)+COUNTIF(K$202:K$217,K210)+COUNTIF(I$202:I$217,I210)</f>
        <v>0</v>
      </c>
      <c r="O210" s="26"/>
      <c r="P210" s="25"/>
      <c r="Q210" s="24"/>
      <c r="R210" s="29"/>
      <c r="S210" s="27">
        <f t="shared" si="171"/>
        <v>0</v>
      </c>
      <c r="T210" s="28">
        <f>COUNTIF(Q$202:Q$217,O210)+COUNTIF(O$202:O$217,Q210)+COUNTIF(Q$202:Q$217,Q210)+COUNTIF(O$202:O$217,O210)</f>
        <v>0</v>
      </c>
      <c r="U210" s="26"/>
      <c r="V210" s="25"/>
      <c r="W210" s="29">
        <v>12</v>
      </c>
      <c r="X210" s="29" t="s">
        <v>26</v>
      </c>
      <c r="Y210" s="27">
        <f t="shared" si="172"/>
        <v>1</v>
      </c>
      <c r="Z210" s="28">
        <f>COUNTIF(W$202:W$217,U210)+COUNTIF(U$202:U$217,W210)+COUNTIF(W$202:W$217,W210)+COUNTIF(U$202:U$217,U210)</f>
        <v>1</v>
      </c>
      <c r="AA210" s="27">
        <f t="shared" si="173"/>
        <v>2</v>
      </c>
      <c r="AB210" s="30">
        <f t="shared" si="174"/>
        <v>6.2578222778473094E-2</v>
      </c>
      <c r="AC210" s="20"/>
      <c r="AD210" s="31">
        <f t="shared" si="175"/>
        <v>31.959999999999997</v>
      </c>
      <c r="AE210" s="31">
        <f t="shared" si="176"/>
        <v>36.04</v>
      </c>
      <c r="AF210" s="31">
        <f t="shared" si="177"/>
        <v>68</v>
      </c>
      <c r="AG210" s="7">
        <v>2</v>
      </c>
    </row>
    <row r="211" spans="1:33" ht="15.75" customHeight="1" x14ac:dyDescent="0.25">
      <c r="A211" s="22" t="s">
        <v>65</v>
      </c>
      <c r="B211" s="23" t="s">
        <v>63</v>
      </c>
      <c r="C211" s="26"/>
      <c r="D211" s="25"/>
      <c r="E211" s="25"/>
      <c r="F211" s="25"/>
      <c r="G211" s="27">
        <f t="shared" si="169"/>
        <v>0</v>
      </c>
      <c r="H211" s="28">
        <f>COUNTIF(E$202:E$217,C211)+COUNTIF(C$202:C$217,E211)+COUNTIF(E$202:E$217,E211)+COUNTIF(C$202:C$217,C211)</f>
        <v>0</v>
      </c>
      <c r="I211" s="26"/>
      <c r="J211" s="25"/>
      <c r="K211" s="29">
        <v>14</v>
      </c>
      <c r="L211" s="29" t="s">
        <v>24</v>
      </c>
      <c r="M211" s="27">
        <f t="shared" si="170"/>
        <v>1</v>
      </c>
      <c r="N211" s="28">
        <f>COUNTIF(K$202:K$217,I211)+COUNTIF(I$202:I$217,K211)+COUNTIF(K$202:K$217,K211)+COUNTIF(I$202:I$217,I211)</f>
        <v>1</v>
      </c>
      <c r="O211" s="26"/>
      <c r="P211" s="25"/>
      <c r="Q211" s="24"/>
      <c r="R211" s="29"/>
      <c r="S211" s="27">
        <f t="shared" si="171"/>
        <v>0</v>
      </c>
      <c r="T211" s="28">
        <f>COUNTIF(Q$202:Q$217,O211)+COUNTIF(O$202:O$217,Q211)+COUNTIF(Q$202:Q$217,Q211)+COUNTIF(O$202:O$217,O211)</f>
        <v>0</v>
      </c>
      <c r="U211" s="26"/>
      <c r="V211" s="25"/>
      <c r="W211" s="25"/>
      <c r="X211" s="25"/>
      <c r="Y211" s="27">
        <f t="shared" si="172"/>
        <v>0</v>
      </c>
      <c r="Z211" s="28">
        <f>COUNTIF(W$202:W$217,U211)+COUNTIF(U$202:U$217,W211)+COUNTIF(W$202:W$217,W211)+COUNTIF(U$202:U$217,U211)</f>
        <v>0</v>
      </c>
      <c r="AA211" s="27">
        <f t="shared" si="173"/>
        <v>1</v>
      </c>
      <c r="AB211" s="30">
        <f t="shared" si="174"/>
        <v>6.2578222778473094E-2</v>
      </c>
      <c r="AC211" s="20"/>
      <c r="AD211" s="31">
        <f t="shared" si="175"/>
        <v>15.979999999999999</v>
      </c>
      <c r="AE211" s="31">
        <f t="shared" si="176"/>
        <v>18.02</v>
      </c>
      <c r="AF211" s="31">
        <f t="shared" si="177"/>
        <v>34</v>
      </c>
      <c r="AG211" s="7">
        <v>1</v>
      </c>
    </row>
    <row r="212" spans="1:33" ht="15.75" customHeight="1" x14ac:dyDescent="0.25">
      <c r="A212" s="22" t="s">
        <v>65</v>
      </c>
      <c r="B212" s="23" t="s">
        <v>64</v>
      </c>
      <c r="C212" s="26"/>
      <c r="D212" s="25"/>
      <c r="E212" s="25"/>
      <c r="F212" s="25"/>
      <c r="G212" s="27">
        <f t="shared" si="169"/>
        <v>0</v>
      </c>
      <c r="H212" s="28">
        <f>COUNTIF(E$202:E$217,C212)+COUNTIF(C$202:C$217,E212)+COUNTIF(E$202:E$217,E212)+COUNTIF(C$202:C$217,C212)</f>
        <v>0</v>
      </c>
      <c r="I212" s="26"/>
      <c r="J212" s="25"/>
      <c r="K212" s="29">
        <v>2</v>
      </c>
      <c r="L212" s="29" t="s">
        <v>24</v>
      </c>
      <c r="M212" s="27">
        <f t="shared" si="170"/>
        <v>1</v>
      </c>
      <c r="N212" s="28">
        <f>COUNTIF(K$202:K$217,I212)+COUNTIF(I$202:I$217,K212)+COUNTIF(K$202:K$217,K212)+COUNTIF(I$202:I$217,I212)</f>
        <v>1</v>
      </c>
      <c r="O212" s="26"/>
      <c r="P212" s="25"/>
      <c r="Q212" s="25"/>
      <c r="R212" s="25"/>
      <c r="S212" s="27">
        <f t="shared" si="171"/>
        <v>0</v>
      </c>
      <c r="T212" s="28">
        <f>COUNTIF(Q$202:Q$217,O212)+COUNTIF(O$202:O$217,Q212)+COUNTIF(Q$202:Q$217,Q212)+COUNTIF(O$202:O$217,O212)</f>
        <v>0</v>
      </c>
      <c r="U212" s="26"/>
      <c r="V212" s="25"/>
      <c r="W212" s="29"/>
      <c r="X212" s="29"/>
      <c r="Y212" s="27">
        <f t="shared" si="172"/>
        <v>0</v>
      </c>
      <c r="Z212" s="28">
        <f>COUNTIF(W$202:W$217,U212)+COUNTIF(U$202:U$217,W212)+COUNTIF(W$202:W$217,W212)+COUNTIF(U$202:U$217,U212)</f>
        <v>0</v>
      </c>
      <c r="AA212" s="27">
        <f t="shared" si="173"/>
        <v>1</v>
      </c>
      <c r="AB212" s="30">
        <f t="shared" si="174"/>
        <v>3.1289111389236547E-2</v>
      </c>
      <c r="AC212" s="20"/>
      <c r="AD212" s="31">
        <f t="shared" si="175"/>
        <v>31.959999999999997</v>
      </c>
      <c r="AE212" s="31">
        <f t="shared" si="176"/>
        <v>36.04</v>
      </c>
      <c r="AF212" s="31">
        <f t="shared" si="177"/>
        <v>68</v>
      </c>
      <c r="AG212" s="7">
        <v>2</v>
      </c>
    </row>
    <row r="213" spans="1:33" ht="15.75" customHeight="1" x14ac:dyDescent="0.25">
      <c r="A213" s="22" t="s">
        <v>65</v>
      </c>
      <c r="B213" s="23" t="s">
        <v>50</v>
      </c>
      <c r="C213" s="26"/>
      <c r="D213" s="25"/>
      <c r="E213" s="25"/>
      <c r="F213" s="25"/>
      <c r="G213" s="27">
        <f t="shared" si="169"/>
        <v>0</v>
      </c>
      <c r="H213" s="28">
        <f>COUNTIF(E$202:E$217,C213)+COUNTIF(C$202:C$217,E213)+COUNTIF(E$202:E$217,E213)+COUNTIF(C$202:C$217,C213)</f>
        <v>0</v>
      </c>
      <c r="I213" s="26"/>
      <c r="J213" s="25"/>
      <c r="K213" s="29">
        <v>8</v>
      </c>
      <c r="L213" s="29" t="s">
        <v>51</v>
      </c>
      <c r="M213" s="27">
        <f t="shared" si="170"/>
        <v>1</v>
      </c>
      <c r="N213" s="28">
        <f>COUNTIF(K$202:K$217,I213)+COUNTIF(I$202:I$217,K213)+COUNTIF(K$202:K$217,K213)+COUNTIF(I$202:I$217,I213)</f>
        <v>1</v>
      </c>
      <c r="O213" s="26"/>
      <c r="P213" s="25"/>
      <c r="Q213" s="29"/>
      <c r="R213" s="29"/>
      <c r="S213" s="27">
        <f t="shared" si="171"/>
        <v>0</v>
      </c>
      <c r="T213" s="28">
        <f>COUNTIF(Q$202:Q$217,O213)+COUNTIF(O$202:O$217,Q213)+COUNTIF(Q$202:Q$217,Q213)+COUNTIF(O$202:O$217,O213)</f>
        <v>0</v>
      </c>
      <c r="U213" s="26"/>
      <c r="V213" s="25"/>
      <c r="W213" s="25"/>
      <c r="X213" s="25"/>
      <c r="Y213" s="27">
        <f t="shared" si="172"/>
        <v>0</v>
      </c>
      <c r="Z213" s="28">
        <f>COUNTIF(W$202:W$217,U213)+COUNTIF(U$202:U$217,W213)+COUNTIF(W$202:W$217,W213)+COUNTIF(U$202:U$217,U213)</f>
        <v>0</v>
      </c>
      <c r="AA213" s="27">
        <f t="shared" si="173"/>
        <v>1</v>
      </c>
      <c r="AB213" s="30">
        <f t="shared" si="174"/>
        <v>3.1289111389236547E-2</v>
      </c>
      <c r="AC213" s="20"/>
      <c r="AD213" s="31">
        <f t="shared" si="175"/>
        <v>31.959999999999997</v>
      </c>
      <c r="AE213" s="31">
        <f t="shared" si="176"/>
        <v>36.04</v>
      </c>
      <c r="AF213" s="31">
        <f t="shared" si="177"/>
        <v>68</v>
      </c>
      <c r="AG213" s="7">
        <v>2</v>
      </c>
    </row>
    <row r="214" spans="1:33" ht="15.75" customHeight="1" x14ac:dyDescent="0.25">
      <c r="A214" s="22" t="s">
        <v>65</v>
      </c>
      <c r="B214" s="23" t="s">
        <v>32</v>
      </c>
      <c r="C214" s="26"/>
      <c r="D214" s="25"/>
      <c r="E214" s="24"/>
      <c r="F214" s="29"/>
      <c r="G214" s="27">
        <f t="shared" si="169"/>
        <v>0</v>
      </c>
      <c r="H214" s="28">
        <f>COUNTIF(E$202:E$217,C214)+COUNTIF(C$202:C$217,E214)+COUNTIF(E$202:E$217,E214)+COUNTIF(C$202:C$217,C214)</f>
        <v>0</v>
      </c>
      <c r="I214" s="26"/>
      <c r="J214" s="25"/>
      <c r="K214" s="29">
        <v>11</v>
      </c>
      <c r="L214" s="29" t="s">
        <v>30</v>
      </c>
      <c r="M214" s="27">
        <f t="shared" si="170"/>
        <v>1</v>
      </c>
      <c r="N214" s="28">
        <f>COUNTIF(K$202:K$217,I214)+COUNTIF(I$202:I$217,K214)+COUNTIF(K$202:K$217,K214)+COUNTIF(I$202:I$217,I214)</f>
        <v>1</v>
      </c>
      <c r="O214" s="26"/>
      <c r="P214" s="25"/>
      <c r="Q214" s="25"/>
      <c r="R214" s="25"/>
      <c r="S214" s="27">
        <f t="shared" si="171"/>
        <v>0</v>
      </c>
      <c r="T214" s="28">
        <f>COUNTIF(Q$202:Q$217,O214)+COUNTIF(O$202:O$217,Q214)+COUNTIF(Q$202:Q$217,Q214)+COUNTIF(O$202:O$217,O214)</f>
        <v>0</v>
      </c>
      <c r="U214" s="26"/>
      <c r="V214" s="25"/>
      <c r="W214" s="29"/>
      <c r="X214" s="29"/>
      <c r="Y214" s="27">
        <f t="shared" si="172"/>
        <v>0</v>
      </c>
      <c r="Z214" s="28">
        <f>COUNTIF(W$202:W$217,U214)+COUNTIF(U$202:U$217,W214)+COUNTIF(W$202:W$217,W214)+COUNTIF(U$202:U$217,U214)</f>
        <v>0</v>
      </c>
      <c r="AA214" s="27">
        <f t="shared" si="173"/>
        <v>1</v>
      </c>
      <c r="AB214" s="30">
        <f t="shared" si="174"/>
        <v>6.2578222778473094E-2</v>
      </c>
      <c r="AC214" s="20"/>
      <c r="AD214" s="31">
        <f t="shared" si="175"/>
        <v>15.979999999999999</v>
      </c>
      <c r="AE214" s="31">
        <f t="shared" si="176"/>
        <v>18.02</v>
      </c>
      <c r="AF214" s="31">
        <f t="shared" si="177"/>
        <v>34</v>
      </c>
      <c r="AG214" s="7">
        <v>1</v>
      </c>
    </row>
    <row r="215" spans="1:33" ht="15.75" customHeight="1" x14ac:dyDescent="0.25">
      <c r="A215" s="22" t="s">
        <v>65</v>
      </c>
      <c r="B215" s="23" t="s">
        <v>33</v>
      </c>
      <c r="C215" s="26"/>
      <c r="D215" s="25"/>
      <c r="E215" s="25"/>
      <c r="F215" s="25"/>
      <c r="G215" s="27">
        <f t="shared" si="169"/>
        <v>0</v>
      </c>
      <c r="H215" s="28">
        <f>COUNTIF(E$202:E$217,C215)+COUNTIF(C$202:C$217,E215)+COUNTIF(E$202:E$217,E215)+COUNTIF(C$202:C$217,C215)</f>
        <v>0</v>
      </c>
      <c r="I215" s="26"/>
      <c r="J215" s="25"/>
      <c r="K215" s="29">
        <v>18</v>
      </c>
      <c r="L215" s="29" t="s">
        <v>23</v>
      </c>
      <c r="M215" s="27">
        <f t="shared" si="170"/>
        <v>1</v>
      </c>
      <c r="N215" s="28">
        <f>COUNTIF(K$202:K$217,I215)+COUNTIF(I$202:I$217,K215)+COUNTIF(K$202:K$217,K215)+COUNTIF(I$202:I$217,I215)</f>
        <v>1</v>
      </c>
      <c r="O215" s="26"/>
      <c r="P215" s="25"/>
      <c r="Q215" s="25"/>
      <c r="R215" s="25"/>
      <c r="S215" s="27">
        <f t="shared" si="171"/>
        <v>0</v>
      </c>
      <c r="T215" s="28">
        <f>COUNTIF(Q$202:Q$217,O215)+COUNTIF(O$202:O$217,Q215)+COUNTIF(Q$202:Q$217,Q215)+COUNTIF(O$202:O$217,O215)</f>
        <v>0</v>
      </c>
      <c r="U215" s="26"/>
      <c r="V215" s="25"/>
      <c r="W215" s="29"/>
      <c r="X215" s="29"/>
      <c r="Y215" s="27">
        <f t="shared" si="172"/>
        <v>0</v>
      </c>
      <c r="Z215" s="28">
        <f>COUNTIF(W$202:W$217,U215)+COUNTIF(U$202:U$217,W215)+COUNTIF(W$202:W$217,W215)+COUNTIF(U$202:U$217,U215)</f>
        <v>0</v>
      </c>
      <c r="AA215" s="27">
        <f t="shared" si="173"/>
        <v>1</v>
      </c>
      <c r="AB215" s="30">
        <f t="shared" si="174"/>
        <v>6.2578222778473094E-2</v>
      </c>
      <c r="AC215" s="20"/>
      <c r="AD215" s="31">
        <f t="shared" si="175"/>
        <v>15.979999999999999</v>
      </c>
      <c r="AE215" s="31">
        <f t="shared" si="176"/>
        <v>18.02</v>
      </c>
      <c r="AF215" s="31">
        <f t="shared" si="177"/>
        <v>34</v>
      </c>
      <c r="AG215" s="7">
        <v>1</v>
      </c>
    </row>
    <row r="216" spans="1:33" ht="15.75" customHeight="1" x14ac:dyDescent="0.25">
      <c r="A216" s="22" t="s">
        <v>65</v>
      </c>
      <c r="B216" s="23" t="s">
        <v>34</v>
      </c>
      <c r="C216" s="26"/>
      <c r="D216" s="25"/>
      <c r="E216" s="29">
        <v>12</v>
      </c>
      <c r="F216" s="29" t="s">
        <v>28</v>
      </c>
      <c r="G216" s="27">
        <f t="shared" si="169"/>
        <v>1</v>
      </c>
      <c r="H216" s="28">
        <f>COUNTIF(E$202:E$217,C216)+COUNTIF(C$202:C$217,E216)+COUNTIF(E$202:E$217,E216)+COUNTIF(C$202:C$217,C216)</f>
        <v>1</v>
      </c>
      <c r="I216" s="26"/>
      <c r="J216" s="25"/>
      <c r="K216" s="25"/>
      <c r="L216" s="25"/>
      <c r="M216" s="27">
        <f t="shared" si="170"/>
        <v>0</v>
      </c>
      <c r="N216" s="28">
        <f>COUNTIF(K$202:K$217,I216)+COUNTIF(I$202:I$217,K216)+COUNTIF(K$202:K$217,K216)+COUNTIF(I$202:I$217,I216)</f>
        <v>0</v>
      </c>
      <c r="O216" s="26"/>
      <c r="P216" s="25"/>
      <c r="Q216" s="25"/>
      <c r="R216" s="25"/>
      <c r="S216" s="27">
        <f t="shared" si="171"/>
        <v>0</v>
      </c>
      <c r="T216" s="28">
        <f>COUNTIF(Q$202:Q$217,O216)+COUNTIF(O$202:O$217,Q216)+COUNTIF(Q$202:Q$217,Q216)+COUNTIF(O$202:O$217,O216)</f>
        <v>0</v>
      </c>
      <c r="U216" s="26"/>
      <c r="V216" s="25"/>
      <c r="W216" s="29"/>
      <c r="X216" s="29"/>
      <c r="Y216" s="27">
        <f t="shared" si="172"/>
        <v>0</v>
      </c>
      <c r="Z216" s="28">
        <f>COUNTIF(W$202:W$217,U216)+COUNTIF(U$202:U$217,W216)+COUNTIF(W$202:W$217,W216)+COUNTIF(U$202:U$217,U216)</f>
        <v>0</v>
      </c>
      <c r="AA216" s="27">
        <f t="shared" si="173"/>
        <v>1</v>
      </c>
      <c r="AB216" s="30">
        <f t="shared" si="174"/>
        <v>3.1289111389236547E-2</v>
      </c>
      <c r="AC216" s="20"/>
      <c r="AD216" s="31">
        <f t="shared" si="175"/>
        <v>31.959999999999997</v>
      </c>
      <c r="AE216" s="31">
        <f t="shared" si="176"/>
        <v>36.04</v>
      </c>
      <c r="AF216" s="31">
        <f t="shared" si="177"/>
        <v>68</v>
      </c>
      <c r="AG216" s="7">
        <v>2</v>
      </c>
    </row>
    <row r="217" spans="1:33" ht="15.75" customHeight="1" x14ac:dyDescent="0.25">
      <c r="A217" s="22" t="s">
        <v>65</v>
      </c>
      <c r="B217" s="23" t="s">
        <v>35</v>
      </c>
      <c r="C217" s="26"/>
      <c r="D217" s="25"/>
      <c r="E217" s="29"/>
      <c r="F217" s="29"/>
      <c r="G217" s="27">
        <f t="shared" si="169"/>
        <v>0</v>
      </c>
      <c r="H217" s="28">
        <f>COUNTIF(E$202:E$217,C217)+COUNTIF(C$202:C$217,E217)+COUNTIF(E$202:E$217,E217)+COUNTIF(C$202:C$217,C217)</f>
        <v>0</v>
      </c>
      <c r="I217" s="26"/>
      <c r="J217" s="25"/>
      <c r="K217" s="29">
        <v>7</v>
      </c>
      <c r="L217" s="29" t="s">
        <v>51</v>
      </c>
      <c r="M217" s="27">
        <f t="shared" si="170"/>
        <v>1</v>
      </c>
      <c r="N217" s="28">
        <f>COUNTIF(K$202:K$217,I217)+COUNTIF(I$202:I$217,K217)+COUNTIF(K$202:K$217,K217)+COUNTIF(I$202:I$217,I217)</f>
        <v>1</v>
      </c>
      <c r="O217" s="26"/>
      <c r="P217" s="25"/>
      <c r="Q217" s="25"/>
      <c r="R217" s="25"/>
      <c r="S217" s="27">
        <f t="shared" si="171"/>
        <v>0</v>
      </c>
      <c r="T217" s="28">
        <f>COUNTIF(Q$202:Q$217,O217)+COUNTIF(O$202:O$217,Q217)+COUNTIF(Q$202:Q$217,Q217)+COUNTIF(O$202:O$217,O217)</f>
        <v>0</v>
      </c>
      <c r="U217" s="26"/>
      <c r="V217" s="25"/>
      <c r="W217" s="29">
        <v>3</v>
      </c>
      <c r="X217" s="29" t="s">
        <v>23</v>
      </c>
      <c r="Y217" s="27">
        <f t="shared" si="172"/>
        <v>1</v>
      </c>
      <c r="Z217" s="28">
        <f>COUNTIF(W$202:W$217,U217)+COUNTIF(U$202:U$217,W217)+COUNTIF(W$202:W$217,W217)+COUNTIF(U$202:U$217,U217)</f>
        <v>1</v>
      </c>
      <c r="AA217" s="27">
        <f t="shared" si="173"/>
        <v>2</v>
      </c>
      <c r="AB217" s="30">
        <f t="shared" si="174"/>
        <v>6.2578222778473094E-2</v>
      </c>
      <c r="AC217" s="20"/>
      <c r="AD217" s="31">
        <f t="shared" si="175"/>
        <v>31.959999999999997</v>
      </c>
      <c r="AE217" s="31">
        <f t="shared" si="176"/>
        <v>36.04</v>
      </c>
      <c r="AF217" s="31">
        <f t="shared" si="177"/>
        <v>68</v>
      </c>
      <c r="AG217" s="7">
        <v>2</v>
      </c>
    </row>
    <row r="218" spans="1:33" ht="15.75" customHeight="1" x14ac:dyDescent="0.25">
      <c r="A218" s="37"/>
      <c r="B218" s="44" t="s">
        <v>66</v>
      </c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0"/>
      <c r="AB218" s="41"/>
      <c r="AC218" s="20"/>
      <c r="AD218" s="21" t="s">
        <v>17</v>
      </c>
      <c r="AE218" s="21" t="s">
        <v>18</v>
      </c>
      <c r="AF218" s="21" t="s">
        <v>19</v>
      </c>
      <c r="AG218" s="42"/>
    </row>
    <row r="219" spans="1:33" ht="15.75" customHeight="1" x14ac:dyDescent="0.25">
      <c r="A219" s="22" t="s">
        <v>66</v>
      </c>
      <c r="B219" s="23" t="s">
        <v>22</v>
      </c>
      <c r="C219" s="26"/>
      <c r="D219" s="25"/>
      <c r="E219" s="29"/>
      <c r="F219" s="29"/>
      <c r="G219" s="27">
        <f t="shared" ref="G219:G234" si="178">COUNTA(C219,E219)</f>
        <v>0</v>
      </c>
      <c r="H219" s="28">
        <f>COUNTIF(E$219:E$234,C219)+COUNTIF(C$219:C$234,E219)+COUNTIF(E$219:E$234,E219)+COUNTIF(C$219:C$234,C219)</f>
        <v>0</v>
      </c>
      <c r="I219" s="26"/>
      <c r="J219" s="25"/>
      <c r="K219" s="25"/>
      <c r="L219" s="25"/>
      <c r="M219" s="27">
        <f t="shared" ref="M219:M234" si="179">COUNTA(I219,K219)</f>
        <v>0</v>
      </c>
      <c r="N219" s="28">
        <f>COUNTIF(K$219:K$234,I219)+COUNTIF(I$219:I$234,K219)+COUNTIF(K$219:K$234,K219)+COUNTIF(I$219:I$234,I219)</f>
        <v>0</v>
      </c>
      <c r="O219" s="26"/>
      <c r="P219" s="25"/>
      <c r="Q219" s="29"/>
      <c r="R219" s="29"/>
      <c r="S219" s="27">
        <f t="shared" ref="S219:S234" si="180">COUNTA(O219,Q219)</f>
        <v>0</v>
      </c>
      <c r="T219" s="28">
        <f>COUNTIF(Q$219:Q$234,O219)+COUNTIF(O$219:O$234,Q219)+COUNTIF(Q$219:Q$234,Q219)+COUNTIF(O$219:O$234,O219)</f>
        <v>0</v>
      </c>
      <c r="U219" s="26"/>
      <c r="V219" s="25"/>
      <c r="W219" s="29"/>
      <c r="X219" s="29"/>
      <c r="Y219" s="27">
        <f t="shared" ref="Y219:Y234" si="181">COUNTA(U219,W219)</f>
        <v>0</v>
      </c>
      <c r="Z219" s="28">
        <f>COUNTIF(W$219:W$234,U219)+COUNTIF(U$219:U$234,W219)+COUNTIF(W$219:W$234,W219)+COUNTIF(U$219:U$234,U219)</f>
        <v>0</v>
      </c>
      <c r="AA219" s="27">
        <f t="shared" ref="AA219:AA234" si="182">SUM(G219,M219,S219,Y219)</f>
        <v>0</v>
      </c>
      <c r="AB219" s="30">
        <f t="shared" ref="AB219:AB234" si="183">AA219/AD219</f>
        <v>0</v>
      </c>
      <c r="AC219" s="20"/>
      <c r="AD219" s="31">
        <f t="shared" ref="AD219:AD234" si="184">AF219*0.47</f>
        <v>63.919999999999995</v>
      </c>
      <c r="AE219" s="31">
        <f t="shared" ref="AE219:AE234" si="185">AF219*0.53</f>
        <v>72.08</v>
      </c>
      <c r="AF219" s="31">
        <f t="shared" ref="AF219:AF234" si="186">AG219*34</f>
        <v>136</v>
      </c>
      <c r="AG219" s="7">
        <v>4</v>
      </c>
    </row>
    <row r="220" spans="1:33" ht="15.75" customHeight="1" x14ac:dyDescent="0.25">
      <c r="A220" s="22" t="s">
        <v>66</v>
      </c>
      <c r="B220" s="23" t="s">
        <v>46</v>
      </c>
      <c r="C220" s="26"/>
      <c r="D220" s="25"/>
      <c r="E220" s="25"/>
      <c r="F220" s="25"/>
      <c r="G220" s="27">
        <f t="shared" si="178"/>
        <v>0</v>
      </c>
      <c r="H220" s="28">
        <f>COUNTIF(E$219:E$234,C220)+COUNTIF(C$219:C$234,E220)+COUNTIF(E$219:E$234,E220)+COUNTIF(C$219:C$234,C220)</f>
        <v>0</v>
      </c>
      <c r="I220" s="26"/>
      <c r="J220" s="25"/>
      <c r="K220" s="25"/>
      <c r="L220" s="25"/>
      <c r="M220" s="27">
        <f t="shared" si="179"/>
        <v>0</v>
      </c>
      <c r="N220" s="28">
        <f>COUNTIF(K$219:K$234,I220)+COUNTIF(I$219:I$234,K220)+COUNTIF(K$219:K$234,K220)+COUNTIF(I$219:I$234,I220)</f>
        <v>0</v>
      </c>
      <c r="O220" s="26"/>
      <c r="P220" s="25"/>
      <c r="Q220" s="24"/>
      <c r="R220" s="29"/>
      <c r="S220" s="27">
        <f t="shared" si="180"/>
        <v>0</v>
      </c>
      <c r="T220" s="28">
        <f>COUNTIF(Q$219:Q$234,O220)+COUNTIF(O$219:O$234,Q220)+COUNTIF(Q$219:Q$234,Q220)+COUNTIF(O$219:O$234,O220)</f>
        <v>0</v>
      </c>
      <c r="U220" s="26"/>
      <c r="V220" s="25"/>
      <c r="W220" s="25"/>
      <c r="X220" s="25"/>
      <c r="Y220" s="27">
        <f t="shared" si="181"/>
        <v>0</v>
      </c>
      <c r="Z220" s="28">
        <f>COUNTIF(W$219:W$234,U220)+COUNTIF(U$219:U$234,W220)+COUNTIF(W$219:W$234,W220)+COUNTIF(U$219:U$234,U220)</f>
        <v>0</v>
      </c>
      <c r="AA220" s="27">
        <f t="shared" si="182"/>
        <v>0</v>
      </c>
      <c r="AB220" s="30">
        <f t="shared" si="183"/>
        <v>0</v>
      </c>
      <c r="AC220" s="20"/>
      <c r="AD220" s="31">
        <f t="shared" si="184"/>
        <v>31.959999999999997</v>
      </c>
      <c r="AE220" s="31">
        <f t="shared" si="185"/>
        <v>36.04</v>
      </c>
      <c r="AF220" s="31">
        <f t="shared" si="186"/>
        <v>68</v>
      </c>
      <c r="AG220" s="7">
        <v>2</v>
      </c>
    </row>
    <row r="221" spans="1:33" ht="15.75" customHeight="1" x14ac:dyDescent="0.25">
      <c r="A221" s="22" t="s">
        <v>66</v>
      </c>
      <c r="B221" s="50" t="s">
        <v>60</v>
      </c>
      <c r="C221" s="26"/>
      <c r="D221" s="25"/>
      <c r="E221" s="25"/>
      <c r="F221" s="25"/>
      <c r="G221" s="27">
        <f t="shared" si="178"/>
        <v>0</v>
      </c>
      <c r="H221" s="28">
        <f>COUNTIF(E$219:E$234,C221)+COUNTIF(C$219:C$234,E221)+COUNTIF(E$219:E$234,E221)+COUNTIF(C$219:C$234,C221)</f>
        <v>0</v>
      </c>
      <c r="I221" s="26"/>
      <c r="J221" s="25"/>
      <c r="K221" s="25"/>
      <c r="L221" s="25"/>
      <c r="M221" s="27">
        <f t="shared" si="179"/>
        <v>0</v>
      </c>
      <c r="N221" s="28">
        <f>COUNTIF(K$219:K$234,I221)+COUNTIF(I$219:I$234,K221)+COUNTIF(K$219:K$234,K221)+COUNTIF(I$219:I$234,I221)</f>
        <v>0</v>
      </c>
      <c r="O221" s="26"/>
      <c r="P221" s="25"/>
      <c r="Q221" s="25"/>
      <c r="R221" s="25"/>
      <c r="S221" s="27">
        <f t="shared" si="180"/>
        <v>0</v>
      </c>
      <c r="T221" s="28">
        <f>COUNTIF(Q$219:Q$234,O221)+COUNTIF(O$219:O$234,Q221)+COUNTIF(Q$219:Q$234,Q221)+COUNTIF(O$219:O$234,O221)</f>
        <v>0</v>
      </c>
      <c r="U221" s="26"/>
      <c r="V221" s="25"/>
      <c r="W221" s="29"/>
      <c r="X221" s="29"/>
      <c r="Y221" s="27">
        <f t="shared" si="181"/>
        <v>0</v>
      </c>
      <c r="Z221" s="28">
        <f>COUNTIF(W$219:W$234,U221)+COUNTIF(U$219:U$234,W221)+COUNTIF(W$219:W$234,W221)+COUNTIF(U$219:U$234,U221)</f>
        <v>0</v>
      </c>
      <c r="AA221" s="27">
        <f t="shared" si="182"/>
        <v>0</v>
      </c>
      <c r="AB221" s="30">
        <f t="shared" si="183"/>
        <v>0</v>
      </c>
      <c r="AC221" s="20"/>
      <c r="AD221" s="31">
        <f t="shared" si="184"/>
        <v>15.979999999999999</v>
      </c>
      <c r="AE221" s="31">
        <f t="shared" si="185"/>
        <v>18.02</v>
      </c>
      <c r="AF221" s="31">
        <f t="shared" si="186"/>
        <v>34</v>
      </c>
      <c r="AG221" s="7">
        <v>1</v>
      </c>
    </row>
    <row r="222" spans="1:33" ht="15.75" customHeight="1" x14ac:dyDescent="0.25">
      <c r="A222" s="22" t="s">
        <v>66</v>
      </c>
      <c r="B222" s="23" t="s">
        <v>27</v>
      </c>
      <c r="C222" s="26"/>
      <c r="D222" s="25"/>
      <c r="E222" s="29">
        <v>25</v>
      </c>
      <c r="F222" s="29" t="s">
        <v>24</v>
      </c>
      <c r="G222" s="27">
        <f t="shared" si="178"/>
        <v>1</v>
      </c>
      <c r="H222" s="28">
        <f>COUNTIF(E$219:E$234,C222)+COUNTIF(C$219:C$234,E222)+COUNTIF(E$219:E$234,E222)+COUNTIF(C$219:C$234,C222)</f>
        <v>1</v>
      </c>
      <c r="I222" s="26"/>
      <c r="J222" s="25"/>
      <c r="K222" s="29"/>
      <c r="L222" s="29"/>
      <c r="M222" s="27">
        <f t="shared" si="179"/>
        <v>0</v>
      </c>
      <c r="N222" s="28">
        <f>COUNTIF(K$219:K$234,I222)+COUNTIF(I$219:I$234,K222)+COUNTIF(K$219:K$234,K222)+COUNTIF(I$219:I$234,I222)</f>
        <v>0</v>
      </c>
      <c r="O222" s="26"/>
      <c r="P222" s="25"/>
      <c r="Q222" s="29"/>
      <c r="R222" s="29"/>
      <c r="S222" s="27">
        <f t="shared" si="180"/>
        <v>0</v>
      </c>
      <c r="T222" s="28">
        <f>COUNTIF(Q$219:Q$234,O222)+COUNTIF(O$219:O$234,Q222)+COUNTIF(Q$219:Q$234,Q222)+COUNTIF(O$219:O$234,O222)</f>
        <v>0</v>
      </c>
      <c r="U222" s="26"/>
      <c r="V222" s="25"/>
      <c r="W222" s="29">
        <v>16</v>
      </c>
      <c r="X222" s="29" t="s">
        <v>53</v>
      </c>
      <c r="Y222" s="27">
        <f t="shared" si="181"/>
        <v>1</v>
      </c>
      <c r="Z222" s="28">
        <f>COUNTIF(W$219:W$234,U222)+COUNTIF(U$219:U$234,W222)+COUNTIF(W$219:W$234,W222)+COUNTIF(U$219:U$234,U222)</f>
        <v>1</v>
      </c>
      <c r="AA222" s="27">
        <f t="shared" si="182"/>
        <v>2</v>
      </c>
      <c r="AB222" s="30">
        <f t="shared" si="183"/>
        <v>4.1718815185648732E-2</v>
      </c>
      <c r="AC222" s="20"/>
      <c r="AD222" s="31">
        <f t="shared" si="184"/>
        <v>47.94</v>
      </c>
      <c r="AE222" s="31">
        <f t="shared" si="185"/>
        <v>54.06</v>
      </c>
      <c r="AF222" s="31">
        <f t="shared" si="186"/>
        <v>102</v>
      </c>
      <c r="AG222" s="7">
        <v>3</v>
      </c>
    </row>
    <row r="223" spans="1:33" ht="15.75" customHeight="1" x14ac:dyDescent="0.25">
      <c r="A223" s="22" t="s">
        <v>66</v>
      </c>
      <c r="B223" s="50" t="s">
        <v>47</v>
      </c>
      <c r="C223" s="26"/>
      <c r="D223" s="25"/>
      <c r="E223" s="25"/>
      <c r="F223" s="25"/>
      <c r="G223" s="27">
        <f t="shared" si="178"/>
        <v>0</v>
      </c>
      <c r="H223" s="28">
        <f>COUNTIF(E$219:E$234,C223)+COUNTIF(C$219:C$234,E223)+COUNTIF(E$219:E$234,E223)+COUNTIF(C$219:C$234,C223)</f>
        <v>0</v>
      </c>
      <c r="I223" s="26"/>
      <c r="J223" s="25"/>
      <c r="K223" s="29">
        <v>18</v>
      </c>
      <c r="L223" s="29" t="s">
        <v>24</v>
      </c>
      <c r="M223" s="27">
        <f t="shared" si="179"/>
        <v>1</v>
      </c>
      <c r="N223" s="28">
        <f>COUNTIF(K$219:K$234,I223)+COUNTIF(I$219:I$234,K223)+COUNTIF(K$219:K$234,K223)+COUNTIF(I$219:I$234,I223)</f>
        <v>1</v>
      </c>
      <c r="O223" s="26"/>
      <c r="P223" s="25"/>
      <c r="Q223" s="29"/>
      <c r="R223" s="29"/>
      <c r="S223" s="27">
        <f t="shared" si="180"/>
        <v>0</v>
      </c>
      <c r="T223" s="28">
        <f>COUNTIF(Q$219:Q$234,O223)+COUNTIF(O$219:O$234,Q223)+COUNTIF(Q$219:Q$234,Q223)+COUNTIF(O$219:O$234,O223)</f>
        <v>0</v>
      </c>
      <c r="U223" s="26"/>
      <c r="V223" s="25"/>
      <c r="W223" s="29">
        <v>13</v>
      </c>
      <c r="X223" s="29" t="s">
        <v>24</v>
      </c>
      <c r="Y223" s="27">
        <f t="shared" si="181"/>
        <v>1</v>
      </c>
      <c r="Z223" s="28">
        <f>COUNTIF(W$219:W$234,U223)+COUNTIF(U$219:U$234,W223)+COUNTIF(W$219:W$234,W223)+COUNTIF(U$219:U$234,U223)</f>
        <v>1</v>
      </c>
      <c r="AA223" s="27">
        <f t="shared" si="182"/>
        <v>2</v>
      </c>
      <c r="AB223" s="30">
        <f t="shared" si="183"/>
        <v>6.2578222778473094E-2</v>
      </c>
      <c r="AC223" s="20"/>
      <c r="AD223" s="31">
        <f t="shared" si="184"/>
        <v>31.959999999999997</v>
      </c>
      <c r="AE223" s="31">
        <f t="shared" si="185"/>
        <v>36.04</v>
      </c>
      <c r="AF223" s="31">
        <f t="shared" si="186"/>
        <v>68</v>
      </c>
      <c r="AG223" s="7">
        <v>2</v>
      </c>
    </row>
    <row r="224" spans="1:33" ht="15.75" customHeight="1" x14ac:dyDescent="0.25">
      <c r="A224" s="22" t="s">
        <v>66</v>
      </c>
      <c r="B224" s="23" t="s">
        <v>56</v>
      </c>
      <c r="C224" s="26"/>
      <c r="D224" s="25"/>
      <c r="E224" s="25"/>
      <c r="F224" s="25"/>
      <c r="G224" s="27">
        <f t="shared" si="178"/>
        <v>0</v>
      </c>
      <c r="H224" s="28">
        <f>COUNTIF(E$219:E$234,C224)+COUNTIF(C$219:C$234,E224)+COUNTIF(E$219:E$234,E224)+COUNTIF(C$219:C$234,C224)</f>
        <v>0</v>
      </c>
      <c r="I224" s="26"/>
      <c r="J224" s="25"/>
      <c r="K224" s="25"/>
      <c r="L224" s="25"/>
      <c r="M224" s="27">
        <f t="shared" si="179"/>
        <v>0</v>
      </c>
      <c r="N224" s="28">
        <f>COUNTIF(K$219:K$234,I224)+COUNTIF(I$219:I$234,K224)+COUNTIF(K$219:K$234,K224)+COUNTIF(I$219:I$234,I224)</f>
        <v>0</v>
      </c>
      <c r="O224" s="26"/>
      <c r="P224" s="25"/>
      <c r="Q224" s="29">
        <v>19</v>
      </c>
      <c r="R224" s="29" t="s">
        <v>24</v>
      </c>
      <c r="S224" s="27">
        <f t="shared" si="180"/>
        <v>1</v>
      </c>
      <c r="T224" s="28">
        <f>COUNTIF(Q$219:Q$234,O224)+COUNTIF(O$219:O$234,Q224)+COUNTIF(Q$219:Q$234,Q224)+COUNTIF(O$219:O$234,O224)</f>
        <v>1</v>
      </c>
      <c r="U224" s="26"/>
      <c r="V224" s="25"/>
      <c r="W224" s="29"/>
      <c r="X224" s="29"/>
      <c r="Y224" s="27">
        <f t="shared" si="181"/>
        <v>0</v>
      </c>
      <c r="Z224" s="28">
        <f>COUNTIF(W$219:W$234,U224)+COUNTIF(U$219:U$234,W224)+COUNTIF(W$219:W$234,W224)+COUNTIF(U$219:U$234,U224)</f>
        <v>0</v>
      </c>
      <c r="AA224" s="27">
        <f t="shared" si="182"/>
        <v>1</v>
      </c>
      <c r="AB224" s="30">
        <f t="shared" si="183"/>
        <v>6.2578222778473094E-2</v>
      </c>
      <c r="AC224" s="20"/>
      <c r="AD224" s="31">
        <f t="shared" si="184"/>
        <v>15.979999999999999</v>
      </c>
      <c r="AE224" s="31">
        <f t="shared" si="185"/>
        <v>18.02</v>
      </c>
      <c r="AF224" s="31">
        <f t="shared" si="186"/>
        <v>34</v>
      </c>
      <c r="AG224" s="7">
        <v>1</v>
      </c>
    </row>
    <row r="225" spans="1:33" ht="15.75" customHeight="1" x14ac:dyDescent="0.25">
      <c r="A225" s="22" t="s">
        <v>66</v>
      </c>
      <c r="B225" s="23" t="s">
        <v>48</v>
      </c>
      <c r="C225" s="26"/>
      <c r="D225" s="25"/>
      <c r="E225" s="25"/>
      <c r="F225" s="25"/>
      <c r="G225" s="27">
        <f t="shared" si="178"/>
        <v>0</v>
      </c>
      <c r="H225" s="28">
        <f>COUNTIF(E$219:E$234,C225)+COUNTIF(C$219:C$234,E225)+COUNTIF(E$219:E$234,E225)+COUNTIF(C$219:C$234,C225)</f>
        <v>0</v>
      </c>
      <c r="I225" s="26"/>
      <c r="J225" s="25"/>
      <c r="K225" s="29">
        <v>22</v>
      </c>
      <c r="L225" s="29" t="s">
        <v>30</v>
      </c>
      <c r="M225" s="27">
        <f t="shared" si="179"/>
        <v>1</v>
      </c>
      <c r="N225" s="28">
        <f>COUNTIF(K$219:K$234,I225)+COUNTIF(I$219:I$234,K225)+COUNTIF(K$219:K$234,K225)+COUNTIF(I$219:I$234,I225)</f>
        <v>1</v>
      </c>
      <c r="O225" s="26"/>
      <c r="P225" s="25"/>
      <c r="Q225" s="24"/>
      <c r="R225" s="29"/>
      <c r="S225" s="27">
        <f t="shared" si="180"/>
        <v>0</v>
      </c>
      <c r="T225" s="28">
        <f>COUNTIF(Q$219:Q$234,O225)+COUNTIF(O$219:O$234,Q225)+COUNTIF(Q$219:Q$234,Q225)+COUNTIF(O$219:O$234,O225)</f>
        <v>0</v>
      </c>
      <c r="U225" s="26"/>
      <c r="V225" s="25"/>
      <c r="W225" s="25"/>
      <c r="X225" s="25"/>
      <c r="Y225" s="27">
        <f t="shared" si="181"/>
        <v>0</v>
      </c>
      <c r="Z225" s="28">
        <f>COUNTIF(W$219:W$234,U225)+COUNTIF(U$219:U$234,W225)+COUNTIF(W$219:W$234,W225)+COUNTIF(U$219:U$234,U225)</f>
        <v>0</v>
      </c>
      <c r="AA225" s="27">
        <f t="shared" si="182"/>
        <v>1</v>
      </c>
      <c r="AB225" s="30">
        <f t="shared" si="183"/>
        <v>3.1289111389236547E-2</v>
      </c>
      <c r="AC225" s="20"/>
      <c r="AD225" s="31">
        <f t="shared" si="184"/>
        <v>31.959999999999997</v>
      </c>
      <c r="AE225" s="31">
        <f t="shared" si="185"/>
        <v>36.04</v>
      </c>
      <c r="AF225" s="31">
        <f t="shared" si="186"/>
        <v>68</v>
      </c>
      <c r="AG225" s="7">
        <v>2</v>
      </c>
    </row>
    <row r="226" spans="1:33" ht="15.75" customHeight="1" x14ac:dyDescent="0.25">
      <c r="A226" s="22" t="s">
        <v>66</v>
      </c>
      <c r="B226" s="23" t="s">
        <v>61</v>
      </c>
      <c r="C226" s="26"/>
      <c r="D226" s="25"/>
      <c r="E226" s="25"/>
      <c r="F226" s="25"/>
      <c r="G226" s="27">
        <f t="shared" si="178"/>
        <v>0</v>
      </c>
      <c r="H226" s="28">
        <f>COUNTIF(E$219:E$234,C226)+COUNTIF(C$219:C$234,E226)+COUNTIF(E$219:E$234,E226)+COUNTIF(C$219:C$234,C226)</f>
        <v>0</v>
      </c>
      <c r="I226" s="26"/>
      <c r="J226" s="25"/>
      <c r="K226" s="29"/>
      <c r="L226" s="29"/>
      <c r="M226" s="27">
        <f t="shared" si="179"/>
        <v>0</v>
      </c>
      <c r="N226" s="28">
        <f>COUNTIF(K$219:K$234,I226)+COUNTIF(I$219:I$234,K226)+COUNTIF(K$219:K$234,K226)+COUNTIF(I$219:I$234,I226)</f>
        <v>0</v>
      </c>
      <c r="O226" s="26"/>
      <c r="P226" s="25"/>
      <c r="Q226" s="29">
        <v>6</v>
      </c>
      <c r="R226" s="29" t="s">
        <v>30</v>
      </c>
      <c r="S226" s="27">
        <f t="shared" si="180"/>
        <v>1</v>
      </c>
      <c r="T226" s="28">
        <f>COUNTIF(Q$219:Q$234,O226)+COUNTIF(O$219:O$234,Q226)+COUNTIF(Q$219:Q$234,Q226)+COUNTIF(O$219:O$234,O226)</f>
        <v>1</v>
      </c>
      <c r="U226" s="26"/>
      <c r="V226" s="25"/>
      <c r="W226" s="25"/>
      <c r="X226" s="25"/>
      <c r="Y226" s="27">
        <f t="shared" si="181"/>
        <v>0</v>
      </c>
      <c r="Z226" s="28">
        <f>COUNTIF(W$219:W$234,U226)+COUNTIF(U$219:U$234,W226)+COUNTIF(W$219:W$234,W226)+COUNTIF(U$219:U$234,U226)</f>
        <v>0</v>
      </c>
      <c r="AA226" s="27">
        <f t="shared" si="182"/>
        <v>1</v>
      </c>
      <c r="AB226" s="30">
        <f t="shared" si="183"/>
        <v>2.0859407592824366E-2</v>
      </c>
      <c r="AC226" s="20"/>
      <c r="AD226" s="31">
        <f t="shared" si="184"/>
        <v>47.94</v>
      </c>
      <c r="AE226" s="31">
        <f t="shared" si="185"/>
        <v>54.06</v>
      </c>
      <c r="AF226" s="31">
        <f t="shared" si="186"/>
        <v>102</v>
      </c>
      <c r="AG226" s="7">
        <v>3</v>
      </c>
    </row>
    <row r="227" spans="1:33" ht="15.75" customHeight="1" x14ac:dyDescent="0.25">
      <c r="A227" s="22" t="s">
        <v>66</v>
      </c>
      <c r="B227" s="23" t="s">
        <v>62</v>
      </c>
      <c r="C227" s="26"/>
      <c r="D227" s="25"/>
      <c r="E227" s="25"/>
      <c r="F227" s="25"/>
      <c r="G227" s="27">
        <f t="shared" si="178"/>
        <v>0</v>
      </c>
      <c r="H227" s="28">
        <f>COUNTIF(E$219:E$234,C227)+COUNTIF(C$219:C$234,E227)+COUNTIF(E$219:E$234,E227)+COUNTIF(C$219:C$234,C227)</f>
        <v>0</v>
      </c>
      <c r="I227" s="26"/>
      <c r="J227" s="25"/>
      <c r="K227" s="25"/>
      <c r="L227" s="25"/>
      <c r="M227" s="27">
        <f t="shared" si="179"/>
        <v>0</v>
      </c>
      <c r="N227" s="28">
        <f>COUNTIF(K$219:K$234,I227)+COUNTIF(I$219:I$234,K227)+COUNTIF(K$219:K$234,K227)+COUNTIF(I$219:I$234,I227)</f>
        <v>0</v>
      </c>
      <c r="O227" s="26"/>
      <c r="P227" s="25"/>
      <c r="Q227" s="24"/>
      <c r="R227" s="29"/>
      <c r="S227" s="27">
        <f t="shared" si="180"/>
        <v>0</v>
      </c>
      <c r="T227" s="28">
        <f>COUNTIF(Q$219:Q$234,O227)+COUNTIF(O$219:O$234,Q227)+COUNTIF(Q$219:Q$234,Q227)+COUNTIF(O$219:O$234,O227)</f>
        <v>0</v>
      </c>
      <c r="U227" s="26"/>
      <c r="V227" s="25"/>
      <c r="W227" s="25"/>
      <c r="X227" s="25"/>
      <c r="Y227" s="27">
        <f t="shared" si="181"/>
        <v>0</v>
      </c>
      <c r="Z227" s="28">
        <f>COUNTIF(W$219:W$234,U227)+COUNTIF(U$219:U$234,W227)+COUNTIF(W$219:W$234,W227)+COUNTIF(U$219:U$234,U227)</f>
        <v>0</v>
      </c>
      <c r="AA227" s="27">
        <f t="shared" si="182"/>
        <v>0</v>
      </c>
      <c r="AB227" s="30">
        <f t="shared" si="183"/>
        <v>0</v>
      </c>
      <c r="AC227" s="20"/>
      <c r="AD227" s="31">
        <f t="shared" si="184"/>
        <v>31.959999999999997</v>
      </c>
      <c r="AE227" s="31">
        <f t="shared" si="185"/>
        <v>36.04</v>
      </c>
      <c r="AF227" s="31">
        <f t="shared" si="186"/>
        <v>68</v>
      </c>
      <c r="AG227" s="7">
        <v>2</v>
      </c>
    </row>
    <row r="228" spans="1:33" ht="15.75" customHeight="1" x14ac:dyDescent="0.25">
      <c r="A228" s="22" t="s">
        <v>66</v>
      </c>
      <c r="B228" s="23" t="s">
        <v>63</v>
      </c>
      <c r="C228" s="26"/>
      <c r="D228" s="25"/>
      <c r="E228" s="25"/>
      <c r="F228" s="25"/>
      <c r="G228" s="27">
        <f t="shared" si="178"/>
        <v>0</v>
      </c>
      <c r="H228" s="28">
        <f>COUNTIF(E$219:E$234,C228)+COUNTIF(C$219:C$234,E228)+COUNTIF(E$219:E$234,E228)+COUNTIF(C$219:C$234,C228)</f>
        <v>0</v>
      </c>
      <c r="I228" s="26"/>
      <c r="J228" s="25"/>
      <c r="K228" s="29">
        <v>21</v>
      </c>
      <c r="L228" s="29" t="s">
        <v>51</v>
      </c>
      <c r="M228" s="27">
        <f t="shared" si="179"/>
        <v>1</v>
      </c>
      <c r="N228" s="28">
        <f>COUNTIF(K$219:K$234,I228)+COUNTIF(I$219:I$234,K228)+COUNTIF(K$219:K$234,K228)+COUNTIF(I$219:I$234,I228)</f>
        <v>1</v>
      </c>
      <c r="O228" s="26"/>
      <c r="P228" s="25"/>
      <c r="Q228" s="24"/>
      <c r="R228" s="29"/>
      <c r="S228" s="27">
        <f t="shared" si="180"/>
        <v>0</v>
      </c>
      <c r="T228" s="28">
        <f>COUNTIF(Q$219:Q$234,O228)+COUNTIF(O$219:O$234,Q228)+COUNTIF(Q$219:Q$234,Q228)+COUNTIF(O$219:O$234,O228)</f>
        <v>0</v>
      </c>
      <c r="U228" s="26"/>
      <c r="V228" s="25"/>
      <c r="W228" s="25"/>
      <c r="X228" s="25"/>
      <c r="Y228" s="27">
        <f t="shared" si="181"/>
        <v>0</v>
      </c>
      <c r="Z228" s="28">
        <f>COUNTIF(W$219:W$234,U228)+COUNTIF(U$219:U$234,W228)+COUNTIF(W$219:W$234,W228)+COUNTIF(U$219:U$234,U228)</f>
        <v>0</v>
      </c>
      <c r="AA228" s="27">
        <f t="shared" si="182"/>
        <v>1</v>
      </c>
      <c r="AB228" s="30">
        <f t="shared" si="183"/>
        <v>6.2578222778473094E-2</v>
      </c>
      <c r="AC228" s="20"/>
      <c r="AD228" s="31">
        <f t="shared" si="184"/>
        <v>15.979999999999999</v>
      </c>
      <c r="AE228" s="31">
        <f t="shared" si="185"/>
        <v>18.02</v>
      </c>
      <c r="AF228" s="31">
        <f t="shared" si="186"/>
        <v>34</v>
      </c>
      <c r="AG228" s="7">
        <v>1</v>
      </c>
    </row>
    <row r="229" spans="1:33" ht="15.75" customHeight="1" x14ac:dyDescent="0.25">
      <c r="A229" s="22" t="s">
        <v>66</v>
      </c>
      <c r="B229" s="23" t="s">
        <v>64</v>
      </c>
      <c r="C229" s="26"/>
      <c r="D229" s="25"/>
      <c r="E229" s="25"/>
      <c r="F229" s="25"/>
      <c r="G229" s="27">
        <f t="shared" si="178"/>
        <v>0</v>
      </c>
      <c r="H229" s="28">
        <f>COUNTIF(E$219:E$234,C229)+COUNTIF(C$219:C$234,E229)+COUNTIF(E$219:E$234,E229)+COUNTIF(C$219:C$234,C229)</f>
        <v>0</v>
      </c>
      <c r="I229" s="26"/>
      <c r="J229" s="25"/>
      <c r="K229" s="29">
        <v>3</v>
      </c>
      <c r="L229" s="29" t="s">
        <v>24</v>
      </c>
      <c r="M229" s="27">
        <f t="shared" si="179"/>
        <v>1</v>
      </c>
      <c r="N229" s="28">
        <f>COUNTIF(K$219:K$234,I229)+COUNTIF(I$219:I$234,K229)+COUNTIF(K$219:K$234,K229)+COUNTIF(I$219:I$234,I229)</f>
        <v>1</v>
      </c>
      <c r="O229" s="26"/>
      <c r="P229" s="25"/>
      <c r="Q229" s="25"/>
      <c r="R229" s="25"/>
      <c r="S229" s="27">
        <f t="shared" si="180"/>
        <v>0</v>
      </c>
      <c r="T229" s="28">
        <f>COUNTIF(Q$219:Q$234,O229)+COUNTIF(O$219:O$234,Q229)+COUNTIF(Q$219:Q$234,Q229)+COUNTIF(O$219:O$234,O229)</f>
        <v>0</v>
      </c>
      <c r="U229" s="26"/>
      <c r="V229" s="25"/>
      <c r="W229" s="29"/>
      <c r="X229" s="29"/>
      <c r="Y229" s="27">
        <f t="shared" si="181"/>
        <v>0</v>
      </c>
      <c r="Z229" s="28">
        <f>COUNTIF(W$219:W$234,U229)+COUNTIF(U$219:U$234,W229)+COUNTIF(W$219:W$234,W229)+COUNTIF(U$219:U$234,U229)</f>
        <v>0</v>
      </c>
      <c r="AA229" s="27">
        <f t="shared" si="182"/>
        <v>1</v>
      </c>
      <c r="AB229" s="30">
        <f t="shared" si="183"/>
        <v>3.1289111389236547E-2</v>
      </c>
      <c r="AC229" s="20"/>
      <c r="AD229" s="31">
        <f t="shared" si="184"/>
        <v>31.959999999999997</v>
      </c>
      <c r="AE229" s="31">
        <f t="shared" si="185"/>
        <v>36.04</v>
      </c>
      <c r="AF229" s="31">
        <f t="shared" si="186"/>
        <v>68</v>
      </c>
      <c r="AG229" s="7">
        <v>2</v>
      </c>
    </row>
    <row r="230" spans="1:33" ht="15.75" customHeight="1" x14ac:dyDescent="0.25">
      <c r="A230" s="22" t="s">
        <v>66</v>
      </c>
      <c r="B230" s="23" t="s">
        <v>50</v>
      </c>
      <c r="C230" s="26"/>
      <c r="D230" s="25"/>
      <c r="E230" s="25"/>
      <c r="F230" s="25"/>
      <c r="G230" s="27">
        <f t="shared" si="178"/>
        <v>0</v>
      </c>
      <c r="H230" s="28">
        <f>COUNTIF(E$219:E$234,C230)+COUNTIF(C$219:C$234,E230)+COUNTIF(E$219:E$234,E230)+COUNTIF(C$219:C$234,C230)</f>
        <v>0</v>
      </c>
      <c r="I230" s="26"/>
      <c r="J230" s="25"/>
      <c r="K230" s="29">
        <v>8</v>
      </c>
      <c r="L230" s="29" t="s">
        <v>26</v>
      </c>
      <c r="M230" s="27">
        <f t="shared" si="179"/>
        <v>1</v>
      </c>
      <c r="N230" s="28">
        <f>COUNTIF(K$219:K$234,I230)+COUNTIF(I$219:I$234,K230)+COUNTIF(K$219:K$234,K230)+COUNTIF(I$219:I$234,I230)</f>
        <v>1</v>
      </c>
      <c r="O230" s="26"/>
      <c r="P230" s="25"/>
      <c r="Q230" s="29"/>
      <c r="R230" s="29"/>
      <c r="S230" s="27">
        <f t="shared" si="180"/>
        <v>0</v>
      </c>
      <c r="T230" s="28">
        <f>COUNTIF(Q$219:Q$234,O230)+COUNTIF(O$219:O$234,Q230)+COUNTIF(Q$219:Q$234,Q230)+COUNTIF(O$219:O$234,O230)</f>
        <v>0</v>
      </c>
      <c r="U230" s="26"/>
      <c r="V230" s="25"/>
      <c r="W230" s="25"/>
      <c r="X230" s="25"/>
      <c r="Y230" s="27">
        <f t="shared" si="181"/>
        <v>0</v>
      </c>
      <c r="Z230" s="28">
        <f>COUNTIF(W$219:W$234,U230)+COUNTIF(U$219:U$234,W230)+COUNTIF(W$219:W$234,W230)+COUNTIF(U$219:U$234,U230)</f>
        <v>0</v>
      </c>
      <c r="AA230" s="27">
        <f t="shared" si="182"/>
        <v>1</v>
      </c>
      <c r="AB230" s="30">
        <f t="shared" si="183"/>
        <v>3.1289111389236547E-2</v>
      </c>
      <c r="AC230" s="20"/>
      <c r="AD230" s="31">
        <f t="shared" si="184"/>
        <v>31.959999999999997</v>
      </c>
      <c r="AE230" s="31">
        <f t="shared" si="185"/>
        <v>36.04</v>
      </c>
      <c r="AF230" s="31">
        <f t="shared" si="186"/>
        <v>68</v>
      </c>
      <c r="AG230" s="7">
        <v>2</v>
      </c>
    </row>
    <row r="231" spans="1:33" ht="15.75" customHeight="1" x14ac:dyDescent="0.25">
      <c r="A231" s="22" t="s">
        <v>66</v>
      </c>
      <c r="B231" s="23" t="s">
        <v>32</v>
      </c>
      <c r="C231" s="26"/>
      <c r="D231" s="25"/>
      <c r="E231" s="24"/>
      <c r="F231" s="29"/>
      <c r="G231" s="27">
        <f t="shared" si="178"/>
        <v>0</v>
      </c>
      <c r="H231" s="28">
        <f>COUNTIF(E$219:E$234,C231)+COUNTIF(C$219:C$234,E231)+COUNTIF(E$219:E$234,E231)+COUNTIF(C$219:C$234,C231)</f>
        <v>0</v>
      </c>
      <c r="I231" s="26"/>
      <c r="J231" s="25"/>
      <c r="K231" s="29">
        <v>4</v>
      </c>
      <c r="L231" s="29" t="s">
        <v>28</v>
      </c>
      <c r="M231" s="27">
        <f t="shared" si="179"/>
        <v>1</v>
      </c>
      <c r="N231" s="28">
        <f>COUNTIF(K$219:K$234,I231)+COUNTIF(I$219:I$234,K231)+COUNTIF(K$219:K$234,K231)+COUNTIF(I$219:I$234,I231)</f>
        <v>1</v>
      </c>
      <c r="O231" s="26"/>
      <c r="P231" s="25"/>
      <c r="Q231" s="25"/>
      <c r="R231" s="25"/>
      <c r="S231" s="27">
        <f t="shared" si="180"/>
        <v>0</v>
      </c>
      <c r="T231" s="28">
        <f>COUNTIF(Q$219:Q$234,O231)+COUNTIF(O$219:O$234,Q231)+COUNTIF(Q$219:Q$234,Q231)+COUNTIF(O$219:O$234,O231)</f>
        <v>0</v>
      </c>
      <c r="U231" s="26"/>
      <c r="V231" s="25"/>
      <c r="W231" s="29"/>
      <c r="X231" s="29"/>
      <c r="Y231" s="27">
        <f t="shared" si="181"/>
        <v>0</v>
      </c>
      <c r="Z231" s="28">
        <f>COUNTIF(W$219:W$234,U231)+COUNTIF(U$219:U$234,W231)+COUNTIF(W$219:W$234,W231)+COUNTIF(U$219:U$234,U231)</f>
        <v>0</v>
      </c>
      <c r="AA231" s="27">
        <f t="shared" si="182"/>
        <v>1</v>
      </c>
      <c r="AB231" s="30">
        <f t="shared" si="183"/>
        <v>6.2578222778473094E-2</v>
      </c>
      <c r="AC231" s="20"/>
      <c r="AD231" s="31">
        <f t="shared" si="184"/>
        <v>15.979999999999999</v>
      </c>
      <c r="AE231" s="31">
        <f t="shared" si="185"/>
        <v>18.02</v>
      </c>
      <c r="AF231" s="31">
        <f t="shared" si="186"/>
        <v>34</v>
      </c>
      <c r="AG231" s="7">
        <v>1</v>
      </c>
    </row>
    <row r="232" spans="1:33" ht="15.75" customHeight="1" x14ac:dyDescent="0.25">
      <c r="A232" s="22" t="s">
        <v>66</v>
      </c>
      <c r="B232" s="23" t="s">
        <v>33</v>
      </c>
      <c r="C232" s="26"/>
      <c r="D232" s="25"/>
      <c r="E232" s="25"/>
      <c r="F232" s="25"/>
      <c r="G232" s="27">
        <f t="shared" si="178"/>
        <v>0</v>
      </c>
      <c r="H232" s="28">
        <f>COUNTIF(E$219:E$234,C232)+COUNTIF(C$219:C$234,E232)+COUNTIF(E$219:E$234,E232)+COUNTIF(C$219:C$234,C232)</f>
        <v>0</v>
      </c>
      <c r="I232" s="26"/>
      <c r="J232" s="25"/>
      <c r="K232" s="29">
        <v>14</v>
      </c>
      <c r="L232" s="29" t="s">
        <v>30</v>
      </c>
      <c r="M232" s="27">
        <f t="shared" si="179"/>
        <v>1</v>
      </c>
      <c r="N232" s="28">
        <f>COUNTIF(K$219:K$234,I232)+COUNTIF(I$219:I$234,K232)+COUNTIF(K$219:K$234,K232)+COUNTIF(I$219:I$234,I232)</f>
        <v>1</v>
      </c>
      <c r="O232" s="26"/>
      <c r="P232" s="25"/>
      <c r="Q232" s="25"/>
      <c r="R232" s="25"/>
      <c r="S232" s="27">
        <f t="shared" si="180"/>
        <v>0</v>
      </c>
      <c r="T232" s="28">
        <f>COUNTIF(Q$219:Q$234,O232)+COUNTIF(O$219:O$234,Q232)+COUNTIF(Q$219:Q$234,Q232)+COUNTIF(O$219:O$234,O232)</f>
        <v>0</v>
      </c>
      <c r="U232" s="26"/>
      <c r="V232" s="25"/>
      <c r="W232" s="29"/>
      <c r="X232" s="29"/>
      <c r="Y232" s="27">
        <f t="shared" si="181"/>
        <v>0</v>
      </c>
      <c r="Z232" s="28">
        <f>COUNTIF(W$219:W$234,U232)+COUNTIF(U$219:U$234,W232)+COUNTIF(W$219:W$234,W232)+COUNTIF(U$219:U$234,U232)</f>
        <v>0</v>
      </c>
      <c r="AA232" s="27">
        <f t="shared" si="182"/>
        <v>1</v>
      </c>
      <c r="AB232" s="30">
        <f t="shared" si="183"/>
        <v>6.2578222778473094E-2</v>
      </c>
      <c r="AC232" s="20"/>
      <c r="AD232" s="31">
        <f t="shared" si="184"/>
        <v>15.979999999999999</v>
      </c>
      <c r="AE232" s="31">
        <f t="shared" si="185"/>
        <v>18.02</v>
      </c>
      <c r="AF232" s="31">
        <f t="shared" si="186"/>
        <v>34</v>
      </c>
      <c r="AG232" s="7">
        <v>1</v>
      </c>
    </row>
    <row r="233" spans="1:33" ht="15.75" customHeight="1" x14ac:dyDescent="0.25">
      <c r="A233" s="22" t="s">
        <v>66</v>
      </c>
      <c r="B233" s="23" t="s">
        <v>34</v>
      </c>
      <c r="C233" s="26"/>
      <c r="D233" s="25"/>
      <c r="E233" s="29">
        <v>16</v>
      </c>
      <c r="F233" s="29" t="s">
        <v>24</v>
      </c>
      <c r="G233" s="27">
        <f t="shared" si="178"/>
        <v>1</v>
      </c>
      <c r="H233" s="28">
        <f>COUNTIF(E$219:E$234,C233)+COUNTIF(C$219:C$234,E233)+COUNTIF(E$219:E$234,E233)+COUNTIF(C$219:C$234,C233)</f>
        <v>1</v>
      </c>
      <c r="I233" s="26"/>
      <c r="J233" s="25"/>
      <c r="K233" s="25"/>
      <c r="L233" s="25"/>
      <c r="M233" s="27">
        <f t="shared" si="179"/>
        <v>0</v>
      </c>
      <c r="N233" s="28">
        <f>COUNTIF(K$219:K$234,I233)+COUNTIF(I$219:I$234,K233)+COUNTIF(K$219:K$234,K233)+COUNTIF(I$219:I$234,I233)</f>
        <v>0</v>
      </c>
      <c r="O233" s="26"/>
      <c r="P233" s="25"/>
      <c r="Q233" s="25"/>
      <c r="R233" s="25"/>
      <c r="S233" s="27">
        <f t="shared" si="180"/>
        <v>0</v>
      </c>
      <c r="T233" s="28">
        <f>COUNTIF(Q$219:Q$234,O233)+COUNTIF(O$219:O$234,Q233)+COUNTIF(Q$219:Q$234,Q233)+COUNTIF(O$219:O$234,O233)</f>
        <v>0</v>
      </c>
      <c r="U233" s="26"/>
      <c r="V233" s="25"/>
      <c r="W233" s="29"/>
      <c r="X233" s="29"/>
      <c r="Y233" s="27">
        <f t="shared" si="181"/>
        <v>0</v>
      </c>
      <c r="Z233" s="28">
        <f>COUNTIF(W$219:W$234,U233)+COUNTIF(U$219:U$234,W233)+COUNTIF(W$219:W$234,W233)+COUNTIF(U$219:U$234,U233)</f>
        <v>0</v>
      </c>
      <c r="AA233" s="27">
        <f t="shared" si="182"/>
        <v>1</v>
      </c>
      <c r="AB233" s="30">
        <f t="shared" si="183"/>
        <v>3.1289111389236547E-2</v>
      </c>
      <c r="AC233" s="20"/>
      <c r="AD233" s="31">
        <f t="shared" si="184"/>
        <v>31.959999999999997</v>
      </c>
      <c r="AE233" s="31">
        <f t="shared" si="185"/>
        <v>36.04</v>
      </c>
      <c r="AF233" s="31">
        <f t="shared" si="186"/>
        <v>68</v>
      </c>
      <c r="AG233" s="7">
        <v>2</v>
      </c>
    </row>
    <row r="234" spans="1:33" ht="15.75" customHeight="1" x14ac:dyDescent="0.25">
      <c r="A234" s="22" t="s">
        <v>66</v>
      </c>
      <c r="B234" s="23" t="s">
        <v>35</v>
      </c>
      <c r="C234" s="26"/>
      <c r="D234" s="25"/>
      <c r="E234" s="29"/>
      <c r="F234" s="29"/>
      <c r="G234" s="27">
        <f t="shared" si="178"/>
        <v>0</v>
      </c>
      <c r="H234" s="28">
        <f>COUNTIF(E$219:E$234,C234)+COUNTIF(C$219:C$234,E234)+COUNTIF(E$219:E$234,E234)+COUNTIF(C$219:C$234,C234)</f>
        <v>0</v>
      </c>
      <c r="I234" s="26"/>
      <c r="J234" s="25"/>
      <c r="K234" s="29">
        <v>11</v>
      </c>
      <c r="L234" s="29" t="s">
        <v>23</v>
      </c>
      <c r="M234" s="27">
        <f t="shared" si="179"/>
        <v>1</v>
      </c>
      <c r="N234" s="28">
        <f>COUNTIF(K$219:K$234,I234)+COUNTIF(I$219:I$234,K234)+COUNTIF(K$219:K$234,K234)+COUNTIF(I$219:I$234,I234)</f>
        <v>1</v>
      </c>
      <c r="O234" s="26"/>
      <c r="P234" s="25"/>
      <c r="Q234" s="29"/>
      <c r="R234" s="29"/>
      <c r="S234" s="27">
        <f t="shared" si="180"/>
        <v>0</v>
      </c>
      <c r="T234" s="28">
        <f>COUNTIF(Q$219:Q$234,O234)+COUNTIF(O$219:O$234,Q234)+COUNTIF(Q$219:Q$234,Q234)+COUNTIF(O$219:O$234,O234)</f>
        <v>0</v>
      </c>
      <c r="U234" s="26"/>
      <c r="V234" s="25"/>
      <c r="W234" s="29">
        <v>4</v>
      </c>
      <c r="X234" s="29" t="s">
        <v>23</v>
      </c>
      <c r="Y234" s="27">
        <f t="shared" si="181"/>
        <v>1</v>
      </c>
      <c r="Z234" s="28">
        <f>COUNTIF(W$219:W$234,U234)+COUNTIF(U$219:U$234,W234)+COUNTIF(W$219:W$234,W234)+COUNTIF(U$219:U$234,U234)</f>
        <v>1</v>
      </c>
      <c r="AA234" s="27">
        <f t="shared" si="182"/>
        <v>2</v>
      </c>
      <c r="AB234" s="30">
        <f t="shared" si="183"/>
        <v>6.2578222778473094E-2</v>
      </c>
      <c r="AC234" s="20"/>
      <c r="AD234" s="31">
        <f t="shared" si="184"/>
        <v>31.959999999999997</v>
      </c>
      <c r="AE234" s="31">
        <f t="shared" si="185"/>
        <v>36.04</v>
      </c>
      <c r="AF234" s="31">
        <f t="shared" si="186"/>
        <v>68</v>
      </c>
      <c r="AG234" s="7">
        <v>2</v>
      </c>
    </row>
    <row r="235" spans="1:33" ht="15.75" customHeight="1" x14ac:dyDescent="0.25">
      <c r="A235" s="37"/>
      <c r="B235" s="44" t="s">
        <v>67</v>
      </c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0"/>
      <c r="AB235" s="41"/>
      <c r="AC235" s="20"/>
      <c r="AD235" s="21" t="s">
        <v>17</v>
      </c>
      <c r="AE235" s="21" t="s">
        <v>18</v>
      </c>
      <c r="AF235" s="21" t="s">
        <v>19</v>
      </c>
      <c r="AG235" s="42"/>
    </row>
    <row r="236" spans="1:33" ht="15.75" customHeight="1" x14ac:dyDescent="0.25">
      <c r="A236" s="22" t="s">
        <v>67</v>
      </c>
      <c r="B236" s="23" t="s">
        <v>22</v>
      </c>
      <c r="C236" s="26"/>
      <c r="D236" s="25"/>
      <c r="E236" s="29">
        <v>25</v>
      </c>
      <c r="F236" s="29" t="s">
        <v>51</v>
      </c>
      <c r="G236" s="27">
        <f t="shared" ref="G236:G251" si="187">COUNTA(C236,E236)</f>
        <v>1</v>
      </c>
      <c r="H236" s="28">
        <f>COUNTIF(E$236:E$251,C236)+COUNTIF(C$236:C$251,E236)+COUNTIF(E$236:E$251,E236)+COUNTIF(C$236:C$251,C236)</f>
        <v>1</v>
      </c>
      <c r="I236" s="26"/>
      <c r="J236" s="25"/>
      <c r="K236" s="29">
        <v>16</v>
      </c>
      <c r="L236" s="29" t="s">
        <v>51</v>
      </c>
      <c r="M236" s="27">
        <f t="shared" ref="M236:M243" si="188">COUNTA(I236,K236)</f>
        <v>1</v>
      </c>
      <c r="N236" s="28">
        <f>COUNTIF(K$236:K$251,I236)+COUNTIF(I$236:I$251,K236)+COUNTIF(K$236:K$251,K236)+COUNTIF(I$236:I$251,I236)</f>
        <v>1</v>
      </c>
      <c r="O236" s="26"/>
      <c r="P236" s="25"/>
      <c r="Q236" s="29">
        <v>13</v>
      </c>
      <c r="R236" s="29" t="s">
        <v>51</v>
      </c>
      <c r="S236" s="27">
        <f t="shared" ref="S236:S251" si="189">COUNTA(O236,Q236)</f>
        <v>1</v>
      </c>
      <c r="T236" s="28">
        <f>COUNTIF(Q$236:Q$251,O236)+COUNTIF(O$236:O$251,Q236)+COUNTIF(Q$236:Q$251,Q236)+COUNTIF(O$236:O$251,O236)</f>
        <v>1</v>
      </c>
      <c r="U236" s="26"/>
      <c r="V236" s="25"/>
      <c r="W236" s="29">
        <v>18</v>
      </c>
      <c r="X236" s="29" t="s">
        <v>51</v>
      </c>
      <c r="Y236" s="27">
        <f t="shared" ref="Y236:Y251" si="190">COUNTA(U236,W236)</f>
        <v>1</v>
      </c>
      <c r="Z236" s="28">
        <f>COUNTIF(W$236:W$251,U236)+COUNTIF(U$236:U$251,W236)+COUNTIF(W$236:W$251,W236)+COUNTIF(U$236:U$251,U236)</f>
        <v>1</v>
      </c>
      <c r="AA236" s="27">
        <f t="shared" ref="AA236:AA243" si="191">SUM(G236,M236,S236,Y236)</f>
        <v>4</v>
      </c>
      <c r="AB236" s="30">
        <f t="shared" ref="AB236:AB251" si="192">AA236/AD236</f>
        <v>8.3437630371297464E-2</v>
      </c>
      <c r="AC236" s="20"/>
      <c r="AD236" s="31">
        <f t="shared" ref="AD236:AD251" si="193">AF236*0.47</f>
        <v>47.94</v>
      </c>
      <c r="AE236" s="31">
        <f t="shared" ref="AE236:AE251" si="194">AF236*0.53</f>
        <v>54.06</v>
      </c>
      <c r="AF236" s="31">
        <f t="shared" ref="AF236:AF251" si="195">AG236*34</f>
        <v>102</v>
      </c>
      <c r="AG236" s="7">
        <v>3</v>
      </c>
    </row>
    <row r="237" spans="1:33" ht="15.75" customHeight="1" x14ac:dyDescent="0.25">
      <c r="A237" s="22" t="s">
        <v>67</v>
      </c>
      <c r="B237" s="23" t="s">
        <v>46</v>
      </c>
      <c r="C237" s="26"/>
      <c r="D237" s="25"/>
      <c r="E237" s="29">
        <v>27</v>
      </c>
      <c r="F237" s="29" t="s">
        <v>51</v>
      </c>
      <c r="G237" s="27">
        <f t="shared" si="187"/>
        <v>1</v>
      </c>
      <c r="H237" s="28">
        <f>COUNTIF(E$236:E$251,C237)+COUNTIF(C$236:C$251,E237)+COUNTIF(E$236:E$251,E237)+COUNTIF(C$236:C$251,C237)</f>
        <v>1</v>
      </c>
      <c r="I237" s="26"/>
      <c r="J237" s="25"/>
      <c r="K237" s="25"/>
      <c r="L237" s="25"/>
      <c r="M237" s="27">
        <f t="shared" si="188"/>
        <v>0</v>
      </c>
      <c r="N237" s="28">
        <f>COUNTIF(K$236:K$251,I237)+COUNTIF(I$236:I$251,K237)+COUNTIF(K$236:K$251,K237)+COUNTIF(I$236:I$251,I237)</f>
        <v>0</v>
      </c>
      <c r="O237" s="26"/>
      <c r="P237" s="25"/>
      <c r="Q237" s="24">
        <v>15</v>
      </c>
      <c r="R237" s="29" t="s">
        <v>51</v>
      </c>
      <c r="S237" s="27">
        <f t="shared" si="189"/>
        <v>1</v>
      </c>
      <c r="T237" s="28">
        <f>COUNTIF(Q$236:Q$251,O237)+COUNTIF(O$236:O$251,Q237)+COUNTIF(Q$236:Q$251,Q237)+COUNTIF(O$236:O$251,O237)</f>
        <v>1</v>
      </c>
      <c r="U237" s="26"/>
      <c r="V237" s="25"/>
      <c r="W237" s="25"/>
      <c r="X237" s="25"/>
      <c r="Y237" s="27">
        <f t="shared" si="190"/>
        <v>0</v>
      </c>
      <c r="Z237" s="28">
        <f>COUNTIF(W$236:W$251,U237)+COUNTIF(U$236:U$251,W237)+COUNTIF(W$236:W$251,W237)+COUNTIF(U$236:U$251,U237)</f>
        <v>0</v>
      </c>
      <c r="AA237" s="27">
        <f t="shared" si="191"/>
        <v>2</v>
      </c>
      <c r="AB237" s="30">
        <f t="shared" si="192"/>
        <v>6.2578222778473094E-2</v>
      </c>
      <c r="AC237" s="20"/>
      <c r="AD237" s="31">
        <f t="shared" si="193"/>
        <v>31.959999999999997</v>
      </c>
      <c r="AE237" s="31">
        <f t="shared" si="194"/>
        <v>36.04</v>
      </c>
      <c r="AF237" s="31">
        <f t="shared" si="195"/>
        <v>68</v>
      </c>
      <c r="AG237" s="7">
        <v>2</v>
      </c>
    </row>
    <row r="238" spans="1:33" ht="15.75" customHeight="1" x14ac:dyDescent="0.25">
      <c r="A238" s="22" t="s">
        <v>67</v>
      </c>
      <c r="B238" s="23" t="s">
        <v>27</v>
      </c>
      <c r="C238" s="26"/>
      <c r="D238" s="25"/>
      <c r="E238" s="29">
        <v>9</v>
      </c>
      <c r="F238" s="29" t="s">
        <v>28</v>
      </c>
      <c r="G238" s="27">
        <f t="shared" si="187"/>
        <v>1</v>
      </c>
      <c r="H238" s="28">
        <f>COUNTIF(E$236:E$251,C238)+COUNTIF(C$236:C$251,E238)+COUNTIF(E$236:E$251,E238)+COUNTIF(C$236:C$251,C238)</f>
        <v>1</v>
      </c>
      <c r="I238" s="26"/>
      <c r="J238" s="25"/>
      <c r="K238" s="25"/>
      <c r="L238" s="25"/>
      <c r="M238" s="27">
        <f t="shared" si="188"/>
        <v>0</v>
      </c>
      <c r="N238" s="28">
        <f>COUNTIF(K$236:K$251,I238)+COUNTIF(I$236:I$251,K238)+COUNTIF(K$236:K$251,K238)+COUNTIF(I$236:I$251,I238)</f>
        <v>0</v>
      </c>
      <c r="O238" s="26"/>
      <c r="P238" s="25"/>
      <c r="Q238" s="29"/>
      <c r="R238" s="29"/>
      <c r="S238" s="27">
        <f t="shared" si="189"/>
        <v>0</v>
      </c>
      <c r="T238" s="28">
        <f>COUNTIF(Q$236:Q$251,O238)+COUNTIF(O$236:O$251,Q238)+COUNTIF(Q$236:Q$251,Q238)+COUNTIF(O$236:O$251,O238)</f>
        <v>0</v>
      </c>
      <c r="U238" s="26"/>
      <c r="V238" s="25"/>
      <c r="W238" s="29">
        <v>16</v>
      </c>
      <c r="X238" s="29" t="s">
        <v>26</v>
      </c>
      <c r="Y238" s="27">
        <f t="shared" si="190"/>
        <v>1</v>
      </c>
      <c r="Z238" s="28">
        <f>COUNTIF(W$236:W$251,U238)+COUNTIF(U$236:U$251,W238)+COUNTIF(W$236:W$251,W238)+COUNTIF(U$236:U$251,U238)</f>
        <v>1</v>
      </c>
      <c r="AA238" s="27">
        <f t="shared" si="191"/>
        <v>2</v>
      </c>
      <c r="AB238" s="30">
        <f t="shared" si="192"/>
        <v>4.1718815185648732E-2</v>
      </c>
      <c r="AC238" s="20"/>
      <c r="AD238" s="31">
        <f t="shared" si="193"/>
        <v>47.94</v>
      </c>
      <c r="AE238" s="31">
        <f t="shared" si="194"/>
        <v>54.06</v>
      </c>
      <c r="AF238" s="31">
        <f t="shared" si="195"/>
        <v>102</v>
      </c>
      <c r="AG238" s="7">
        <v>3</v>
      </c>
    </row>
    <row r="239" spans="1:33" ht="15.75" customHeight="1" x14ac:dyDescent="0.25">
      <c r="A239" s="22" t="s">
        <v>67</v>
      </c>
      <c r="B239" s="50" t="s">
        <v>47</v>
      </c>
      <c r="C239" s="26"/>
      <c r="D239" s="25"/>
      <c r="E239" s="25"/>
      <c r="F239" s="25"/>
      <c r="G239" s="27">
        <f t="shared" si="187"/>
        <v>0</v>
      </c>
      <c r="H239" s="28">
        <f>COUNTIF(E$236:E$251,C239)+COUNTIF(C$236:C$251,E239)+COUNTIF(E$236:E$251,E239)+COUNTIF(C$236:C$251,C239)</f>
        <v>0</v>
      </c>
      <c r="I239" s="26"/>
      <c r="J239" s="29" t="s">
        <v>23</v>
      </c>
      <c r="K239" s="29"/>
      <c r="L239" s="29"/>
      <c r="M239" s="27">
        <f t="shared" si="188"/>
        <v>0</v>
      </c>
      <c r="N239" s="28">
        <f>COUNTIF(K$236:K$251,I239)+COUNTIF(I$236:I$251,K239)+COUNTIF(K$236:K$251,K239)+COUNTIF(I$236:I$251,I239)</f>
        <v>0</v>
      </c>
      <c r="O239" s="26"/>
      <c r="P239" s="25"/>
      <c r="Q239" s="29">
        <v>27</v>
      </c>
      <c r="R239" s="29" t="s">
        <v>26</v>
      </c>
      <c r="S239" s="27">
        <f t="shared" si="189"/>
        <v>1</v>
      </c>
      <c r="T239" s="28">
        <f>COUNTIF(Q$236:Q$251,O239)+COUNTIF(O$236:O$251,Q239)+COUNTIF(Q$236:Q$251,Q239)+COUNTIF(O$236:O$251,O239)</f>
        <v>1</v>
      </c>
      <c r="U239" s="26"/>
      <c r="V239" s="25"/>
      <c r="W239" s="29"/>
      <c r="X239" s="29"/>
      <c r="Y239" s="27">
        <f t="shared" si="190"/>
        <v>0</v>
      </c>
      <c r="Z239" s="28">
        <f>COUNTIF(W$236:W$251,U239)+COUNTIF(U$236:U$251,W239)+COUNTIF(W$236:W$251,W239)+COUNTIF(U$236:U$251,U239)</f>
        <v>0</v>
      </c>
      <c r="AA239" s="27">
        <f t="shared" si="191"/>
        <v>1</v>
      </c>
      <c r="AB239" s="30">
        <f t="shared" si="192"/>
        <v>3.1289111389236547E-2</v>
      </c>
      <c r="AC239" s="20"/>
      <c r="AD239" s="31">
        <f t="shared" si="193"/>
        <v>31.959999999999997</v>
      </c>
      <c r="AE239" s="31">
        <f t="shared" si="194"/>
        <v>36.04</v>
      </c>
      <c r="AF239" s="31">
        <f t="shared" si="195"/>
        <v>68</v>
      </c>
      <c r="AG239" s="7">
        <v>2</v>
      </c>
    </row>
    <row r="240" spans="1:33" ht="15.75" customHeight="1" x14ac:dyDescent="0.25">
      <c r="A240" s="22" t="s">
        <v>67</v>
      </c>
      <c r="B240" s="23" t="s">
        <v>56</v>
      </c>
      <c r="C240" s="26"/>
      <c r="D240" s="25"/>
      <c r="E240" s="25"/>
      <c r="F240" s="25"/>
      <c r="G240" s="27">
        <f t="shared" si="187"/>
        <v>0</v>
      </c>
      <c r="H240" s="28">
        <f>COUNTIF(E$236:E$251,C240)+COUNTIF(C$236:C$251,E240)+COUNTIF(E$236:E$251,E240)+COUNTIF(C$236:C$251,C240)</f>
        <v>0</v>
      </c>
      <c r="I240" s="26"/>
      <c r="J240" s="25"/>
      <c r="K240" s="29"/>
      <c r="L240" s="29"/>
      <c r="M240" s="27">
        <f t="shared" si="188"/>
        <v>0</v>
      </c>
      <c r="N240" s="28">
        <f>COUNTIF(K$236:K$251,I240)+COUNTIF(I$236:I$251,K240)+COUNTIF(K$236:K$251,K240)+COUNTIF(I$236:I$251,I240)</f>
        <v>0</v>
      </c>
      <c r="O240" s="26"/>
      <c r="P240" s="25"/>
      <c r="Q240" s="25"/>
      <c r="R240" s="25"/>
      <c r="S240" s="27">
        <f t="shared" si="189"/>
        <v>0</v>
      </c>
      <c r="T240" s="28">
        <f>COUNTIF(Q$236:Q$251,O240)+COUNTIF(O$236:O$251,Q240)+COUNTIF(Q$236:Q$251,Q240)+COUNTIF(O$236:O$251,O240)</f>
        <v>0</v>
      </c>
      <c r="U240" s="26"/>
      <c r="V240" s="25"/>
      <c r="W240" s="29">
        <v>5</v>
      </c>
      <c r="X240" s="29" t="s">
        <v>24</v>
      </c>
      <c r="Y240" s="27">
        <f t="shared" si="190"/>
        <v>1</v>
      </c>
      <c r="Z240" s="28">
        <f>COUNTIF(W$236:W$251,U240)+COUNTIF(U$236:U$251,W240)+COUNTIF(W$236:W$251,W240)+COUNTIF(U$236:U$251,U240)</f>
        <v>1</v>
      </c>
      <c r="AA240" s="27">
        <f t="shared" si="191"/>
        <v>1</v>
      </c>
      <c r="AB240" s="30">
        <f t="shared" si="192"/>
        <v>6.2578222778473094E-2</v>
      </c>
      <c r="AC240" s="20"/>
      <c r="AD240" s="31">
        <f t="shared" si="193"/>
        <v>15.979999999999999</v>
      </c>
      <c r="AE240" s="31">
        <f t="shared" si="194"/>
        <v>18.02</v>
      </c>
      <c r="AF240" s="31">
        <f t="shared" si="195"/>
        <v>34</v>
      </c>
      <c r="AG240" s="7">
        <v>1</v>
      </c>
    </row>
    <row r="241" spans="1:33" ht="15.75" customHeight="1" x14ac:dyDescent="0.25">
      <c r="A241" s="22" t="s">
        <v>67</v>
      </c>
      <c r="B241" s="23" t="s">
        <v>48</v>
      </c>
      <c r="C241" s="26"/>
      <c r="D241" s="25"/>
      <c r="E241" s="25"/>
      <c r="F241" s="25"/>
      <c r="G241" s="27">
        <f t="shared" si="187"/>
        <v>0</v>
      </c>
      <c r="H241" s="28">
        <f>COUNTIF(E$236:E$251,C241)+COUNTIF(C$236:C$251,E241)+COUNTIF(E$236:E$251,E241)+COUNTIF(C$236:C$251,C241)</f>
        <v>0</v>
      </c>
      <c r="I241" s="26"/>
      <c r="J241" s="25"/>
      <c r="K241" s="29">
        <v>15</v>
      </c>
      <c r="L241" s="29" t="s">
        <v>26</v>
      </c>
      <c r="M241" s="27">
        <f t="shared" si="188"/>
        <v>1</v>
      </c>
      <c r="N241" s="28">
        <f>COUNTIF(K$236:K$251,I241)+COUNTIF(I$236:I$251,K241)+COUNTIF(K$236:K$251,K241)+COUNTIF(I$236:I$251,I241)</f>
        <v>1</v>
      </c>
      <c r="O241" s="26"/>
      <c r="P241" s="25"/>
      <c r="Q241" s="24"/>
      <c r="R241" s="29"/>
      <c r="S241" s="27">
        <f t="shared" si="189"/>
        <v>0</v>
      </c>
      <c r="T241" s="28">
        <f>COUNTIF(Q$236:Q$251,O241)+COUNTIF(O$236:O$251,Q241)+COUNTIF(Q$236:Q$251,Q241)+COUNTIF(O$236:O$251,O241)</f>
        <v>0</v>
      </c>
      <c r="U241" s="26"/>
      <c r="V241" s="25"/>
      <c r="W241" s="25"/>
      <c r="X241" s="25"/>
      <c r="Y241" s="27">
        <f t="shared" si="190"/>
        <v>0</v>
      </c>
      <c r="Z241" s="28">
        <f>COUNTIF(W$236:W$251,U241)+COUNTIF(U$236:U$251,W241)+COUNTIF(W$236:W$251,W241)+COUNTIF(U$236:U$251,U241)</f>
        <v>0</v>
      </c>
      <c r="AA241" s="27">
        <f t="shared" si="191"/>
        <v>1</v>
      </c>
      <c r="AB241" s="30">
        <f t="shared" si="192"/>
        <v>3.1289111389236547E-2</v>
      </c>
      <c r="AC241" s="20"/>
      <c r="AD241" s="31">
        <f t="shared" si="193"/>
        <v>31.959999999999997</v>
      </c>
      <c r="AE241" s="31">
        <f t="shared" si="194"/>
        <v>36.04</v>
      </c>
      <c r="AF241" s="31">
        <f t="shared" si="195"/>
        <v>68</v>
      </c>
      <c r="AG241" s="7">
        <v>2</v>
      </c>
    </row>
    <row r="242" spans="1:33" ht="15.75" customHeight="1" x14ac:dyDescent="0.25">
      <c r="A242" s="22" t="s">
        <v>67</v>
      </c>
      <c r="B242" s="23" t="s">
        <v>61</v>
      </c>
      <c r="C242" s="26"/>
      <c r="D242" s="25"/>
      <c r="E242" s="29">
        <v>23</v>
      </c>
      <c r="F242" s="29" t="s">
        <v>24</v>
      </c>
      <c r="G242" s="27">
        <f t="shared" si="187"/>
        <v>1</v>
      </c>
      <c r="H242" s="28">
        <f>COUNTIF(E$236:E$251,C242)+COUNTIF(C$236:C$251,E242)+COUNTIF(E$236:E$251,E242)+COUNTIF(C$236:C$251,C242)</f>
        <v>1</v>
      </c>
      <c r="I242" s="26"/>
      <c r="J242" s="29"/>
      <c r="K242" s="29"/>
      <c r="L242" s="29"/>
      <c r="M242" s="27">
        <f t="shared" si="188"/>
        <v>0</v>
      </c>
      <c r="N242" s="28">
        <f>COUNTIF(K$236:K$251,I242)+COUNTIF(I$236:I$251,K242)+COUNTIF(K$236:K$251,K242)+COUNTIF(I$236:I$251,I242)</f>
        <v>0</v>
      </c>
      <c r="O242" s="26"/>
      <c r="P242" s="25"/>
      <c r="Q242" s="29"/>
      <c r="R242" s="29"/>
      <c r="S242" s="27">
        <f t="shared" si="189"/>
        <v>0</v>
      </c>
      <c r="T242" s="28">
        <f>COUNTIF(Q$236:Q$251,O242)+COUNTIF(O$236:O$251,Q242)+COUNTIF(Q$236:Q$251,Q242)+COUNTIF(O$236:O$251,O242)</f>
        <v>0</v>
      </c>
      <c r="U242" s="26"/>
      <c r="V242" s="25"/>
      <c r="W242" s="29">
        <v>13</v>
      </c>
      <c r="X242" s="29" t="s">
        <v>26</v>
      </c>
      <c r="Y242" s="27">
        <f t="shared" si="190"/>
        <v>1</v>
      </c>
      <c r="Z242" s="28">
        <f>COUNTIF(W$236:W$251,U242)+COUNTIF(U$236:U$251,W242)+COUNTIF(W$236:W$251,W242)+COUNTIF(U$236:U$251,U242)</f>
        <v>1</v>
      </c>
      <c r="AA242" s="27">
        <f t="shared" si="191"/>
        <v>2</v>
      </c>
      <c r="AB242" s="30">
        <f t="shared" si="192"/>
        <v>4.1718815185648732E-2</v>
      </c>
      <c r="AC242" s="20"/>
      <c r="AD242" s="31">
        <f t="shared" si="193"/>
        <v>47.94</v>
      </c>
      <c r="AE242" s="31">
        <f t="shared" si="194"/>
        <v>54.06</v>
      </c>
      <c r="AF242" s="31">
        <f t="shared" si="195"/>
        <v>102</v>
      </c>
      <c r="AG242" s="7">
        <v>3</v>
      </c>
    </row>
    <row r="243" spans="1:33" ht="15.75" customHeight="1" x14ac:dyDescent="0.25">
      <c r="A243" s="22" t="s">
        <v>67</v>
      </c>
      <c r="B243" s="23" t="s">
        <v>62</v>
      </c>
      <c r="C243" s="26"/>
      <c r="D243" s="25"/>
      <c r="E243" s="25"/>
      <c r="F243" s="25"/>
      <c r="G243" s="27">
        <f t="shared" si="187"/>
        <v>0</v>
      </c>
      <c r="H243" s="28">
        <f>COUNTIF(E$236:E$251,C243)+COUNTIF(C$236:C$251,E243)+COUNTIF(E$236:E$251,E243)+COUNTIF(C$236:C$251,C243)</f>
        <v>0</v>
      </c>
      <c r="I243" s="26"/>
      <c r="J243" s="25"/>
      <c r="K243" s="29">
        <v>10</v>
      </c>
      <c r="L243" s="29" t="s">
        <v>23</v>
      </c>
      <c r="M243" s="27">
        <f t="shared" si="188"/>
        <v>1</v>
      </c>
      <c r="N243" s="28">
        <f>COUNTIF(K$236:K$251,I243)+COUNTIF(I$236:I$251,K243)+COUNTIF(K$236:K$251,K243)+COUNTIF(I$236:I$251,I243)</f>
        <v>1</v>
      </c>
      <c r="O243" s="26"/>
      <c r="P243" s="25"/>
      <c r="Q243" s="25"/>
      <c r="R243" s="25"/>
      <c r="S243" s="27">
        <f t="shared" si="189"/>
        <v>0</v>
      </c>
      <c r="T243" s="28">
        <f>COUNTIF(Q$236:Q$251,O243)+COUNTIF(O$236:O$251,Q243)+COUNTIF(Q$236:Q$251,Q243)+COUNTIF(O$236:O$251,O243)</f>
        <v>0</v>
      </c>
      <c r="U243" s="26"/>
      <c r="V243" s="25"/>
      <c r="W243" s="29">
        <v>10</v>
      </c>
      <c r="X243" s="29" t="s">
        <v>28</v>
      </c>
      <c r="Y243" s="27">
        <f t="shared" si="190"/>
        <v>1</v>
      </c>
      <c r="Z243" s="28">
        <f>COUNTIF(W$236:W$251,U243)+COUNTIF(U$236:U$251,W243)+COUNTIF(W$236:W$251,W243)+COUNTIF(U$236:U$251,U243)</f>
        <v>1</v>
      </c>
      <c r="AA243" s="27">
        <f t="shared" si="191"/>
        <v>2</v>
      </c>
      <c r="AB243" s="30">
        <f t="shared" si="192"/>
        <v>6.2578222778473094E-2</v>
      </c>
      <c r="AC243" s="20"/>
      <c r="AD243" s="31">
        <f t="shared" si="193"/>
        <v>31.959999999999997</v>
      </c>
      <c r="AE243" s="31">
        <f t="shared" si="194"/>
        <v>36.04</v>
      </c>
      <c r="AF243" s="31">
        <f t="shared" si="195"/>
        <v>68</v>
      </c>
      <c r="AG243" s="7">
        <v>2</v>
      </c>
    </row>
    <row r="244" spans="1:33" ht="15.75" customHeight="1" x14ac:dyDescent="0.25">
      <c r="A244" s="22" t="s">
        <v>67</v>
      </c>
      <c r="B244" s="23" t="s">
        <v>63</v>
      </c>
      <c r="C244" s="26"/>
      <c r="D244" s="25"/>
      <c r="E244" s="25"/>
      <c r="F244" s="25"/>
      <c r="G244" s="27">
        <f t="shared" si="187"/>
        <v>0</v>
      </c>
      <c r="H244" s="28">
        <f>COUNTIF(E$236:E$251,C244)+COUNTIF(C$236:C$251,E244)+COUNTIF(E$236:E$251,E244)+COUNTIF(C$236:C$251,C244)</f>
        <v>0</v>
      </c>
      <c r="I244" s="26"/>
      <c r="J244" s="25"/>
      <c r="K244" s="29"/>
      <c r="L244" s="29"/>
      <c r="M244" s="43">
        <v>0</v>
      </c>
      <c r="N244" s="28">
        <f>COUNTIF(K$236:K$251,I244)+COUNTIF(I$236:I$251,K244)+COUNTIF(K$236:K$251,K244)+COUNTIF(I$236:I$251,I244)</f>
        <v>0</v>
      </c>
      <c r="O244" s="26"/>
      <c r="P244" s="25"/>
      <c r="Q244" s="29">
        <v>26</v>
      </c>
      <c r="R244" s="29" t="s">
        <v>23</v>
      </c>
      <c r="S244" s="27">
        <f t="shared" si="189"/>
        <v>1</v>
      </c>
      <c r="T244" s="28">
        <f>COUNTIF(Q$236:Q$251,O244)+COUNTIF(O$236:O$251,Q244)+COUNTIF(Q$236:Q$251,Q244)+COUNTIF(O$236:O$251,O244)</f>
        <v>1</v>
      </c>
      <c r="U244" s="26"/>
      <c r="V244" s="25"/>
      <c r="W244" s="25"/>
      <c r="X244" s="25"/>
      <c r="Y244" s="27">
        <f t="shared" si="190"/>
        <v>0</v>
      </c>
      <c r="Z244" s="28">
        <f>COUNTIF(W$236:W$251,U244)+COUNTIF(U$236:U$251,W244)+COUNTIF(W$236:W$251,W244)+COUNTIF(U$236:U$251,U244)</f>
        <v>0</v>
      </c>
      <c r="AA244" s="43">
        <v>1</v>
      </c>
      <c r="AB244" s="30">
        <f t="shared" si="192"/>
        <v>6.2578222778473094E-2</v>
      </c>
      <c r="AC244" s="20"/>
      <c r="AD244" s="31">
        <f t="shared" si="193"/>
        <v>15.979999999999999</v>
      </c>
      <c r="AE244" s="31">
        <f t="shared" si="194"/>
        <v>18.02</v>
      </c>
      <c r="AF244" s="31">
        <f t="shared" si="195"/>
        <v>34</v>
      </c>
      <c r="AG244" s="7">
        <v>1</v>
      </c>
    </row>
    <row r="245" spans="1:33" ht="15.75" customHeight="1" x14ac:dyDescent="0.25">
      <c r="A245" s="22" t="s">
        <v>67</v>
      </c>
      <c r="B245" s="23" t="s">
        <v>64</v>
      </c>
      <c r="C245" s="26"/>
      <c r="D245" s="25"/>
      <c r="E245" s="25"/>
      <c r="F245" s="25"/>
      <c r="G245" s="27">
        <f t="shared" si="187"/>
        <v>0</v>
      </c>
      <c r="H245" s="28">
        <f>COUNTIF(E$236:E$251,C245)+COUNTIF(C$236:C$251,E245)+COUNTIF(E$236:E$251,E245)+COUNTIF(C$236:C$251,C245)</f>
        <v>0</v>
      </c>
      <c r="I245" s="26"/>
      <c r="J245" s="25"/>
      <c r="K245" s="25"/>
      <c r="L245" s="25"/>
      <c r="M245" s="27">
        <f t="shared" ref="M245:M251" si="196">COUNTA(I245,K245)</f>
        <v>0</v>
      </c>
      <c r="N245" s="28">
        <f>COUNTIF(K$236:K$251,I245)+COUNTIF(I$236:I$251,K245)+COUNTIF(K$236:K$251,K245)+COUNTIF(I$236:I$251,I245)</f>
        <v>0</v>
      </c>
      <c r="O245" s="26"/>
      <c r="P245" s="25"/>
      <c r="Q245" s="25"/>
      <c r="R245" s="25"/>
      <c r="S245" s="27">
        <f t="shared" si="189"/>
        <v>0</v>
      </c>
      <c r="T245" s="28">
        <f>COUNTIF(Q$236:Q$251,O245)+COUNTIF(O$236:O$251,Q245)+COUNTIF(Q$236:Q$251,Q245)+COUNTIF(O$236:O$251,O245)</f>
        <v>0</v>
      </c>
      <c r="U245" s="26"/>
      <c r="V245" s="25"/>
      <c r="W245" s="29">
        <v>19</v>
      </c>
      <c r="X245" s="29" t="s">
        <v>30</v>
      </c>
      <c r="Y245" s="27">
        <f t="shared" si="190"/>
        <v>1</v>
      </c>
      <c r="Z245" s="28">
        <f>COUNTIF(W$236:W$251,U245)+COUNTIF(U$236:U$251,W245)+COUNTIF(W$236:W$251,W245)+COUNTIF(U$236:U$251,U245)</f>
        <v>1</v>
      </c>
      <c r="AA245" s="27">
        <f t="shared" ref="AA245:AA251" si="197">SUM(G245,M245,S245,Y245)</f>
        <v>1</v>
      </c>
      <c r="AB245" s="30">
        <f t="shared" si="192"/>
        <v>3.1289111389236547E-2</v>
      </c>
      <c r="AC245" s="20"/>
      <c r="AD245" s="31">
        <f t="shared" si="193"/>
        <v>31.959999999999997</v>
      </c>
      <c r="AE245" s="31">
        <f t="shared" si="194"/>
        <v>36.04</v>
      </c>
      <c r="AF245" s="31">
        <f t="shared" si="195"/>
        <v>68</v>
      </c>
      <c r="AG245" s="7">
        <v>2</v>
      </c>
    </row>
    <row r="246" spans="1:33" ht="15.75" customHeight="1" x14ac:dyDescent="0.25">
      <c r="A246" s="22" t="s">
        <v>67</v>
      </c>
      <c r="B246" s="23" t="s">
        <v>68</v>
      </c>
      <c r="C246" s="26"/>
      <c r="D246" s="25"/>
      <c r="E246" s="25"/>
      <c r="F246" s="25"/>
      <c r="G246" s="27">
        <f t="shared" si="187"/>
        <v>0</v>
      </c>
      <c r="H246" s="28">
        <f>COUNTIF(E$236:E$251,C246)+COUNTIF(C$236:C$251,E246)+COUNTIF(E$236:E$251,E246)+COUNTIF(C$236:C$251,C246)</f>
        <v>0</v>
      </c>
      <c r="I246" s="26"/>
      <c r="J246" s="25"/>
      <c r="K246" s="25"/>
      <c r="L246" s="25"/>
      <c r="M246" s="27">
        <f t="shared" si="196"/>
        <v>0</v>
      </c>
      <c r="N246" s="28">
        <f>COUNTIF(K$236:K$251,I246)+COUNTIF(I$236:I$251,K246)+COUNTIF(K$236:K$251,K246)+COUNTIF(I$236:I$251,I246)</f>
        <v>0</v>
      </c>
      <c r="O246" s="26"/>
      <c r="P246" s="25"/>
      <c r="Q246" s="29">
        <v>19</v>
      </c>
      <c r="R246" s="29" t="s">
        <v>24</v>
      </c>
      <c r="S246" s="27">
        <f t="shared" si="189"/>
        <v>1</v>
      </c>
      <c r="T246" s="28">
        <f>COUNTIF(Q$236:Q$251,O246)+COUNTIF(O$236:O$251,Q246)+COUNTIF(Q$236:Q$251,Q246)+COUNTIF(O$236:O$251,O246)</f>
        <v>1</v>
      </c>
      <c r="U246" s="26"/>
      <c r="V246" s="25"/>
      <c r="W246" s="25"/>
      <c r="X246" s="25"/>
      <c r="Y246" s="27">
        <f t="shared" si="190"/>
        <v>0</v>
      </c>
      <c r="Z246" s="28">
        <f>COUNTIF(W$236:W$251,U246)+COUNTIF(U$236:U$251,W246)+COUNTIF(W$236:W$251,W246)+COUNTIF(U$236:U$251,U246)</f>
        <v>0</v>
      </c>
      <c r="AA246" s="27">
        <f t="shared" si="197"/>
        <v>1</v>
      </c>
      <c r="AB246" s="30">
        <f t="shared" si="192"/>
        <v>3.1289111389236547E-2</v>
      </c>
      <c r="AC246" s="20"/>
      <c r="AD246" s="31">
        <f t="shared" si="193"/>
        <v>31.959999999999997</v>
      </c>
      <c r="AE246" s="31">
        <f t="shared" si="194"/>
        <v>36.04</v>
      </c>
      <c r="AF246" s="31">
        <f t="shared" si="195"/>
        <v>68</v>
      </c>
      <c r="AG246" s="7">
        <v>2</v>
      </c>
    </row>
    <row r="247" spans="1:33" ht="15.75" customHeight="1" x14ac:dyDescent="0.25">
      <c r="A247" s="22" t="s">
        <v>67</v>
      </c>
      <c r="B247" s="23" t="s">
        <v>50</v>
      </c>
      <c r="C247" s="26"/>
      <c r="D247" s="25"/>
      <c r="E247" s="25"/>
      <c r="F247" s="25"/>
      <c r="G247" s="27">
        <f t="shared" si="187"/>
        <v>0</v>
      </c>
      <c r="H247" s="28">
        <f>COUNTIF(E$236:E$251,C247)+COUNTIF(C$236:C$251,E247)+COUNTIF(E$236:E$251,E247)+COUNTIF(C$236:C$251,C247)</f>
        <v>0</v>
      </c>
      <c r="I247" s="26"/>
      <c r="J247" s="25"/>
      <c r="K247" s="25"/>
      <c r="L247" s="25"/>
      <c r="M247" s="27">
        <f t="shared" si="196"/>
        <v>0</v>
      </c>
      <c r="N247" s="28">
        <f>COUNTIF(K$236:K$251,I247)+COUNTIF(I$236:I$251,K247)+COUNTIF(K$236:K$251,K247)+COUNTIF(I$236:I$251,I247)</f>
        <v>0</v>
      </c>
      <c r="O247" s="26"/>
      <c r="P247" s="25"/>
      <c r="Q247" s="29"/>
      <c r="R247" s="29"/>
      <c r="S247" s="27">
        <f t="shared" si="189"/>
        <v>0</v>
      </c>
      <c r="T247" s="28">
        <f>COUNTIF(Q$236:Q$251,O247)+COUNTIF(O$236:O$251,Q247)+COUNTIF(Q$236:Q$251,Q247)+COUNTIF(O$236:O$251,O247)</f>
        <v>0</v>
      </c>
      <c r="U247" s="26"/>
      <c r="V247" s="25"/>
      <c r="W247" s="29">
        <v>12</v>
      </c>
      <c r="X247" s="29" t="s">
        <v>28</v>
      </c>
      <c r="Y247" s="27">
        <f t="shared" si="190"/>
        <v>1</v>
      </c>
      <c r="Z247" s="28">
        <f>COUNTIF(W$236:W$251,U247)+COUNTIF(U$236:U$251,W247)+COUNTIF(W$236:W$251,W247)+COUNTIF(U$236:U$251,U247)</f>
        <v>1</v>
      </c>
      <c r="AA247" s="27">
        <f t="shared" si="197"/>
        <v>1</v>
      </c>
      <c r="AB247" s="30">
        <f t="shared" si="192"/>
        <v>3.1289111389236547E-2</v>
      </c>
      <c r="AC247" s="20"/>
      <c r="AD247" s="31">
        <f t="shared" si="193"/>
        <v>31.959999999999997</v>
      </c>
      <c r="AE247" s="31">
        <f t="shared" si="194"/>
        <v>36.04</v>
      </c>
      <c r="AF247" s="31">
        <f t="shared" si="195"/>
        <v>68</v>
      </c>
      <c r="AG247" s="7">
        <v>2</v>
      </c>
    </row>
    <row r="248" spans="1:33" ht="15.75" customHeight="1" x14ac:dyDescent="0.25">
      <c r="A248" s="22" t="s">
        <v>67</v>
      </c>
      <c r="B248" s="23" t="s">
        <v>32</v>
      </c>
      <c r="C248" s="26"/>
      <c r="D248" s="25"/>
      <c r="E248" s="24"/>
      <c r="F248" s="29"/>
      <c r="G248" s="27">
        <f t="shared" si="187"/>
        <v>0</v>
      </c>
      <c r="H248" s="28">
        <f>COUNTIF(E$236:E$251,C248)+COUNTIF(C$236:C$251,E248)+COUNTIF(E$236:E$251,E248)+COUNTIF(C$236:C$251,C248)</f>
        <v>0</v>
      </c>
      <c r="I248" s="26"/>
      <c r="J248" s="25"/>
      <c r="K248" s="29">
        <v>9</v>
      </c>
      <c r="L248" s="29" t="s">
        <v>24</v>
      </c>
      <c r="M248" s="27">
        <f t="shared" si="196"/>
        <v>1</v>
      </c>
      <c r="N248" s="28">
        <f>COUNTIF(K$236:K$251,I248)+COUNTIF(I$236:I$251,K248)+COUNTIF(K$236:K$251,K248)+COUNTIF(I$236:I$251,I248)</f>
        <v>1</v>
      </c>
      <c r="O248" s="26"/>
      <c r="P248" s="25"/>
      <c r="Q248" s="25"/>
      <c r="R248" s="25"/>
      <c r="S248" s="27">
        <f t="shared" si="189"/>
        <v>0</v>
      </c>
      <c r="T248" s="28">
        <f>COUNTIF(Q$236:Q$251,O248)+COUNTIF(O$236:O$251,Q248)+COUNTIF(Q$236:Q$251,Q248)+COUNTIF(O$236:O$251,O248)</f>
        <v>0</v>
      </c>
      <c r="U248" s="26"/>
      <c r="V248" s="25"/>
      <c r="W248" s="29"/>
      <c r="X248" s="29"/>
      <c r="Y248" s="27">
        <f t="shared" si="190"/>
        <v>0</v>
      </c>
      <c r="Z248" s="28">
        <f>COUNTIF(W$236:W$251,U248)+COUNTIF(U$236:U$251,W248)+COUNTIF(W$236:W$251,W248)+COUNTIF(U$236:U$251,U248)</f>
        <v>0</v>
      </c>
      <c r="AA248" s="27">
        <f t="shared" si="197"/>
        <v>1</v>
      </c>
      <c r="AB248" s="30">
        <f t="shared" si="192"/>
        <v>6.2578222778473094E-2</v>
      </c>
      <c r="AC248" s="20"/>
      <c r="AD248" s="31">
        <f t="shared" si="193"/>
        <v>15.979999999999999</v>
      </c>
      <c r="AE248" s="31">
        <f t="shared" si="194"/>
        <v>18.02</v>
      </c>
      <c r="AF248" s="31">
        <f t="shared" si="195"/>
        <v>34</v>
      </c>
      <c r="AG248" s="7">
        <v>1</v>
      </c>
    </row>
    <row r="249" spans="1:33" ht="15.75" customHeight="1" x14ac:dyDescent="0.25">
      <c r="A249" s="22" t="s">
        <v>67</v>
      </c>
      <c r="B249" s="50" t="s">
        <v>69</v>
      </c>
      <c r="C249" s="26"/>
      <c r="D249" s="25"/>
      <c r="E249" s="29">
        <v>17</v>
      </c>
      <c r="F249" s="29" t="s">
        <v>53</v>
      </c>
      <c r="G249" s="27">
        <f t="shared" si="187"/>
        <v>1</v>
      </c>
      <c r="H249" s="28">
        <f>COUNTIF(E$236:E$251,C249)+COUNTIF(C$236:C$251,E249)+COUNTIF(E$236:E$251,E249)+COUNTIF(C$236:C$251,C249)</f>
        <v>1</v>
      </c>
      <c r="I249" s="26"/>
      <c r="J249" s="25"/>
      <c r="K249" s="29"/>
      <c r="L249" s="29"/>
      <c r="M249" s="27">
        <f t="shared" si="196"/>
        <v>0</v>
      </c>
      <c r="N249" s="28">
        <f>COUNTIF(K$236:K$251,I249)+COUNTIF(I$236:I$251,K249)+COUNTIF(K$236:K$251,K249)+COUNTIF(I$236:I$251,I249)</f>
        <v>0</v>
      </c>
      <c r="O249" s="26"/>
      <c r="P249" s="25"/>
      <c r="Q249" s="25"/>
      <c r="R249" s="25"/>
      <c r="S249" s="27">
        <f t="shared" si="189"/>
        <v>0</v>
      </c>
      <c r="T249" s="28">
        <f>COUNTIF(Q$236:Q$251,O249)+COUNTIF(O$236:O$251,Q249)+COUNTIF(Q$236:Q$251,Q249)+COUNTIF(O$236:O$251,O249)</f>
        <v>0</v>
      </c>
      <c r="U249" s="26"/>
      <c r="V249" s="25"/>
      <c r="W249" s="25"/>
      <c r="X249" s="25"/>
      <c r="Y249" s="27">
        <f t="shared" si="190"/>
        <v>0</v>
      </c>
      <c r="Z249" s="28">
        <f>COUNTIF(W$236:W$251,U249)+COUNTIF(U$236:U$251,W249)+COUNTIF(W$236:W$251,W249)+COUNTIF(U$236:U$251,U249)</f>
        <v>0</v>
      </c>
      <c r="AA249" s="27">
        <f t="shared" si="197"/>
        <v>1</v>
      </c>
      <c r="AB249" s="30">
        <f t="shared" si="192"/>
        <v>6.2578222778473094E-2</v>
      </c>
      <c r="AC249" s="20"/>
      <c r="AD249" s="31">
        <f t="shared" si="193"/>
        <v>15.979999999999999</v>
      </c>
      <c r="AE249" s="31">
        <f t="shared" si="194"/>
        <v>18.02</v>
      </c>
      <c r="AF249" s="31">
        <f t="shared" si="195"/>
        <v>34</v>
      </c>
      <c r="AG249" s="7">
        <v>1</v>
      </c>
    </row>
    <row r="250" spans="1:33" ht="15.75" customHeight="1" x14ac:dyDescent="0.25">
      <c r="A250" s="22" t="s">
        <v>67</v>
      </c>
      <c r="B250" s="23" t="s">
        <v>35</v>
      </c>
      <c r="C250" s="26"/>
      <c r="D250" s="25"/>
      <c r="E250" s="29">
        <v>30</v>
      </c>
      <c r="F250" s="29" t="s">
        <v>30</v>
      </c>
      <c r="G250" s="27">
        <f t="shared" si="187"/>
        <v>1</v>
      </c>
      <c r="H250" s="28">
        <f>COUNTIF(E$236:E$251,C250)+COUNTIF(C$236:C$251,E250)+COUNTIF(E$236:E$251,E250)+COUNTIF(C$236:C$251,C250)</f>
        <v>1</v>
      </c>
      <c r="I250" s="26"/>
      <c r="J250" s="25"/>
      <c r="K250" s="29"/>
      <c r="L250" s="29"/>
      <c r="M250" s="27">
        <f t="shared" si="196"/>
        <v>0</v>
      </c>
      <c r="N250" s="28">
        <f>COUNTIF(K$236:K$251,I250)+COUNTIF(I$236:I$251,K250)+COUNTIF(K$236:K$251,K250)+COUNTIF(I$236:I$251,I250)</f>
        <v>0</v>
      </c>
      <c r="O250" s="26"/>
      <c r="P250" s="25"/>
      <c r="Q250" s="25"/>
      <c r="R250" s="25"/>
      <c r="S250" s="27">
        <f t="shared" si="189"/>
        <v>0</v>
      </c>
      <c r="T250" s="28">
        <f>COUNTIF(Q$236:Q$251,O250)+COUNTIF(O$236:O$251,Q250)+COUNTIF(Q$236:Q$251,Q250)+COUNTIF(O$236:O$251,O250)</f>
        <v>0</v>
      </c>
      <c r="U250" s="26"/>
      <c r="V250" s="25"/>
      <c r="W250" s="29">
        <v>9</v>
      </c>
      <c r="X250" s="29" t="s">
        <v>30</v>
      </c>
      <c r="Y250" s="27">
        <f t="shared" si="190"/>
        <v>1</v>
      </c>
      <c r="Z250" s="28">
        <f>COUNTIF(W$236:W$251,U250)+COUNTIF(U$236:U$251,W250)+COUNTIF(W$236:W$251,W250)+COUNTIF(U$236:U$251,U250)</f>
        <v>1</v>
      </c>
      <c r="AA250" s="27">
        <f t="shared" si="197"/>
        <v>2</v>
      </c>
      <c r="AB250" s="30">
        <f t="shared" si="192"/>
        <v>6.2578222778473094E-2</v>
      </c>
      <c r="AC250" s="20"/>
      <c r="AD250" s="31">
        <f t="shared" si="193"/>
        <v>31.959999999999997</v>
      </c>
      <c r="AE250" s="31">
        <f t="shared" si="194"/>
        <v>36.04</v>
      </c>
      <c r="AF250" s="31">
        <f t="shared" si="195"/>
        <v>68</v>
      </c>
      <c r="AG250" s="7">
        <v>2</v>
      </c>
    </row>
    <row r="251" spans="1:33" ht="15.75" customHeight="1" x14ac:dyDescent="0.25">
      <c r="A251" s="22" t="s">
        <v>67</v>
      </c>
      <c r="B251" s="50" t="s">
        <v>70</v>
      </c>
      <c r="C251" s="26"/>
      <c r="D251" s="25"/>
      <c r="E251" s="25"/>
      <c r="F251" s="25"/>
      <c r="G251" s="27">
        <f t="shared" si="187"/>
        <v>0</v>
      </c>
      <c r="H251" s="28">
        <f>COUNTIF(E$236:E$251,C251)+COUNTIF(C$236:C$251,E251)+COUNTIF(E$236:E$251,E251)+COUNTIF(C$236:C$251,C251)</f>
        <v>0</v>
      </c>
      <c r="I251" s="26"/>
      <c r="J251" s="25"/>
      <c r="K251" s="29">
        <v>7</v>
      </c>
      <c r="L251" s="29" t="s">
        <v>51</v>
      </c>
      <c r="M251" s="27">
        <f t="shared" si="196"/>
        <v>1</v>
      </c>
      <c r="N251" s="28">
        <f>COUNTIF(K$236:K$251,I251)+COUNTIF(I$236:I$251,K251)+COUNTIF(K$236:K$251,K251)+COUNTIF(I$236:I$251,I251)</f>
        <v>1</v>
      </c>
      <c r="O251" s="26"/>
      <c r="P251" s="25"/>
      <c r="Q251" s="25"/>
      <c r="R251" s="25"/>
      <c r="S251" s="27">
        <f t="shared" si="189"/>
        <v>0</v>
      </c>
      <c r="T251" s="28">
        <f>COUNTIF(Q$236:Q$251,O251)+COUNTIF(O$236:O$251,Q251)+COUNTIF(Q$236:Q$251,Q251)+COUNTIF(O$236:O$251,O251)</f>
        <v>0</v>
      </c>
      <c r="U251" s="26"/>
      <c r="V251" s="25"/>
      <c r="W251" s="25"/>
      <c r="X251" s="25"/>
      <c r="Y251" s="27">
        <f t="shared" si="190"/>
        <v>0</v>
      </c>
      <c r="Z251" s="28">
        <f>COUNTIF(W$236:W$251,U251)+COUNTIF(U$236:U$251,W251)+COUNTIF(W$236:W$251,W251)+COUNTIF(U$236:U$251,U251)</f>
        <v>0</v>
      </c>
      <c r="AA251" s="27">
        <f t="shared" si="197"/>
        <v>1</v>
      </c>
      <c r="AB251" s="30">
        <f t="shared" si="192"/>
        <v>6.2578222778473094E-2</v>
      </c>
      <c r="AC251" s="20"/>
      <c r="AD251" s="31">
        <f t="shared" si="193"/>
        <v>15.979999999999999</v>
      </c>
      <c r="AE251" s="31">
        <f t="shared" si="194"/>
        <v>18.02</v>
      </c>
      <c r="AF251" s="31">
        <f t="shared" si="195"/>
        <v>34</v>
      </c>
      <c r="AG251" s="7">
        <v>1</v>
      </c>
    </row>
    <row r="252" spans="1:33" ht="15.75" customHeight="1" x14ac:dyDescent="0.25">
      <c r="A252" s="37"/>
      <c r="B252" s="44" t="s">
        <v>71</v>
      </c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0"/>
      <c r="AB252" s="41"/>
      <c r="AC252" s="20"/>
      <c r="AD252" s="21" t="s">
        <v>17</v>
      </c>
      <c r="AE252" s="21" t="s">
        <v>18</v>
      </c>
      <c r="AF252" s="21" t="s">
        <v>19</v>
      </c>
      <c r="AG252" s="42"/>
    </row>
    <row r="253" spans="1:33" ht="15.75" customHeight="1" x14ac:dyDescent="0.25">
      <c r="A253" s="22" t="s">
        <v>71</v>
      </c>
      <c r="B253" s="23" t="s">
        <v>22</v>
      </c>
      <c r="C253" s="26"/>
      <c r="D253" s="25"/>
      <c r="E253" s="29">
        <v>12</v>
      </c>
      <c r="F253" s="29" t="s">
        <v>26</v>
      </c>
      <c r="G253" s="27">
        <f t="shared" ref="G253:G268" si="198">COUNTA(C253,E253)</f>
        <v>1</v>
      </c>
      <c r="H253" s="28">
        <f>COUNTIF(E$253:E$268,C253)+COUNTIF(C$253:C$268,E253)+COUNTIF(E$253:E$268,E253)+COUNTIF(C$253:C$268,C253)</f>
        <v>1</v>
      </c>
      <c r="I253" s="26"/>
      <c r="J253" s="25"/>
      <c r="K253" s="29"/>
      <c r="L253" s="29"/>
      <c r="M253" s="27">
        <f t="shared" ref="M253:M268" si="199">COUNTA(I253,K253)</f>
        <v>0</v>
      </c>
      <c r="N253" s="28">
        <f>COUNTIF(K$253:K$268,I253)+COUNTIF(I$253:I$268,K253)+COUNTIF(K$253:K$268,K253)+COUNTIF(I$253:I$268,I253)</f>
        <v>0</v>
      </c>
      <c r="O253" s="26"/>
      <c r="P253" s="25"/>
      <c r="Q253" s="29">
        <v>13</v>
      </c>
      <c r="R253" s="29" t="s">
        <v>51</v>
      </c>
      <c r="S253" s="27">
        <f t="shared" ref="S253:S268" si="200">COUNTA(O253,Q253)</f>
        <v>1</v>
      </c>
      <c r="T253" s="28">
        <f>COUNTIF(Q$253:Q$268,O253)+COUNTIF(O$253:O$268,Q253)+COUNTIF(Q$253:Q$268,Q253)+COUNTIF(O$253:O$268,O253)</f>
        <v>1</v>
      </c>
      <c r="U253" s="26"/>
      <c r="V253" s="25"/>
      <c r="W253" s="29">
        <v>25</v>
      </c>
      <c r="X253" s="29" t="s">
        <v>51</v>
      </c>
      <c r="Y253" s="27">
        <f t="shared" ref="Y253:Y268" si="201">COUNTA(U253,W253)</f>
        <v>1</v>
      </c>
      <c r="Z253" s="28">
        <f>COUNTIF(W$253:W$268,U253)+COUNTIF(U$253:U$268,W253)+COUNTIF(W$253:W$268,W253)+COUNTIF(U$253:U$268,U253)</f>
        <v>1</v>
      </c>
      <c r="AA253" s="27">
        <f t="shared" ref="AA253:AA268" si="202">SUM(G253,M253,S253,Y253)</f>
        <v>3</v>
      </c>
      <c r="AB253" s="30">
        <f t="shared" ref="AB253:AB268" si="203">AA253/AD253</f>
        <v>6.2578222778473094E-2</v>
      </c>
      <c r="AC253" s="20"/>
      <c r="AD253" s="31">
        <f t="shared" ref="AD253:AD268" si="204">AF253*0.47</f>
        <v>47.94</v>
      </c>
      <c r="AE253" s="31">
        <f t="shared" ref="AE253:AE268" si="205">AF253*0.53</f>
        <v>54.06</v>
      </c>
      <c r="AF253" s="31">
        <f t="shared" ref="AF253:AF268" si="206">AG253*34</f>
        <v>102</v>
      </c>
      <c r="AG253" s="7">
        <v>3</v>
      </c>
    </row>
    <row r="254" spans="1:33" ht="15.75" customHeight="1" x14ac:dyDescent="0.25">
      <c r="A254" s="22" t="s">
        <v>71</v>
      </c>
      <c r="B254" s="23" t="s">
        <v>46</v>
      </c>
      <c r="C254" s="26"/>
      <c r="D254" s="25"/>
      <c r="E254" s="25"/>
      <c r="F254" s="25"/>
      <c r="G254" s="27">
        <f t="shared" si="198"/>
        <v>0</v>
      </c>
      <c r="H254" s="28">
        <f>COUNTIF(E$253:E$268,C254)+COUNTIF(C$253:C$268,E254)+COUNTIF(E$253:E$268,E254)+COUNTIF(C$253:C$268,C254)</f>
        <v>0</v>
      </c>
      <c r="I254" s="26"/>
      <c r="J254" s="25"/>
      <c r="K254" s="29">
        <v>10</v>
      </c>
      <c r="L254" s="29" t="s">
        <v>23</v>
      </c>
      <c r="M254" s="27">
        <f t="shared" si="199"/>
        <v>1</v>
      </c>
      <c r="N254" s="28">
        <f>COUNTIF(K$253:K$268,I254)+COUNTIF(I$253:I$268,K254)+COUNTIF(K$253:K$268,K254)+COUNTIF(I$253:I$268,I254)</f>
        <v>1</v>
      </c>
      <c r="O254" s="26"/>
      <c r="P254" s="25"/>
      <c r="Q254" s="25"/>
      <c r="R254" s="25"/>
      <c r="S254" s="27">
        <f t="shared" si="200"/>
        <v>0</v>
      </c>
      <c r="T254" s="28">
        <f>COUNTIF(Q$253:Q$268,O254)+COUNTIF(O$253:O$268,Q254)+COUNTIF(Q$253:Q$268,Q254)+COUNTIF(O$253:O$268,O254)</f>
        <v>0</v>
      </c>
      <c r="U254" s="26"/>
      <c r="V254" s="25"/>
      <c r="W254" s="29">
        <v>10</v>
      </c>
      <c r="X254" s="29" t="s">
        <v>23</v>
      </c>
      <c r="Y254" s="27">
        <f t="shared" si="201"/>
        <v>1</v>
      </c>
      <c r="Z254" s="28">
        <f>COUNTIF(W$253:W$268,U254)+COUNTIF(U$253:U$268,W254)+COUNTIF(W$253:W$268,W254)+COUNTIF(U$253:U$268,U254)</f>
        <v>1</v>
      </c>
      <c r="AA254" s="27">
        <f t="shared" si="202"/>
        <v>2</v>
      </c>
      <c r="AB254" s="30">
        <f t="shared" si="203"/>
        <v>6.2578222778473094E-2</v>
      </c>
      <c r="AC254" s="20"/>
      <c r="AD254" s="31">
        <f t="shared" si="204"/>
        <v>31.959999999999997</v>
      </c>
      <c r="AE254" s="31">
        <f t="shared" si="205"/>
        <v>36.04</v>
      </c>
      <c r="AF254" s="31">
        <f t="shared" si="206"/>
        <v>68</v>
      </c>
      <c r="AG254" s="7">
        <v>2</v>
      </c>
    </row>
    <row r="255" spans="1:33" ht="15.75" customHeight="1" x14ac:dyDescent="0.25">
      <c r="A255" s="22" t="s">
        <v>71</v>
      </c>
      <c r="B255" s="23" t="s">
        <v>27</v>
      </c>
      <c r="C255" s="26"/>
      <c r="D255" s="25"/>
      <c r="E255" s="29">
        <v>20</v>
      </c>
      <c r="F255" s="29" t="s">
        <v>51</v>
      </c>
      <c r="G255" s="27">
        <f t="shared" si="198"/>
        <v>1</v>
      </c>
      <c r="H255" s="28">
        <f>COUNTIF(E$253:E$268,C255)+COUNTIF(C$253:C$268,E255)+COUNTIF(E$253:E$268,E255)+COUNTIF(C$253:C$268,C255)</f>
        <v>1</v>
      </c>
      <c r="I255" s="26"/>
      <c r="J255" s="25"/>
      <c r="K255" s="29">
        <v>17</v>
      </c>
      <c r="L255" s="29" t="s">
        <v>23</v>
      </c>
      <c r="M255" s="27">
        <f t="shared" si="199"/>
        <v>1</v>
      </c>
      <c r="N255" s="28">
        <f>COUNTIF(K$253:K$268,I255)+COUNTIF(I$253:I$268,K255)+COUNTIF(K$253:K$268,K255)+COUNTIF(I$253:I$268,I255)</f>
        <v>1</v>
      </c>
      <c r="O255" s="26"/>
      <c r="P255" s="25"/>
      <c r="Q255" s="29">
        <v>22</v>
      </c>
      <c r="R255" s="29" t="s">
        <v>51</v>
      </c>
      <c r="S255" s="27">
        <f t="shared" si="200"/>
        <v>1</v>
      </c>
      <c r="T255" s="28">
        <f>COUNTIF(Q$253:Q$268,O255)+COUNTIF(O$253:O$268,Q255)+COUNTIF(Q$253:Q$268,Q255)+COUNTIF(O$253:O$268,O255)</f>
        <v>1</v>
      </c>
      <c r="U255" s="26"/>
      <c r="V255" s="25"/>
      <c r="W255" s="29">
        <v>24</v>
      </c>
      <c r="X255" s="29" t="s">
        <v>28</v>
      </c>
      <c r="Y255" s="27">
        <f t="shared" si="201"/>
        <v>1</v>
      </c>
      <c r="Z255" s="28">
        <f>COUNTIF(W$253:W$268,U255)+COUNTIF(U$253:U$268,W255)+COUNTIF(W$253:W$268,W255)+COUNTIF(U$253:U$268,U255)</f>
        <v>1</v>
      </c>
      <c r="AA255" s="27">
        <f t="shared" si="202"/>
        <v>4</v>
      </c>
      <c r="AB255" s="30">
        <f t="shared" si="203"/>
        <v>8.3437630371297464E-2</v>
      </c>
      <c r="AC255" s="20"/>
      <c r="AD255" s="31">
        <f t="shared" si="204"/>
        <v>47.94</v>
      </c>
      <c r="AE255" s="31">
        <f t="shared" si="205"/>
        <v>54.06</v>
      </c>
      <c r="AF255" s="31">
        <f t="shared" si="206"/>
        <v>102</v>
      </c>
      <c r="AG255" s="7">
        <v>3</v>
      </c>
    </row>
    <row r="256" spans="1:33" ht="15.75" customHeight="1" x14ac:dyDescent="0.25">
      <c r="A256" s="22" t="s">
        <v>71</v>
      </c>
      <c r="B256" s="50" t="s">
        <v>47</v>
      </c>
      <c r="C256" s="26"/>
      <c r="D256" s="25"/>
      <c r="E256" s="25"/>
      <c r="F256" s="25"/>
      <c r="G256" s="27">
        <f t="shared" si="198"/>
        <v>0</v>
      </c>
      <c r="H256" s="28">
        <f>COUNTIF(E$253:E$268,C256)+COUNTIF(C$253:C$268,E256)+COUNTIF(E$253:E$268,E256)+COUNTIF(C$253:C$268,C256)</f>
        <v>0</v>
      </c>
      <c r="I256" s="26"/>
      <c r="J256" s="25"/>
      <c r="K256" s="29"/>
      <c r="L256" s="29"/>
      <c r="M256" s="27">
        <f t="shared" si="199"/>
        <v>0</v>
      </c>
      <c r="N256" s="28">
        <f>COUNTIF(K$253:K$268,I256)+COUNTIF(I$253:I$268,K256)+COUNTIF(K$253:K$268,K256)+COUNTIF(I$253:I$268,I256)</f>
        <v>0</v>
      </c>
      <c r="O256" s="26"/>
      <c r="P256" s="25"/>
      <c r="Q256" s="29">
        <v>29</v>
      </c>
      <c r="R256" s="29" t="s">
        <v>24</v>
      </c>
      <c r="S256" s="27">
        <f t="shared" si="200"/>
        <v>1</v>
      </c>
      <c r="T256" s="28">
        <f>COUNTIF(Q$253:Q$268,O256)+COUNTIF(O$253:O$268,Q256)+COUNTIF(Q$253:Q$268,Q256)+COUNTIF(O$253:O$268,O256)</f>
        <v>1</v>
      </c>
      <c r="U256" s="26"/>
      <c r="V256" s="25"/>
      <c r="W256" s="29"/>
      <c r="X256" s="29"/>
      <c r="Y256" s="27">
        <f t="shared" si="201"/>
        <v>0</v>
      </c>
      <c r="Z256" s="28">
        <f>COUNTIF(W$253:W$268,U256)+COUNTIF(U$253:U$268,W256)+COUNTIF(W$253:W$268,W256)+COUNTIF(U$253:U$268,U256)</f>
        <v>0</v>
      </c>
      <c r="AA256" s="27">
        <f t="shared" si="202"/>
        <v>1</v>
      </c>
      <c r="AB256" s="30">
        <f t="shared" si="203"/>
        <v>3.1289111389236547E-2</v>
      </c>
      <c r="AC256" s="20"/>
      <c r="AD256" s="31">
        <f t="shared" si="204"/>
        <v>31.959999999999997</v>
      </c>
      <c r="AE256" s="31">
        <f t="shared" si="205"/>
        <v>36.04</v>
      </c>
      <c r="AF256" s="31">
        <f t="shared" si="206"/>
        <v>68</v>
      </c>
      <c r="AG256" s="7">
        <v>2</v>
      </c>
    </row>
    <row r="257" spans="1:33" ht="15.75" customHeight="1" x14ac:dyDescent="0.25">
      <c r="A257" s="22" t="s">
        <v>71</v>
      </c>
      <c r="B257" s="23" t="s">
        <v>56</v>
      </c>
      <c r="C257" s="26"/>
      <c r="D257" s="25"/>
      <c r="E257" s="25"/>
      <c r="F257" s="25"/>
      <c r="G257" s="27">
        <f t="shared" si="198"/>
        <v>0</v>
      </c>
      <c r="H257" s="28">
        <f>COUNTIF(E$253:E$268,C257)+COUNTIF(C$253:C$268,E257)+COUNTIF(E$253:E$268,E257)+COUNTIF(C$253:C$268,C257)</f>
        <v>0</v>
      </c>
      <c r="I257" s="26"/>
      <c r="J257" s="25"/>
      <c r="K257" s="29">
        <v>9</v>
      </c>
      <c r="L257" s="29" t="s">
        <v>23</v>
      </c>
      <c r="M257" s="27">
        <f t="shared" si="199"/>
        <v>1</v>
      </c>
      <c r="N257" s="28">
        <f>COUNTIF(K$253:K$268,I257)+COUNTIF(I$253:I$268,K257)+COUNTIF(K$253:K$268,K257)+COUNTIF(I$253:I$268,I257)</f>
        <v>1</v>
      </c>
      <c r="O257" s="26"/>
      <c r="P257" s="25"/>
      <c r="Q257" s="25"/>
      <c r="R257" s="25"/>
      <c r="S257" s="27">
        <f t="shared" si="200"/>
        <v>0</v>
      </c>
      <c r="T257" s="28">
        <f>COUNTIF(Q$253:Q$268,O257)+COUNTIF(O$253:O$268,Q257)+COUNTIF(Q$253:Q$268,Q257)+COUNTIF(O$253:O$268,O257)</f>
        <v>0</v>
      </c>
      <c r="U257" s="26"/>
      <c r="V257" s="25"/>
      <c r="W257" s="29"/>
      <c r="X257" s="29"/>
      <c r="Y257" s="27">
        <f t="shared" si="201"/>
        <v>0</v>
      </c>
      <c r="Z257" s="28">
        <f>COUNTIF(W$253:W$268,U257)+COUNTIF(U$253:U$268,W257)+COUNTIF(W$253:W$268,W257)+COUNTIF(U$253:U$268,U257)</f>
        <v>0</v>
      </c>
      <c r="AA257" s="27">
        <f t="shared" si="202"/>
        <v>1</v>
      </c>
      <c r="AB257" s="30">
        <f t="shared" si="203"/>
        <v>6.2578222778473094E-2</v>
      </c>
      <c r="AC257" s="20"/>
      <c r="AD257" s="31">
        <f t="shared" si="204"/>
        <v>15.979999999999999</v>
      </c>
      <c r="AE257" s="31">
        <f t="shared" si="205"/>
        <v>18.02</v>
      </c>
      <c r="AF257" s="31">
        <f t="shared" si="206"/>
        <v>34</v>
      </c>
      <c r="AG257" s="7">
        <v>1</v>
      </c>
    </row>
    <row r="258" spans="1:33" ht="15.75" customHeight="1" x14ac:dyDescent="0.25">
      <c r="A258" s="22" t="s">
        <v>71</v>
      </c>
      <c r="B258" s="23" t="s">
        <v>48</v>
      </c>
      <c r="C258" s="26"/>
      <c r="D258" s="25"/>
      <c r="E258" s="25"/>
      <c r="F258" s="25"/>
      <c r="G258" s="27">
        <f t="shared" si="198"/>
        <v>0</v>
      </c>
      <c r="H258" s="28">
        <f>COUNTIF(E$253:E$268,C258)+COUNTIF(C$253:C$268,E258)+COUNTIF(E$253:E$268,E258)+COUNTIF(C$253:C$268,C258)</f>
        <v>0</v>
      </c>
      <c r="I258" s="26"/>
      <c r="J258" s="25"/>
      <c r="K258" s="29">
        <v>14</v>
      </c>
      <c r="L258" s="29" t="s">
        <v>28</v>
      </c>
      <c r="M258" s="27">
        <f t="shared" si="199"/>
        <v>1</v>
      </c>
      <c r="N258" s="28">
        <f>COUNTIF(K$253:K$268,I258)+COUNTIF(I$253:I$268,K258)+COUNTIF(K$253:K$268,K258)+COUNTIF(I$253:I$268,I258)</f>
        <v>1</v>
      </c>
      <c r="O258" s="26"/>
      <c r="P258" s="25"/>
      <c r="Q258" s="24"/>
      <c r="R258" s="29"/>
      <c r="S258" s="27">
        <f t="shared" si="200"/>
        <v>0</v>
      </c>
      <c r="T258" s="28">
        <f>COUNTIF(Q$253:Q$268,O258)+COUNTIF(O$253:O$268,Q258)+COUNTIF(Q$253:Q$268,Q258)+COUNTIF(O$253:O$268,O258)</f>
        <v>0</v>
      </c>
      <c r="U258" s="26"/>
      <c r="V258" s="25"/>
      <c r="W258" s="25"/>
      <c r="X258" s="25"/>
      <c r="Y258" s="27">
        <f t="shared" si="201"/>
        <v>0</v>
      </c>
      <c r="Z258" s="28">
        <f>COUNTIF(W$253:W$268,U258)+COUNTIF(U$253:U$268,W258)+COUNTIF(W$253:W$268,W258)+COUNTIF(U$253:U$268,U258)</f>
        <v>0</v>
      </c>
      <c r="AA258" s="27">
        <f t="shared" si="202"/>
        <v>1</v>
      </c>
      <c r="AB258" s="30">
        <f t="shared" si="203"/>
        <v>3.1289111389236547E-2</v>
      </c>
      <c r="AC258" s="20"/>
      <c r="AD258" s="31">
        <f t="shared" si="204"/>
        <v>31.959999999999997</v>
      </c>
      <c r="AE258" s="31">
        <f t="shared" si="205"/>
        <v>36.04</v>
      </c>
      <c r="AF258" s="31">
        <f t="shared" si="206"/>
        <v>68</v>
      </c>
      <c r="AG258" s="7">
        <v>2</v>
      </c>
    </row>
    <row r="259" spans="1:33" ht="15.75" customHeight="1" x14ac:dyDescent="0.25">
      <c r="A259" s="22" t="s">
        <v>71</v>
      </c>
      <c r="B259" s="23" t="s">
        <v>61</v>
      </c>
      <c r="C259" s="26"/>
      <c r="D259" s="25"/>
      <c r="E259" s="29">
        <v>27</v>
      </c>
      <c r="F259" s="29" t="s">
        <v>26</v>
      </c>
      <c r="G259" s="27">
        <f t="shared" si="198"/>
        <v>1</v>
      </c>
      <c r="H259" s="28">
        <f>COUNTIF(E$253:E$268,C259)+COUNTIF(C$253:C$268,E259)+COUNTIF(E$253:E$268,E259)+COUNTIF(C$253:C$268,C259)</f>
        <v>1</v>
      </c>
      <c r="I259" s="26"/>
      <c r="J259" s="25"/>
      <c r="K259" s="29"/>
      <c r="L259" s="29"/>
      <c r="M259" s="27">
        <f t="shared" si="199"/>
        <v>0</v>
      </c>
      <c r="N259" s="28">
        <f>COUNTIF(K$253:K$268,I259)+COUNTIF(I$253:I$268,K259)+COUNTIF(K$253:K$268,K259)+COUNTIF(I$253:I$268,I259)</f>
        <v>0</v>
      </c>
      <c r="O259" s="26"/>
      <c r="P259" s="25"/>
      <c r="Q259" s="29"/>
      <c r="R259" s="29"/>
      <c r="S259" s="27">
        <f t="shared" si="200"/>
        <v>0</v>
      </c>
      <c r="T259" s="28">
        <f>COUNTIF(Q$253:Q$268,O259)+COUNTIF(O$253:O$268,Q259)+COUNTIF(Q$253:Q$268,Q259)+COUNTIF(O$253:O$268,O259)</f>
        <v>0</v>
      </c>
      <c r="U259" s="26"/>
      <c r="V259" s="25"/>
      <c r="W259" s="29">
        <v>13</v>
      </c>
      <c r="X259" s="29" t="s">
        <v>26</v>
      </c>
      <c r="Y259" s="27">
        <f t="shared" si="201"/>
        <v>1</v>
      </c>
      <c r="Z259" s="28">
        <f>COUNTIF(W$253:W$268,U259)+COUNTIF(U$253:U$268,W259)+COUNTIF(W$253:W$268,W259)+COUNTIF(U$253:U$268,U259)</f>
        <v>1</v>
      </c>
      <c r="AA259" s="27">
        <f t="shared" si="202"/>
        <v>2</v>
      </c>
      <c r="AB259" s="30">
        <f t="shared" si="203"/>
        <v>4.1718815185648732E-2</v>
      </c>
      <c r="AC259" s="20"/>
      <c r="AD259" s="31">
        <f t="shared" si="204"/>
        <v>47.94</v>
      </c>
      <c r="AE259" s="31">
        <f t="shared" si="205"/>
        <v>54.06</v>
      </c>
      <c r="AF259" s="31">
        <f t="shared" si="206"/>
        <v>102</v>
      </c>
      <c r="AG259" s="7">
        <v>3</v>
      </c>
    </row>
    <row r="260" spans="1:33" ht="15.75" customHeight="1" x14ac:dyDescent="0.25">
      <c r="A260" s="22" t="s">
        <v>71</v>
      </c>
      <c r="B260" s="23" t="s">
        <v>62</v>
      </c>
      <c r="C260" s="26"/>
      <c r="D260" s="25"/>
      <c r="E260" s="25"/>
      <c r="F260" s="25"/>
      <c r="G260" s="27">
        <f t="shared" si="198"/>
        <v>0</v>
      </c>
      <c r="H260" s="28">
        <f>COUNTIF(E$253:E$268,C260)+COUNTIF(C$253:C$268,E260)+COUNTIF(E$253:E$268,E260)+COUNTIF(C$253:C$268,C260)</f>
        <v>0</v>
      </c>
      <c r="I260" s="26"/>
      <c r="J260" s="25"/>
      <c r="K260" s="29"/>
      <c r="L260" s="29"/>
      <c r="M260" s="27">
        <f t="shared" si="199"/>
        <v>0</v>
      </c>
      <c r="N260" s="28">
        <f>COUNTIF(K$253:K$268,I260)+COUNTIF(I$253:I$268,K260)+COUNTIF(K$253:K$268,K260)+COUNTIF(I$253:I$268,I260)</f>
        <v>0</v>
      </c>
      <c r="O260" s="26"/>
      <c r="P260" s="25"/>
      <c r="Q260" s="25"/>
      <c r="R260" s="25"/>
      <c r="S260" s="27">
        <f t="shared" si="200"/>
        <v>0</v>
      </c>
      <c r="T260" s="28">
        <f>COUNTIF(Q$253:Q$268,O260)+COUNTIF(O$253:O$268,Q260)+COUNTIF(Q$253:Q$268,Q260)+COUNTIF(O$253:O$268,O260)</f>
        <v>0</v>
      </c>
      <c r="U260" s="26"/>
      <c r="V260" s="25"/>
      <c r="W260" s="29"/>
      <c r="X260" s="29"/>
      <c r="Y260" s="27">
        <f t="shared" si="201"/>
        <v>0</v>
      </c>
      <c r="Z260" s="28">
        <f>COUNTIF(W$253:W$268,U260)+COUNTIF(U$253:U$268,W260)+COUNTIF(W$253:W$268,W260)+COUNTIF(U$253:U$268,U260)</f>
        <v>0</v>
      </c>
      <c r="AA260" s="27">
        <f t="shared" si="202"/>
        <v>0</v>
      </c>
      <c r="AB260" s="30">
        <f t="shared" si="203"/>
        <v>0</v>
      </c>
      <c r="AC260" s="20"/>
      <c r="AD260" s="31">
        <f t="shared" si="204"/>
        <v>31.959999999999997</v>
      </c>
      <c r="AE260" s="31">
        <f t="shared" si="205"/>
        <v>36.04</v>
      </c>
      <c r="AF260" s="31">
        <f t="shared" si="206"/>
        <v>68</v>
      </c>
      <c r="AG260" s="7">
        <v>2</v>
      </c>
    </row>
    <row r="261" spans="1:33" ht="15.75" customHeight="1" x14ac:dyDescent="0.25">
      <c r="A261" s="22" t="s">
        <v>71</v>
      </c>
      <c r="B261" s="23" t="s">
        <v>63</v>
      </c>
      <c r="C261" s="26"/>
      <c r="D261" s="25"/>
      <c r="E261" s="25"/>
      <c r="F261" s="25"/>
      <c r="G261" s="27">
        <f t="shared" si="198"/>
        <v>0</v>
      </c>
      <c r="H261" s="28">
        <f>COUNTIF(E$253:E$268,C261)+COUNTIF(C$253:C$268,E261)+COUNTIF(E$253:E$268,E261)+COUNTIF(C$253:C$268,C261)</f>
        <v>0</v>
      </c>
      <c r="I261" s="26"/>
      <c r="J261" s="25"/>
      <c r="K261" s="29"/>
      <c r="L261" s="29"/>
      <c r="M261" s="27">
        <f t="shared" si="199"/>
        <v>0</v>
      </c>
      <c r="N261" s="28">
        <f>COUNTIF(K$253:K$268,I261)+COUNTIF(I$253:I$268,K261)+COUNTIF(K$253:K$268,K261)+COUNTIF(I$253:I$268,I261)</f>
        <v>0</v>
      </c>
      <c r="O261" s="26"/>
      <c r="P261" s="25"/>
      <c r="Q261" s="29">
        <v>26</v>
      </c>
      <c r="R261" s="29" t="s">
        <v>28</v>
      </c>
      <c r="S261" s="27">
        <f t="shared" si="200"/>
        <v>1</v>
      </c>
      <c r="T261" s="28">
        <f>COUNTIF(Q$253:Q$268,O261)+COUNTIF(O$253:O$268,Q261)+COUNTIF(Q$253:Q$268,Q261)+COUNTIF(O$253:O$268,O261)</f>
        <v>1</v>
      </c>
      <c r="U261" s="26"/>
      <c r="V261" s="25"/>
      <c r="W261" s="25"/>
      <c r="X261" s="25"/>
      <c r="Y261" s="27">
        <f t="shared" si="201"/>
        <v>0</v>
      </c>
      <c r="Z261" s="28">
        <f>COUNTIF(W$253:W$268,U261)+COUNTIF(U$253:U$268,W261)+COUNTIF(W$253:W$268,W261)+COUNTIF(U$253:U$268,U261)</f>
        <v>0</v>
      </c>
      <c r="AA261" s="27">
        <f t="shared" si="202"/>
        <v>1</v>
      </c>
      <c r="AB261" s="30">
        <f t="shared" si="203"/>
        <v>6.2578222778473094E-2</v>
      </c>
      <c r="AC261" s="20"/>
      <c r="AD261" s="31">
        <f t="shared" si="204"/>
        <v>15.979999999999999</v>
      </c>
      <c r="AE261" s="31">
        <f t="shared" si="205"/>
        <v>18.02</v>
      </c>
      <c r="AF261" s="31">
        <f t="shared" si="206"/>
        <v>34</v>
      </c>
      <c r="AG261" s="7">
        <v>1</v>
      </c>
    </row>
    <row r="262" spans="1:33" ht="15.75" customHeight="1" x14ac:dyDescent="0.25">
      <c r="A262" s="22" t="s">
        <v>71</v>
      </c>
      <c r="B262" s="23" t="s">
        <v>64</v>
      </c>
      <c r="C262" s="26"/>
      <c r="D262" s="25"/>
      <c r="E262" s="25"/>
      <c r="F262" s="25"/>
      <c r="G262" s="27">
        <f t="shared" si="198"/>
        <v>0</v>
      </c>
      <c r="H262" s="28">
        <f>COUNTIF(E$253:E$268,C262)+COUNTIF(C$253:C$268,E262)+COUNTIF(E$253:E$268,E262)+COUNTIF(C$253:C$268,C262)</f>
        <v>0</v>
      </c>
      <c r="I262" s="26"/>
      <c r="J262" s="25"/>
      <c r="K262" s="25"/>
      <c r="L262" s="25"/>
      <c r="M262" s="27">
        <f t="shared" si="199"/>
        <v>0</v>
      </c>
      <c r="N262" s="28">
        <f>COUNTIF(K$253:K$268,I262)+COUNTIF(I$253:I$268,K262)+COUNTIF(K$253:K$268,K262)+COUNTIF(I$253:I$268,I262)</f>
        <v>0</v>
      </c>
      <c r="O262" s="26"/>
      <c r="P262" s="25"/>
      <c r="Q262" s="25"/>
      <c r="R262" s="25"/>
      <c r="S262" s="27">
        <f t="shared" si="200"/>
        <v>0</v>
      </c>
      <c r="T262" s="28">
        <f>COUNTIF(Q$253:Q$268,O262)+COUNTIF(O$253:O$268,Q262)+COUNTIF(Q$253:Q$268,Q262)+COUNTIF(O$253:O$268,O262)</f>
        <v>0</v>
      </c>
      <c r="U262" s="26"/>
      <c r="V262" s="25"/>
      <c r="W262" s="29">
        <v>18</v>
      </c>
      <c r="X262" s="29" t="s">
        <v>30</v>
      </c>
      <c r="Y262" s="27">
        <f t="shared" si="201"/>
        <v>1</v>
      </c>
      <c r="Z262" s="28">
        <f>COUNTIF(W$253:W$268,U262)+COUNTIF(U$253:U$268,W262)+COUNTIF(W$253:W$268,W262)+COUNTIF(U$253:U$268,U262)</f>
        <v>1</v>
      </c>
      <c r="AA262" s="27">
        <f t="shared" si="202"/>
        <v>1</v>
      </c>
      <c r="AB262" s="30">
        <f t="shared" si="203"/>
        <v>3.1289111389236547E-2</v>
      </c>
      <c r="AC262" s="20"/>
      <c r="AD262" s="31">
        <f t="shared" si="204"/>
        <v>31.959999999999997</v>
      </c>
      <c r="AE262" s="31">
        <f t="shared" si="205"/>
        <v>36.04</v>
      </c>
      <c r="AF262" s="31">
        <f t="shared" si="206"/>
        <v>68</v>
      </c>
      <c r="AG262" s="7">
        <v>2</v>
      </c>
    </row>
    <row r="263" spans="1:33" ht="15.75" customHeight="1" x14ac:dyDescent="0.25">
      <c r="A263" s="22" t="s">
        <v>71</v>
      </c>
      <c r="B263" s="23" t="s">
        <v>68</v>
      </c>
      <c r="C263" s="26"/>
      <c r="D263" s="25"/>
      <c r="E263" s="25"/>
      <c r="F263" s="25"/>
      <c r="G263" s="27">
        <f t="shared" si="198"/>
        <v>0</v>
      </c>
      <c r="H263" s="28">
        <f>COUNTIF(E$253:E$268,C263)+COUNTIF(C$253:C$268,E263)+COUNTIF(E$253:E$268,E263)+COUNTIF(C$253:C$268,C263)</f>
        <v>0</v>
      </c>
      <c r="I263" s="26"/>
      <c r="J263" s="25"/>
      <c r="K263" s="25"/>
      <c r="L263" s="25"/>
      <c r="M263" s="27">
        <f t="shared" si="199"/>
        <v>0</v>
      </c>
      <c r="N263" s="28">
        <f>COUNTIF(K$253:K$268,I263)+COUNTIF(I$253:I$268,K263)+COUNTIF(K$253:K$268,K263)+COUNTIF(I$253:I$268,I263)</f>
        <v>0</v>
      </c>
      <c r="O263" s="26"/>
      <c r="P263" s="25"/>
      <c r="Q263" s="29">
        <v>18</v>
      </c>
      <c r="R263" s="29" t="s">
        <v>53</v>
      </c>
      <c r="S263" s="27">
        <f t="shared" si="200"/>
        <v>1</v>
      </c>
      <c r="T263" s="28">
        <f>COUNTIF(Q$253:Q$268,O263)+COUNTIF(O$253:O$268,Q263)+COUNTIF(Q$253:Q$268,Q263)+COUNTIF(O$253:O$268,O263)</f>
        <v>1</v>
      </c>
      <c r="U263" s="26"/>
      <c r="V263" s="25"/>
      <c r="W263" s="25"/>
      <c r="X263" s="25"/>
      <c r="Y263" s="27">
        <f t="shared" si="201"/>
        <v>0</v>
      </c>
      <c r="Z263" s="28">
        <f>COUNTIF(W$253:W$268,U263)+COUNTIF(U$253:U$268,W263)+COUNTIF(W$253:W$268,W263)+COUNTIF(U$253:U$268,U263)</f>
        <v>0</v>
      </c>
      <c r="AA263" s="27">
        <f t="shared" si="202"/>
        <v>1</v>
      </c>
      <c r="AB263" s="30">
        <f t="shared" si="203"/>
        <v>3.1289111389236547E-2</v>
      </c>
      <c r="AC263" s="20"/>
      <c r="AD263" s="31">
        <f t="shared" si="204"/>
        <v>31.959999999999997</v>
      </c>
      <c r="AE263" s="31">
        <f t="shared" si="205"/>
        <v>36.04</v>
      </c>
      <c r="AF263" s="31">
        <f t="shared" si="206"/>
        <v>68</v>
      </c>
      <c r="AG263" s="7">
        <v>2</v>
      </c>
    </row>
    <row r="264" spans="1:33" ht="15.75" customHeight="1" x14ac:dyDescent="0.25">
      <c r="A264" s="22" t="s">
        <v>71</v>
      </c>
      <c r="B264" s="23" t="s">
        <v>50</v>
      </c>
      <c r="C264" s="26"/>
      <c r="D264" s="25"/>
      <c r="E264" s="25"/>
      <c r="F264" s="25"/>
      <c r="G264" s="27">
        <f t="shared" si="198"/>
        <v>0</v>
      </c>
      <c r="H264" s="28">
        <f>COUNTIF(E$253:E$268,C264)+COUNTIF(C$253:C$268,E264)+COUNTIF(E$253:E$268,E264)+COUNTIF(C$253:C$268,C264)</f>
        <v>0</v>
      </c>
      <c r="I264" s="26"/>
      <c r="J264" s="25"/>
      <c r="K264" s="25"/>
      <c r="L264" s="25"/>
      <c r="M264" s="27">
        <f t="shared" si="199"/>
        <v>0</v>
      </c>
      <c r="N264" s="28">
        <f>COUNTIF(K$253:K$268,I264)+COUNTIF(I$253:I$268,K264)+COUNTIF(K$253:K$268,K264)+COUNTIF(I$253:I$268,I264)</f>
        <v>0</v>
      </c>
      <c r="O264" s="26"/>
      <c r="P264" s="25"/>
      <c r="Q264" s="29"/>
      <c r="R264" s="29"/>
      <c r="S264" s="27">
        <f t="shared" si="200"/>
        <v>0</v>
      </c>
      <c r="T264" s="28">
        <f>COUNTIF(Q$253:Q$268,O264)+COUNTIF(O$253:O$268,Q264)+COUNTIF(Q$253:Q$268,Q264)+COUNTIF(O$253:O$268,O264)</f>
        <v>0</v>
      </c>
      <c r="U264" s="26"/>
      <c r="V264" s="25"/>
      <c r="W264" s="29">
        <v>12</v>
      </c>
      <c r="X264" s="29" t="s">
        <v>51</v>
      </c>
      <c r="Y264" s="27">
        <f t="shared" si="201"/>
        <v>1</v>
      </c>
      <c r="Z264" s="28">
        <f>COUNTIF(W$253:W$268,U264)+COUNTIF(U$253:U$268,W264)+COUNTIF(W$253:W$268,W264)+COUNTIF(U$253:U$268,U264)</f>
        <v>1</v>
      </c>
      <c r="AA264" s="27">
        <f t="shared" si="202"/>
        <v>1</v>
      </c>
      <c r="AB264" s="30">
        <f t="shared" si="203"/>
        <v>3.1289111389236547E-2</v>
      </c>
      <c r="AC264" s="20"/>
      <c r="AD264" s="31">
        <f t="shared" si="204"/>
        <v>31.959999999999997</v>
      </c>
      <c r="AE264" s="31">
        <f t="shared" si="205"/>
        <v>36.04</v>
      </c>
      <c r="AF264" s="31">
        <f t="shared" si="206"/>
        <v>68</v>
      </c>
      <c r="AG264" s="7">
        <v>2</v>
      </c>
    </row>
    <row r="265" spans="1:33" ht="15.75" customHeight="1" x14ac:dyDescent="0.25">
      <c r="A265" s="22" t="s">
        <v>71</v>
      </c>
      <c r="B265" s="23" t="s">
        <v>32</v>
      </c>
      <c r="C265" s="26"/>
      <c r="D265" s="25"/>
      <c r="E265" s="24"/>
      <c r="F265" s="29"/>
      <c r="G265" s="27">
        <f t="shared" si="198"/>
        <v>0</v>
      </c>
      <c r="H265" s="28">
        <f>COUNTIF(E$253:E$268,C265)+COUNTIF(C$253:C$268,E265)+COUNTIF(E$253:E$268,E265)+COUNTIF(C$253:C$268,C265)</f>
        <v>0</v>
      </c>
      <c r="I265" s="26"/>
      <c r="J265" s="25"/>
      <c r="K265" s="29">
        <v>8</v>
      </c>
      <c r="L265" s="29" t="s">
        <v>30</v>
      </c>
      <c r="M265" s="27">
        <f t="shared" si="199"/>
        <v>1</v>
      </c>
      <c r="N265" s="28">
        <f>COUNTIF(K$253:K$268,I265)+COUNTIF(I$253:I$268,K265)+COUNTIF(K$253:K$268,K265)+COUNTIF(I$253:I$268,I265)</f>
        <v>1</v>
      </c>
      <c r="O265" s="26"/>
      <c r="P265" s="25"/>
      <c r="Q265" s="25"/>
      <c r="R265" s="25"/>
      <c r="S265" s="27">
        <f t="shared" si="200"/>
        <v>0</v>
      </c>
      <c r="T265" s="28">
        <f>COUNTIF(Q$253:Q$268,O265)+COUNTIF(O$253:O$268,Q265)+COUNTIF(Q$253:Q$268,Q265)+COUNTIF(O$253:O$268,O265)</f>
        <v>0</v>
      </c>
      <c r="U265" s="26"/>
      <c r="V265" s="25"/>
      <c r="W265" s="25"/>
      <c r="X265" s="25"/>
      <c r="Y265" s="27">
        <f t="shared" si="201"/>
        <v>0</v>
      </c>
      <c r="Z265" s="28">
        <f>COUNTIF(W$253:W$268,U265)+COUNTIF(U$253:U$268,W265)+COUNTIF(W$253:W$268,W265)+COUNTIF(U$253:U$268,U265)</f>
        <v>0</v>
      </c>
      <c r="AA265" s="27">
        <f t="shared" si="202"/>
        <v>1</v>
      </c>
      <c r="AB265" s="30">
        <f t="shared" si="203"/>
        <v>6.2578222778473094E-2</v>
      </c>
      <c r="AC265" s="20"/>
      <c r="AD265" s="31">
        <f t="shared" si="204"/>
        <v>15.979999999999999</v>
      </c>
      <c r="AE265" s="31">
        <f t="shared" si="205"/>
        <v>18.02</v>
      </c>
      <c r="AF265" s="31">
        <f t="shared" si="206"/>
        <v>34</v>
      </c>
      <c r="AG265" s="7">
        <v>1</v>
      </c>
    </row>
    <row r="266" spans="1:33" ht="15.75" customHeight="1" x14ac:dyDescent="0.25">
      <c r="A266" s="22" t="s">
        <v>71</v>
      </c>
      <c r="B266" s="50" t="s">
        <v>69</v>
      </c>
      <c r="C266" s="26"/>
      <c r="D266" s="25"/>
      <c r="E266" s="29">
        <v>13</v>
      </c>
      <c r="F266" s="29" t="s">
        <v>23</v>
      </c>
      <c r="G266" s="27">
        <f t="shared" si="198"/>
        <v>1</v>
      </c>
      <c r="H266" s="28">
        <f>COUNTIF(E$253:E$268,C266)+COUNTIF(C$253:C$268,E266)+COUNTIF(E$253:E$268,E266)+COUNTIF(C$253:C$268,C266)</f>
        <v>1</v>
      </c>
      <c r="I266" s="26"/>
      <c r="J266" s="25"/>
      <c r="K266" s="29"/>
      <c r="L266" s="29"/>
      <c r="M266" s="27">
        <f t="shared" si="199"/>
        <v>0</v>
      </c>
      <c r="N266" s="28">
        <f>COUNTIF(K$253:K$268,I266)+COUNTIF(I$253:I$268,K266)+COUNTIF(K$253:K$268,K266)+COUNTIF(I$253:I$268,I266)</f>
        <v>0</v>
      </c>
      <c r="O266" s="26"/>
      <c r="P266" s="25"/>
      <c r="Q266" s="25"/>
      <c r="R266" s="25"/>
      <c r="S266" s="27">
        <f t="shared" si="200"/>
        <v>0</v>
      </c>
      <c r="T266" s="28">
        <f>COUNTIF(Q$253:Q$268,O266)+COUNTIF(O$253:O$268,Q266)+COUNTIF(Q$253:Q$268,Q266)+COUNTIF(O$253:O$268,O266)</f>
        <v>0</v>
      </c>
      <c r="U266" s="26"/>
      <c r="V266" s="25"/>
      <c r="W266" s="29"/>
      <c r="X266" s="29"/>
      <c r="Y266" s="27">
        <f t="shared" si="201"/>
        <v>0</v>
      </c>
      <c r="Z266" s="28">
        <f>COUNTIF(W$253:W$268,U266)+COUNTIF(U$253:U$268,W266)+COUNTIF(W$253:W$268,W266)+COUNTIF(U$253:U$268,U266)</f>
        <v>0</v>
      </c>
      <c r="AA266" s="27">
        <f t="shared" si="202"/>
        <v>1</v>
      </c>
      <c r="AB266" s="30">
        <f t="shared" si="203"/>
        <v>6.2578222778473094E-2</v>
      </c>
      <c r="AC266" s="20"/>
      <c r="AD266" s="31">
        <f t="shared" si="204"/>
        <v>15.979999999999999</v>
      </c>
      <c r="AE266" s="31">
        <f t="shared" si="205"/>
        <v>18.02</v>
      </c>
      <c r="AF266" s="31">
        <f t="shared" si="206"/>
        <v>34</v>
      </c>
      <c r="AG266" s="7">
        <v>1</v>
      </c>
    </row>
    <row r="267" spans="1:33" ht="15.75" customHeight="1" x14ac:dyDescent="0.25">
      <c r="A267" s="22" t="s">
        <v>71</v>
      </c>
      <c r="B267" s="23" t="s">
        <v>35</v>
      </c>
      <c r="C267" s="26"/>
      <c r="D267" s="25"/>
      <c r="E267" s="29"/>
      <c r="F267" s="29"/>
      <c r="G267" s="27">
        <f t="shared" si="198"/>
        <v>0</v>
      </c>
      <c r="H267" s="28">
        <f>COUNTIF(E$253:E$268,C267)+COUNTIF(C$253:C$268,E267)+COUNTIF(E$253:E$268,E267)+COUNTIF(C$253:C$268,C267)</f>
        <v>0</v>
      </c>
      <c r="I267" s="26"/>
      <c r="J267" s="25"/>
      <c r="K267" s="29">
        <v>11</v>
      </c>
      <c r="L267" s="29" t="s">
        <v>30</v>
      </c>
      <c r="M267" s="27">
        <f t="shared" si="199"/>
        <v>1</v>
      </c>
      <c r="N267" s="28">
        <f>COUNTIF(K$253:K$268,I267)+COUNTIF(I$253:I$268,K267)+COUNTIF(K$253:K$268,K267)+COUNTIF(I$253:I$268,I267)</f>
        <v>1</v>
      </c>
      <c r="O267" s="26"/>
      <c r="P267" s="25"/>
      <c r="Q267" s="29"/>
      <c r="R267" s="29"/>
      <c r="S267" s="27">
        <f t="shared" si="200"/>
        <v>0</v>
      </c>
      <c r="T267" s="28">
        <f>COUNTIF(Q$253:Q$268,O267)+COUNTIF(O$253:O$268,Q267)+COUNTIF(Q$253:Q$268,Q267)+COUNTIF(O$253:O$268,O267)</f>
        <v>0</v>
      </c>
      <c r="U267" s="26"/>
      <c r="V267" s="25"/>
      <c r="W267" s="29">
        <v>6</v>
      </c>
      <c r="X267" s="29" t="s">
        <v>30</v>
      </c>
      <c r="Y267" s="27">
        <f t="shared" si="201"/>
        <v>1</v>
      </c>
      <c r="Z267" s="28">
        <f>COUNTIF(W$253:W$268,U267)+COUNTIF(U$253:U$268,W267)+COUNTIF(W$253:W$268,W267)+COUNTIF(U$253:U$268,U267)</f>
        <v>1</v>
      </c>
      <c r="AA267" s="27">
        <f t="shared" si="202"/>
        <v>2</v>
      </c>
      <c r="AB267" s="30">
        <f t="shared" si="203"/>
        <v>6.2578222778473094E-2</v>
      </c>
      <c r="AC267" s="20"/>
      <c r="AD267" s="31">
        <f t="shared" si="204"/>
        <v>31.959999999999997</v>
      </c>
      <c r="AE267" s="31">
        <f t="shared" si="205"/>
        <v>36.04</v>
      </c>
      <c r="AF267" s="31">
        <f t="shared" si="206"/>
        <v>68</v>
      </c>
      <c r="AG267" s="7">
        <v>2</v>
      </c>
    </row>
    <row r="268" spans="1:33" ht="15.75" customHeight="1" x14ac:dyDescent="0.25">
      <c r="A268" s="22" t="s">
        <v>71</v>
      </c>
      <c r="B268" s="50" t="s">
        <v>70</v>
      </c>
      <c r="C268" s="26"/>
      <c r="D268" s="25"/>
      <c r="E268" s="25"/>
      <c r="F268" s="25"/>
      <c r="G268" s="27">
        <f t="shared" si="198"/>
        <v>0</v>
      </c>
      <c r="H268" s="28">
        <f>COUNTIF(E$253:E$268,C268)+COUNTIF(C$253:C$268,E268)+COUNTIF(E$253:E$268,E268)+COUNTIF(C$253:C$268,C268)</f>
        <v>0</v>
      </c>
      <c r="I268" s="26"/>
      <c r="J268" s="25"/>
      <c r="K268" s="29">
        <v>3</v>
      </c>
      <c r="L268" s="29" t="s">
        <v>30</v>
      </c>
      <c r="M268" s="27">
        <f t="shared" si="199"/>
        <v>1</v>
      </c>
      <c r="N268" s="28">
        <f>COUNTIF(K$253:K$268,I268)+COUNTIF(I$253:I$268,K268)+COUNTIF(K$253:K$268,K268)+COUNTIF(I$253:I$268,I268)</f>
        <v>1</v>
      </c>
      <c r="O268" s="26"/>
      <c r="P268" s="25"/>
      <c r="Q268" s="25"/>
      <c r="R268" s="25"/>
      <c r="S268" s="27">
        <f t="shared" si="200"/>
        <v>0</v>
      </c>
      <c r="T268" s="28">
        <f>COUNTIF(Q$253:Q$268,O268)+COUNTIF(O$253:O$268,Q268)+COUNTIF(Q$253:Q$268,Q268)+COUNTIF(O$253:O$268,O268)</f>
        <v>0</v>
      </c>
      <c r="U268" s="26"/>
      <c r="V268" s="25"/>
      <c r="W268" s="25"/>
      <c r="X268" s="25"/>
      <c r="Y268" s="27">
        <f t="shared" si="201"/>
        <v>0</v>
      </c>
      <c r="Z268" s="28">
        <f>COUNTIF(W$253:W$268,U268)+COUNTIF(U$253:U$268,W268)+COUNTIF(W$253:W$268,W268)+COUNTIF(U$253:U$268,U268)</f>
        <v>0</v>
      </c>
      <c r="AA268" s="27">
        <f t="shared" si="202"/>
        <v>1</v>
      </c>
      <c r="AB268" s="30">
        <f t="shared" si="203"/>
        <v>6.2578222778473094E-2</v>
      </c>
      <c r="AC268" s="20"/>
      <c r="AD268" s="31">
        <f t="shared" si="204"/>
        <v>15.979999999999999</v>
      </c>
      <c r="AE268" s="31">
        <f t="shared" si="205"/>
        <v>18.02</v>
      </c>
      <c r="AF268" s="31">
        <f t="shared" si="206"/>
        <v>34</v>
      </c>
      <c r="AG268" s="7">
        <v>1</v>
      </c>
    </row>
    <row r="269" spans="1:33" ht="15.75" customHeight="1" x14ac:dyDescent="0.25">
      <c r="A269" s="37"/>
      <c r="B269" s="44" t="s">
        <v>72</v>
      </c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0"/>
      <c r="AB269" s="41"/>
      <c r="AC269" s="20"/>
      <c r="AD269" s="21" t="s">
        <v>17</v>
      </c>
      <c r="AE269" s="21" t="s">
        <v>18</v>
      </c>
      <c r="AF269" s="21" t="s">
        <v>19</v>
      </c>
      <c r="AG269" s="42"/>
    </row>
    <row r="270" spans="1:33" ht="15.75" customHeight="1" x14ac:dyDescent="0.25">
      <c r="A270" s="22" t="s">
        <v>72</v>
      </c>
      <c r="B270" s="23" t="s">
        <v>22</v>
      </c>
      <c r="C270" s="26"/>
      <c r="D270" s="25"/>
      <c r="E270" s="29">
        <v>12</v>
      </c>
      <c r="F270" s="29" t="s">
        <v>51</v>
      </c>
      <c r="G270" s="27">
        <f t="shared" ref="G270:G285" si="207">COUNTA(C270,E270)</f>
        <v>1</v>
      </c>
      <c r="H270" s="28">
        <f>COUNTIF(E$270:E$285,C270)+COUNTIF(C$270:C$285,E270)+COUNTIF(E$270:E$285,E270)+COUNTIF(C$270:C$285,C270)</f>
        <v>1</v>
      </c>
      <c r="I270" s="26"/>
      <c r="J270" s="25"/>
      <c r="K270" s="29"/>
      <c r="L270" s="29"/>
      <c r="M270" s="27">
        <f t="shared" ref="M270:M285" si="208">COUNTA(I270,K270)</f>
        <v>0</v>
      </c>
      <c r="N270" s="28">
        <f>COUNTIF(K$270:K$285,I270)+COUNTIF(I$270:I$285,K270)+COUNTIF(K$270:K$285,K270)+COUNTIF(I$270:I$285,I270)</f>
        <v>0</v>
      </c>
      <c r="O270" s="26"/>
      <c r="P270" s="25"/>
      <c r="Q270" s="29">
        <v>13</v>
      </c>
      <c r="R270" s="29" t="s">
        <v>51</v>
      </c>
      <c r="S270" s="27">
        <f t="shared" ref="S270:S285" si="209">COUNTA(O270,Q270)</f>
        <v>1</v>
      </c>
      <c r="T270" s="28">
        <f>COUNTIF(Q$270:Q$285,O270)+COUNTIF(O$270:O$285,Q270)+COUNTIF(Q$270:Q$285,Q270)+COUNTIF(O$270:O$285,O270)</f>
        <v>1</v>
      </c>
      <c r="U270" s="26"/>
      <c r="V270" s="25"/>
      <c r="W270" s="29">
        <v>25</v>
      </c>
      <c r="X270" s="29" t="s">
        <v>51</v>
      </c>
      <c r="Y270" s="27">
        <f t="shared" ref="Y270:Y285" si="210">COUNTA(U270,W270)</f>
        <v>1</v>
      </c>
      <c r="Z270" s="28">
        <f>COUNTIF(W$270:W$285,U270)+COUNTIF(U$270:U$285,W270)+COUNTIF(W$270:W$285,W270)+COUNTIF(U$270:U$285,U270)</f>
        <v>1</v>
      </c>
      <c r="AA270" s="27">
        <f t="shared" ref="AA270:AA285" si="211">SUM(G270,M270,S270,Y270)</f>
        <v>3</v>
      </c>
      <c r="AB270" s="30">
        <f t="shared" ref="AB270:AB285" si="212">AA270/AD270</f>
        <v>6.2578222778473094E-2</v>
      </c>
      <c r="AC270" s="20"/>
      <c r="AD270" s="31">
        <f t="shared" ref="AD270:AD285" si="213">AF270*0.47</f>
        <v>47.94</v>
      </c>
      <c r="AE270" s="31">
        <f t="shared" ref="AE270:AE285" si="214">AF270*0.53</f>
        <v>54.06</v>
      </c>
      <c r="AF270" s="31">
        <f t="shared" ref="AF270:AF285" si="215">AG270*34</f>
        <v>102</v>
      </c>
      <c r="AG270" s="7">
        <v>3</v>
      </c>
    </row>
    <row r="271" spans="1:33" ht="15.75" customHeight="1" x14ac:dyDescent="0.25">
      <c r="A271" s="22" t="s">
        <v>72</v>
      </c>
      <c r="B271" s="23" t="s">
        <v>46</v>
      </c>
      <c r="C271" s="26"/>
      <c r="D271" s="25"/>
      <c r="E271" s="25"/>
      <c r="F271" s="25"/>
      <c r="G271" s="27">
        <f t="shared" si="207"/>
        <v>0</v>
      </c>
      <c r="H271" s="28">
        <f>COUNTIF(E$270:E$285,C271)+COUNTIF(C$270:C$285,E271)+COUNTIF(E$270:E$285,E271)+COUNTIF(C$270:C$285,C271)</f>
        <v>0</v>
      </c>
      <c r="I271" s="26"/>
      <c r="J271" s="25"/>
      <c r="K271" s="29">
        <v>8</v>
      </c>
      <c r="L271" s="29" t="s">
        <v>30</v>
      </c>
      <c r="M271" s="27">
        <f t="shared" si="208"/>
        <v>1</v>
      </c>
      <c r="N271" s="28">
        <f>COUNTIF(K$270:K$285,I271)+COUNTIF(I$270:I$285,K271)+COUNTIF(K$270:K$285,K271)+COUNTIF(I$270:I$285,I271)</f>
        <v>1</v>
      </c>
      <c r="O271" s="26"/>
      <c r="P271" s="25"/>
      <c r="Q271" s="29"/>
      <c r="R271" s="29"/>
      <c r="S271" s="27">
        <f t="shared" si="209"/>
        <v>0</v>
      </c>
      <c r="T271" s="28">
        <f>COUNTIF(Q$270:Q$285,O271)+COUNTIF(O$270:O$285,Q271)+COUNTIF(Q$270:Q$285,Q271)+COUNTIF(O$270:O$285,O271)</f>
        <v>0</v>
      </c>
      <c r="U271" s="26"/>
      <c r="V271" s="25"/>
      <c r="W271" s="29">
        <v>11</v>
      </c>
      <c r="X271" s="29" t="s">
        <v>30</v>
      </c>
      <c r="Y271" s="27">
        <f t="shared" si="210"/>
        <v>1</v>
      </c>
      <c r="Z271" s="28">
        <f>COUNTIF(W$270:W$285,U271)+COUNTIF(U$270:U$285,W271)+COUNTIF(W$270:W$285,W271)+COUNTIF(U$270:U$285,U271)</f>
        <v>1</v>
      </c>
      <c r="AA271" s="27">
        <f t="shared" si="211"/>
        <v>2</v>
      </c>
      <c r="AB271" s="30">
        <f t="shared" si="212"/>
        <v>6.2578222778473094E-2</v>
      </c>
      <c r="AC271" s="20"/>
      <c r="AD271" s="31">
        <f t="shared" si="213"/>
        <v>31.959999999999997</v>
      </c>
      <c r="AE271" s="31">
        <f t="shared" si="214"/>
        <v>36.04</v>
      </c>
      <c r="AF271" s="31">
        <f t="shared" si="215"/>
        <v>68</v>
      </c>
      <c r="AG271" s="7">
        <v>2</v>
      </c>
    </row>
    <row r="272" spans="1:33" ht="15.75" customHeight="1" x14ac:dyDescent="0.25">
      <c r="A272" s="22" t="s">
        <v>72</v>
      </c>
      <c r="B272" s="23" t="s">
        <v>27</v>
      </c>
      <c r="C272" s="26"/>
      <c r="D272" s="25"/>
      <c r="E272" s="29">
        <v>24</v>
      </c>
      <c r="F272" s="29" t="s">
        <v>51</v>
      </c>
      <c r="G272" s="27">
        <f t="shared" si="207"/>
        <v>1</v>
      </c>
      <c r="H272" s="28">
        <f>COUNTIF(E$270:E$285,C272)+COUNTIF(C$270:C$285,E272)+COUNTIF(E$270:E$285,E272)+COUNTIF(C$270:C$285,C272)</f>
        <v>1</v>
      </c>
      <c r="I272" s="26"/>
      <c r="J272" s="25"/>
      <c r="K272" s="29">
        <v>15</v>
      </c>
      <c r="L272" s="29" t="s">
        <v>51</v>
      </c>
      <c r="M272" s="27">
        <f t="shared" si="208"/>
        <v>1</v>
      </c>
      <c r="N272" s="28">
        <f>COUNTIF(K$270:K$285,I272)+COUNTIF(I$270:I$285,K272)+COUNTIF(K$270:K$285,K272)+COUNTIF(I$270:I$285,I272)</f>
        <v>1</v>
      </c>
      <c r="O272" s="26"/>
      <c r="P272" s="25"/>
      <c r="Q272" s="29">
        <v>12</v>
      </c>
      <c r="R272" s="29" t="s">
        <v>51</v>
      </c>
      <c r="S272" s="27">
        <f t="shared" si="209"/>
        <v>1</v>
      </c>
      <c r="T272" s="28">
        <f>COUNTIF(Q$270:Q$285,O272)+COUNTIF(O$270:O$285,Q272)+COUNTIF(Q$270:Q$285,Q272)+COUNTIF(O$270:O$285,O272)</f>
        <v>1</v>
      </c>
      <c r="U272" s="26"/>
      <c r="V272" s="25"/>
      <c r="W272" s="29">
        <v>10</v>
      </c>
      <c r="X272" s="29" t="s">
        <v>51</v>
      </c>
      <c r="Y272" s="27">
        <f t="shared" si="210"/>
        <v>1</v>
      </c>
      <c r="Z272" s="28">
        <f>COUNTIF(W$270:W$285,U272)+COUNTIF(U$270:U$285,W272)+COUNTIF(W$270:W$285,W272)+COUNTIF(U$270:U$285,U272)</f>
        <v>1</v>
      </c>
      <c r="AA272" s="27">
        <f t="shared" si="211"/>
        <v>4</v>
      </c>
      <c r="AB272" s="30">
        <f t="shared" si="212"/>
        <v>8.3437630371297464E-2</v>
      </c>
      <c r="AC272" s="20"/>
      <c r="AD272" s="31">
        <f t="shared" si="213"/>
        <v>47.94</v>
      </c>
      <c r="AE272" s="31">
        <f t="shared" si="214"/>
        <v>54.06</v>
      </c>
      <c r="AF272" s="31">
        <f t="shared" si="215"/>
        <v>102</v>
      </c>
      <c r="AG272" s="7">
        <v>3</v>
      </c>
    </row>
    <row r="273" spans="1:33" ht="15.75" customHeight="1" x14ac:dyDescent="0.25">
      <c r="A273" s="22" t="s">
        <v>72</v>
      </c>
      <c r="B273" s="50" t="s">
        <v>47</v>
      </c>
      <c r="C273" s="26"/>
      <c r="D273" s="25"/>
      <c r="E273" s="25"/>
      <c r="F273" s="25"/>
      <c r="G273" s="27">
        <f t="shared" si="207"/>
        <v>0</v>
      </c>
      <c r="H273" s="28">
        <f>COUNTIF(E$270:E$285,C273)+COUNTIF(C$270:C$285,E273)+COUNTIF(E$270:E$285,E273)+COUNTIF(C$270:C$285,C273)</f>
        <v>0</v>
      </c>
      <c r="I273" s="26"/>
      <c r="J273" s="25"/>
      <c r="K273" s="29"/>
      <c r="L273" s="29"/>
      <c r="M273" s="27">
        <f t="shared" si="208"/>
        <v>0</v>
      </c>
      <c r="N273" s="28">
        <f>COUNTIF(K$270:K$285,I273)+COUNTIF(I$270:I$285,K273)+COUNTIF(K$270:K$285,K273)+COUNTIF(I$270:I$285,I273)</f>
        <v>0</v>
      </c>
      <c r="O273" s="26"/>
      <c r="P273" s="25"/>
      <c r="Q273" s="29">
        <v>27</v>
      </c>
      <c r="R273" s="29" t="s">
        <v>24</v>
      </c>
      <c r="S273" s="27">
        <f t="shared" si="209"/>
        <v>1</v>
      </c>
      <c r="T273" s="28">
        <f>COUNTIF(Q$270:Q$285,O273)+COUNTIF(O$270:O$285,Q273)+COUNTIF(Q$270:Q$285,Q273)+COUNTIF(O$270:O$285,O273)</f>
        <v>1</v>
      </c>
      <c r="U273" s="26"/>
      <c r="V273" s="25"/>
      <c r="W273" s="29"/>
      <c r="X273" s="29"/>
      <c r="Y273" s="27">
        <f t="shared" si="210"/>
        <v>0</v>
      </c>
      <c r="Z273" s="28">
        <f>COUNTIF(W$270:W$285,U273)+COUNTIF(U$270:U$285,W273)+COUNTIF(W$270:W$285,W273)+COUNTIF(U$270:U$285,U273)</f>
        <v>0</v>
      </c>
      <c r="AA273" s="27">
        <f t="shared" si="211"/>
        <v>1</v>
      </c>
      <c r="AB273" s="30">
        <f t="shared" si="212"/>
        <v>3.1289111389236547E-2</v>
      </c>
      <c r="AC273" s="20"/>
      <c r="AD273" s="31">
        <f t="shared" si="213"/>
        <v>31.959999999999997</v>
      </c>
      <c r="AE273" s="31">
        <f t="shared" si="214"/>
        <v>36.04</v>
      </c>
      <c r="AF273" s="31">
        <f t="shared" si="215"/>
        <v>68</v>
      </c>
      <c r="AG273" s="7">
        <v>2</v>
      </c>
    </row>
    <row r="274" spans="1:33" ht="15.75" customHeight="1" x14ac:dyDescent="0.25">
      <c r="A274" s="22" t="s">
        <v>72</v>
      </c>
      <c r="B274" s="23" t="s">
        <v>56</v>
      </c>
      <c r="C274" s="26"/>
      <c r="D274" s="25"/>
      <c r="E274" s="25"/>
      <c r="F274" s="25"/>
      <c r="G274" s="27">
        <f t="shared" si="207"/>
        <v>0</v>
      </c>
      <c r="H274" s="28">
        <f>COUNTIF(E$270:E$285,C274)+COUNTIF(C$270:C$285,E274)+COUNTIF(E$270:E$285,E274)+COUNTIF(C$270:C$285,C274)</f>
        <v>0</v>
      </c>
      <c r="I274" s="26"/>
      <c r="J274" s="25"/>
      <c r="K274" s="25"/>
      <c r="L274" s="25"/>
      <c r="M274" s="27">
        <f t="shared" si="208"/>
        <v>0</v>
      </c>
      <c r="N274" s="28">
        <f>COUNTIF(K$270:K$285,I274)+COUNTIF(I$270:I$285,K274)+COUNTIF(K$270:K$285,K274)+COUNTIF(I$270:I$285,I274)</f>
        <v>0</v>
      </c>
      <c r="O274" s="26"/>
      <c r="P274" s="25"/>
      <c r="Q274" s="25"/>
      <c r="R274" s="25"/>
      <c r="S274" s="27">
        <f t="shared" si="209"/>
        <v>0</v>
      </c>
      <c r="T274" s="28">
        <f>COUNTIF(Q$270:Q$285,O274)+COUNTIF(O$270:O$285,Q274)+COUNTIF(Q$270:Q$285,Q274)+COUNTIF(O$270:O$285,O274)</f>
        <v>0</v>
      </c>
      <c r="U274" s="26"/>
      <c r="V274" s="25"/>
      <c r="W274" s="29">
        <v>5</v>
      </c>
      <c r="X274" s="29" t="s">
        <v>23</v>
      </c>
      <c r="Y274" s="27">
        <f t="shared" si="210"/>
        <v>1</v>
      </c>
      <c r="Z274" s="28">
        <f>COUNTIF(W$270:W$285,U274)+COUNTIF(U$270:U$285,W274)+COUNTIF(W$270:W$285,W274)+COUNTIF(U$270:U$285,U274)</f>
        <v>1</v>
      </c>
      <c r="AA274" s="27">
        <f t="shared" si="211"/>
        <v>1</v>
      </c>
      <c r="AB274" s="30">
        <f t="shared" si="212"/>
        <v>6.2578222778473094E-2</v>
      </c>
      <c r="AC274" s="20"/>
      <c r="AD274" s="31">
        <f t="shared" si="213"/>
        <v>15.979999999999999</v>
      </c>
      <c r="AE274" s="31">
        <f t="shared" si="214"/>
        <v>18.02</v>
      </c>
      <c r="AF274" s="31">
        <f t="shared" si="215"/>
        <v>34</v>
      </c>
      <c r="AG274" s="7">
        <v>1</v>
      </c>
    </row>
    <row r="275" spans="1:33" ht="15.75" customHeight="1" x14ac:dyDescent="0.25">
      <c r="A275" s="22" t="s">
        <v>72</v>
      </c>
      <c r="B275" s="23" t="s">
        <v>48</v>
      </c>
      <c r="C275" s="26"/>
      <c r="D275" s="25"/>
      <c r="E275" s="25"/>
      <c r="F275" s="25"/>
      <c r="G275" s="27">
        <f t="shared" si="207"/>
        <v>0</v>
      </c>
      <c r="H275" s="28">
        <f>COUNTIF(E$270:E$285,C275)+COUNTIF(C$270:C$285,E275)+COUNTIF(E$270:E$285,E275)+COUNTIF(C$270:C$285,C275)</f>
        <v>0</v>
      </c>
      <c r="I275" s="26"/>
      <c r="J275" s="25"/>
      <c r="K275" s="29">
        <v>18</v>
      </c>
      <c r="L275" s="29" t="s">
        <v>51</v>
      </c>
      <c r="M275" s="27">
        <f t="shared" si="208"/>
        <v>1</v>
      </c>
      <c r="N275" s="28">
        <f>COUNTIF(K$270:K$285,I275)+COUNTIF(I$270:I$285,K275)+COUNTIF(K$270:K$285,K275)+COUNTIF(I$270:I$285,I275)</f>
        <v>1</v>
      </c>
      <c r="O275" s="26"/>
      <c r="P275" s="25"/>
      <c r="Q275" s="24"/>
      <c r="R275" s="29"/>
      <c r="S275" s="27">
        <f t="shared" si="209"/>
        <v>0</v>
      </c>
      <c r="T275" s="28">
        <f>COUNTIF(Q$270:Q$285,O275)+COUNTIF(O$270:O$285,Q275)+COUNTIF(Q$270:Q$285,Q275)+COUNTIF(O$270:O$285,O275)</f>
        <v>0</v>
      </c>
      <c r="U275" s="26"/>
      <c r="V275" s="25"/>
      <c r="W275" s="25"/>
      <c r="X275" s="25"/>
      <c r="Y275" s="27">
        <f t="shared" si="210"/>
        <v>0</v>
      </c>
      <c r="Z275" s="28">
        <f>COUNTIF(W$270:W$285,U275)+COUNTIF(U$270:U$285,W275)+COUNTIF(W$270:W$285,W275)+COUNTIF(U$270:U$285,U275)</f>
        <v>0</v>
      </c>
      <c r="AA275" s="27">
        <f t="shared" si="211"/>
        <v>1</v>
      </c>
      <c r="AB275" s="30">
        <f t="shared" si="212"/>
        <v>3.1289111389236547E-2</v>
      </c>
      <c r="AC275" s="20"/>
      <c r="AD275" s="31">
        <f t="shared" si="213"/>
        <v>31.959999999999997</v>
      </c>
      <c r="AE275" s="31">
        <f t="shared" si="214"/>
        <v>36.04</v>
      </c>
      <c r="AF275" s="31">
        <f t="shared" si="215"/>
        <v>68</v>
      </c>
      <c r="AG275" s="7">
        <v>2</v>
      </c>
    </row>
    <row r="276" spans="1:33" ht="15.75" customHeight="1" x14ac:dyDescent="0.25">
      <c r="A276" s="22" t="s">
        <v>72</v>
      </c>
      <c r="B276" s="23" t="s">
        <v>61</v>
      </c>
      <c r="C276" s="26"/>
      <c r="D276" s="25"/>
      <c r="E276" s="25"/>
      <c r="F276" s="25"/>
      <c r="G276" s="27">
        <f t="shared" si="207"/>
        <v>0</v>
      </c>
      <c r="H276" s="28">
        <f>COUNTIF(E$270:E$285,C276)+COUNTIF(C$270:C$285,E276)+COUNTIF(E$270:E$285,E276)+COUNTIF(C$270:C$285,C276)</f>
        <v>0</v>
      </c>
      <c r="I276" s="26"/>
      <c r="J276" s="25"/>
      <c r="K276" s="29">
        <v>2</v>
      </c>
      <c r="L276" s="29" t="s">
        <v>51</v>
      </c>
      <c r="M276" s="27">
        <f t="shared" si="208"/>
        <v>1</v>
      </c>
      <c r="N276" s="28">
        <f>COUNTIF(K$270:K$285,I276)+COUNTIF(I$270:I$285,K276)+COUNTIF(K$270:K$285,K276)+COUNTIF(I$270:I$285,I276)</f>
        <v>1</v>
      </c>
      <c r="O276" s="26"/>
      <c r="P276" s="25"/>
      <c r="Q276" s="29">
        <v>11</v>
      </c>
      <c r="R276" s="29" t="s">
        <v>24</v>
      </c>
      <c r="S276" s="27">
        <f t="shared" si="209"/>
        <v>1</v>
      </c>
      <c r="T276" s="28">
        <f>COUNTIF(Q$270:Q$285,O276)+COUNTIF(O$270:O$285,Q276)+COUNTIF(Q$270:Q$285,Q276)+COUNTIF(O$270:O$285,O276)</f>
        <v>1</v>
      </c>
      <c r="U276" s="26"/>
      <c r="V276" s="25"/>
      <c r="W276" s="29">
        <v>16</v>
      </c>
      <c r="X276" s="29" t="s">
        <v>24</v>
      </c>
      <c r="Y276" s="27">
        <f t="shared" si="210"/>
        <v>1</v>
      </c>
      <c r="Z276" s="28">
        <f>COUNTIF(W$270:W$285,U276)+COUNTIF(U$270:U$285,W276)+COUNTIF(W$270:W$285,W276)+COUNTIF(U$270:U$285,U276)</f>
        <v>1</v>
      </c>
      <c r="AA276" s="27">
        <f t="shared" si="211"/>
        <v>3</v>
      </c>
      <c r="AB276" s="30">
        <f t="shared" si="212"/>
        <v>6.2578222778473094E-2</v>
      </c>
      <c r="AC276" s="20"/>
      <c r="AD276" s="31">
        <f t="shared" si="213"/>
        <v>47.94</v>
      </c>
      <c r="AE276" s="31">
        <f t="shared" si="214"/>
        <v>54.06</v>
      </c>
      <c r="AF276" s="31">
        <f t="shared" si="215"/>
        <v>102</v>
      </c>
      <c r="AG276" s="7">
        <v>3</v>
      </c>
    </row>
    <row r="277" spans="1:33" ht="15.75" customHeight="1" x14ac:dyDescent="0.25">
      <c r="A277" s="22" t="s">
        <v>72</v>
      </c>
      <c r="B277" s="23" t="s">
        <v>62</v>
      </c>
      <c r="C277" s="26"/>
      <c r="D277" s="25"/>
      <c r="E277" s="25"/>
      <c r="F277" s="25"/>
      <c r="G277" s="27">
        <f t="shared" si="207"/>
        <v>0</v>
      </c>
      <c r="H277" s="28">
        <f>COUNTIF(E$270:E$285,C277)+COUNTIF(C$270:C$285,E277)+COUNTIF(E$270:E$285,E277)+COUNTIF(C$270:C$285,C277)</f>
        <v>0</v>
      </c>
      <c r="I277" s="26"/>
      <c r="J277" s="25"/>
      <c r="K277" s="29"/>
      <c r="L277" s="29"/>
      <c r="M277" s="27">
        <f t="shared" si="208"/>
        <v>0</v>
      </c>
      <c r="N277" s="28">
        <f>COUNTIF(K$270:K$285,I277)+COUNTIF(I$270:I$285,K277)+COUNTIF(K$270:K$285,K277)+COUNTIF(I$270:I$285,I277)</f>
        <v>0</v>
      </c>
      <c r="O277" s="26"/>
      <c r="P277" s="25"/>
      <c r="Q277" s="25"/>
      <c r="R277" s="25"/>
      <c r="S277" s="27">
        <f t="shared" si="209"/>
        <v>0</v>
      </c>
      <c r="T277" s="28">
        <f>COUNTIF(Q$270:Q$285,O277)+COUNTIF(O$270:O$285,Q277)+COUNTIF(Q$270:Q$285,Q277)+COUNTIF(O$270:O$285,O277)</f>
        <v>0</v>
      </c>
      <c r="U277" s="26"/>
      <c r="V277" s="25"/>
      <c r="W277" s="29"/>
      <c r="X277" s="29"/>
      <c r="Y277" s="27">
        <f t="shared" si="210"/>
        <v>0</v>
      </c>
      <c r="Z277" s="28">
        <f>COUNTIF(W$270:W$285,U277)+COUNTIF(U$270:U$285,W277)+COUNTIF(W$270:W$285,W277)+COUNTIF(U$270:U$285,U277)</f>
        <v>0</v>
      </c>
      <c r="AA277" s="27">
        <f t="shared" si="211"/>
        <v>0</v>
      </c>
      <c r="AB277" s="30">
        <f t="shared" si="212"/>
        <v>0</v>
      </c>
      <c r="AC277" s="20"/>
      <c r="AD277" s="31">
        <f t="shared" si="213"/>
        <v>31.959999999999997</v>
      </c>
      <c r="AE277" s="31">
        <f t="shared" si="214"/>
        <v>36.04</v>
      </c>
      <c r="AF277" s="31">
        <f t="shared" si="215"/>
        <v>68</v>
      </c>
      <c r="AG277" s="7">
        <v>2</v>
      </c>
    </row>
    <row r="278" spans="1:33" ht="15.75" customHeight="1" x14ac:dyDescent="0.25">
      <c r="A278" s="22" t="s">
        <v>72</v>
      </c>
      <c r="B278" s="23" t="s">
        <v>63</v>
      </c>
      <c r="C278" s="26"/>
      <c r="D278" s="25"/>
      <c r="E278" s="25"/>
      <c r="F278" s="25"/>
      <c r="G278" s="27">
        <f t="shared" si="207"/>
        <v>0</v>
      </c>
      <c r="H278" s="28">
        <f>COUNTIF(E$270:E$285,C278)+COUNTIF(C$270:C$285,E278)+COUNTIF(E$270:E$285,E278)+COUNTIF(C$270:C$285,C278)</f>
        <v>0</v>
      </c>
      <c r="I278" s="26"/>
      <c r="J278" s="25"/>
      <c r="K278" s="25"/>
      <c r="L278" s="25"/>
      <c r="M278" s="27">
        <f t="shared" si="208"/>
        <v>0</v>
      </c>
      <c r="N278" s="28">
        <f>COUNTIF(K$270:K$285,I278)+COUNTIF(I$270:I$285,K278)+COUNTIF(K$270:K$285,K278)+COUNTIF(I$270:I$285,I278)</f>
        <v>0</v>
      </c>
      <c r="O278" s="26"/>
      <c r="P278" s="25"/>
      <c r="Q278" s="29">
        <v>26</v>
      </c>
      <c r="R278" s="29" t="s">
        <v>26</v>
      </c>
      <c r="S278" s="27">
        <f t="shared" si="209"/>
        <v>1</v>
      </c>
      <c r="T278" s="28">
        <f>COUNTIF(Q$270:Q$285,O278)+COUNTIF(O$270:O$285,Q278)+COUNTIF(Q$270:Q$285,Q278)+COUNTIF(O$270:O$285,O278)</f>
        <v>1</v>
      </c>
      <c r="U278" s="26"/>
      <c r="V278" s="25"/>
      <c r="W278" s="25"/>
      <c r="X278" s="25"/>
      <c r="Y278" s="27">
        <f t="shared" si="210"/>
        <v>0</v>
      </c>
      <c r="Z278" s="28">
        <f>COUNTIF(W$270:W$285,U278)+COUNTIF(U$270:U$285,W278)+COUNTIF(W$270:W$285,W278)+COUNTIF(U$270:U$285,U278)</f>
        <v>0</v>
      </c>
      <c r="AA278" s="27">
        <f t="shared" si="211"/>
        <v>1</v>
      </c>
      <c r="AB278" s="30">
        <f t="shared" si="212"/>
        <v>6.2578222778473094E-2</v>
      </c>
      <c r="AC278" s="20"/>
      <c r="AD278" s="31">
        <f t="shared" si="213"/>
        <v>15.979999999999999</v>
      </c>
      <c r="AE278" s="31">
        <f t="shared" si="214"/>
        <v>18.02</v>
      </c>
      <c r="AF278" s="31">
        <f t="shared" si="215"/>
        <v>34</v>
      </c>
      <c r="AG278" s="7">
        <v>1</v>
      </c>
    </row>
    <row r="279" spans="1:33" ht="15.75" customHeight="1" x14ac:dyDescent="0.25">
      <c r="A279" s="22" t="s">
        <v>72</v>
      </c>
      <c r="B279" s="23" t="s">
        <v>64</v>
      </c>
      <c r="C279" s="26"/>
      <c r="D279" s="25"/>
      <c r="E279" s="25"/>
      <c r="F279" s="25"/>
      <c r="G279" s="27">
        <f t="shared" si="207"/>
        <v>0</v>
      </c>
      <c r="H279" s="28">
        <f>COUNTIF(E$270:E$285,C279)+COUNTIF(C$270:C$285,E279)+COUNTIF(E$270:E$285,E279)+COUNTIF(C$270:C$285,C279)</f>
        <v>0</v>
      </c>
      <c r="I279" s="26"/>
      <c r="J279" s="25"/>
      <c r="K279" s="25"/>
      <c r="L279" s="25"/>
      <c r="M279" s="27">
        <f t="shared" si="208"/>
        <v>0</v>
      </c>
      <c r="N279" s="28">
        <f>COUNTIF(K$270:K$285,I279)+COUNTIF(I$270:I$285,K279)+COUNTIF(K$270:K$285,K279)+COUNTIF(I$270:I$285,I279)</f>
        <v>0</v>
      </c>
      <c r="O279" s="26"/>
      <c r="P279" s="25"/>
      <c r="Q279" s="29"/>
      <c r="R279" s="29"/>
      <c r="S279" s="27">
        <f t="shared" si="209"/>
        <v>0</v>
      </c>
      <c r="T279" s="28">
        <f>COUNTIF(Q$270:Q$285,O279)+COUNTIF(O$270:O$285,Q279)+COUNTIF(Q$270:Q$285,Q279)+COUNTIF(O$270:O$285,O279)</f>
        <v>0</v>
      </c>
      <c r="U279" s="26"/>
      <c r="V279" s="25"/>
      <c r="W279" s="29">
        <v>17</v>
      </c>
      <c r="X279" s="29" t="s">
        <v>28</v>
      </c>
      <c r="Y279" s="27">
        <f t="shared" si="210"/>
        <v>1</v>
      </c>
      <c r="Z279" s="28">
        <f>COUNTIF(W$270:W$285,U279)+COUNTIF(U$270:U$285,W279)+COUNTIF(W$270:W$285,W279)+COUNTIF(U$270:U$285,U279)</f>
        <v>1</v>
      </c>
      <c r="AA279" s="27">
        <f t="shared" si="211"/>
        <v>1</v>
      </c>
      <c r="AB279" s="30">
        <f t="shared" si="212"/>
        <v>3.1289111389236547E-2</v>
      </c>
      <c r="AC279" s="20"/>
      <c r="AD279" s="31">
        <f t="shared" si="213"/>
        <v>31.959999999999997</v>
      </c>
      <c r="AE279" s="31">
        <f t="shared" si="214"/>
        <v>36.04</v>
      </c>
      <c r="AF279" s="31">
        <f t="shared" si="215"/>
        <v>68</v>
      </c>
      <c r="AG279" s="7">
        <v>2</v>
      </c>
    </row>
    <row r="280" spans="1:33" ht="15.75" customHeight="1" x14ac:dyDescent="0.25">
      <c r="A280" s="22" t="s">
        <v>72</v>
      </c>
      <c r="B280" s="23" t="s">
        <v>68</v>
      </c>
      <c r="C280" s="26"/>
      <c r="D280" s="25"/>
      <c r="E280" s="25"/>
      <c r="F280" s="25"/>
      <c r="G280" s="27">
        <f t="shared" si="207"/>
        <v>0</v>
      </c>
      <c r="H280" s="28">
        <f>COUNTIF(E$270:E$285,C280)+COUNTIF(C$270:C$285,E280)+COUNTIF(E$270:E$285,E280)+COUNTIF(C$270:C$285,C280)</f>
        <v>0</v>
      </c>
      <c r="I280" s="26"/>
      <c r="J280" s="25"/>
      <c r="K280" s="25"/>
      <c r="L280" s="25"/>
      <c r="M280" s="27">
        <f t="shared" si="208"/>
        <v>0</v>
      </c>
      <c r="N280" s="28">
        <f>COUNTIF(K$270:K$285,I280)+COUNTIF(I$270:I$285,K280)+COUNTIF(K$270:K$285,K280)+COUNTIF(I$270:I$285,I280)</f>
        <v>0</v>
      </c>
      <c r="O280" s="26"/>
      <c r="P280" s="25"/>
      <c r="Q280" s="24">
        <v>18</v>
      </c>
      <c r="R280" s="29" t="s">
        <v>26</v>
      </c>
      <c r="S280" s="27">
        <f t="shared" si="209"/>
        <v>1</v>
      </c>
      <c r="T280" s="28">
        <f>COUNTIF(Q$270:Q$285,O280)+COUNTIF(O$270:O$285,Q280)+COUNTIF(Q$270:Q$285,Q280)+COUNTIF(O$270:O$285,O280)</f>
        <v>1</v>
      </c>
      <c r="U280" s="26"/>
      <c r="V280" s="25"/>
      <c r="W280" s="25"/>
      <c r="X280" s="25"/>
      <c r="Y280" s="27">
        <f t="shared" si="210"/>
        <v>0</v>
      </c>
      <c r="Z280" s="28">
        <f>COUNTIF(W$270:W$285,U280)+COUNTIF(U$270:U$285,W280)+COUNTIF(W$270:W$285,W280)+COUNTIF(U$270:U$285,U280)</f>
        <v>0</v>
      </c>
      <c r="AA280" s="27">
        <f t="shared" si="211"/>
        <v>1</v>
      </c>
      <c r="AB280" s="30">
        <f t="shared" si="212"/>
        <v>3.1289111389236547E-2</v>
      </c>
      <c r="AC280" s="20"/>
      <c r="AD280" s="31">
        <f t="shared" si="213"/>
        <v>31.959999999999997</v>
      </c>
      <c r="AE280" s="31">
        <f t="shared" si="214"/>
        <v>36.04</v>
      </c>
      <c r="AF280" s="31">
        <f t="shared" si="215"/>
        <v>68</v>
      </c>
      <c r="AG280" s="7">
        <v>2</v>
      </c>
    </row>
    <row r="281" spans="1:33" ht="15.75" customHeight="1" x14ac:dyDescent="0.25">
      <c r="A281" s="22" t="s">
        <v>72</v>
      </c>
      <c r="B281" s="23" t="s">
        <v>50</v>
      </c>
      <c r="C281" s="26"/>
      <c r="D281" s="25"/>
      <c r="E281" s="25"/>
      <c r="F281" s="25"/>
      <c r="G281" s="27">
        <f t="shared" si="207"/>
        <v>0</v>
      </c>
      <c r="H281" s="28">
        <f>COUNTIF(E$270:E$285,C281)+COUNTIF(C$270:C$285,E281)+COUNTIF(E$270:E$285,E281)+COUNTIF(C$270:C$285,C281)</f>
        <v>0</v>
      </c>
      <c r="I281" s="26"/>
      <c r="J281" s="25"/>
      <c r="K281" s="25"/>
      <c r="L281" s="25"/>
      <c r="M281" s="27">
        <f t="shared" si="208"/>
        <v>0</v>
      </c>
      <c r="N281" s="28">
        <f>COUNTIF(K$270:K$285,I281)+COUNTIF(I$270:I$285,K281)+COUNTIF(K$270:K$285,K281)+COUNTIF(I$270:I$285,I281)</f>
        <v>0</v>
      </c>
      <c r="O281" s="26"/>
      <c r="P281" s="25"/>
      <c r="Q281" s="29"/>
      <c r="R281" s="29"/>
      <c r="S281" s="27">
        <f t="shared" si="209"/>
        <v>0</v>
      </c>
      <c r="T281" s="28">
        <f>COUNTIF(Q$270:Q$285,O281)+COUNTIF(O$270:O$285,Q281)+COUNTIF(Q$270:Q$285,Q281)+COUNTIF(O$270:O$285,O281)</f>
        <v>0</v>
      </c>
      <c r="U281" s="26"/>
      <c r="V281" s="25"/>
      <c r="W281" s="29">
        <v>19</v>
      </c>
      <c r="X281" s="29" t="s">
        <v>24</v>
      </c>
      <c r="Y281" s="27">
        <f t="shared" si="210"/>
        <v>1</v>
      </c>
      <c r="Z281" s="28">
        <f>COUNTIF(W$270:W$285,U281)+COUNTIF(U$270:U$285,W281)+COUNTIF(W$270:W$285,W281)+COUNTIF(U$270:U$285,U281)</f>
        <v>1</v>
      </c>
      <c r="AA281" s="27">
        <f t="shared" si="211"/>
        <v>1</v>
      </c>
      <c r="AB281" s="30">
        <f t="shared" si="212"/>
        <v>3.1289111389236547E-2</v>
      </c>
      <c r="AC281" s="20"/>
      <c r="AD281" s="31">
        <f t="shared" si="213"/>
        <v>31.959999999999997</v>
      </c>
      <c r="AE281" s="31">
        <f t="shared" si="214"/>
        <v>36.04</v>
      </c>
      <c r="AF281" s="31">
        <f t="shared" si="215"/>
        <v>68</v>
      </c>
      <c r="AG281" s="7">
        <v>2</v>
      </c>
    </row>
    <row r="282" spans="1:33" ht="15.75" customHeight="1" x14ac:dyDescent="0.25">
      <c r="A282" s="22" t="s">
        <v>72</v>
      </c>
      <c r="B282" s="23" t="s">
        <v>32</v>
      </c>
      <c r="C282" s="26"/>
      <c r="D282" s="25"/>
      <c r="E282" s="24"/>
      <c r="F282" s="29"/>
      <c r="G282" s="27">
        <f t="shared" si="207"/>
        <v>0</v>
      </c>
      <c r="H282" s="28">
        <f>COUNTIF(E$270:E$285,C282)+COUNTIF(C$270:C$285,E282)+COUNTIF(E$270:E$285,E282)+COUNTIF(C$270:C$285,C282)</f>
        <v>0</v>
      </c>
      <c r="I282" s="26"/>
      <c r="J282" s="25"/>
      <c r="K282" s="29">
        <v>9</v>
      </c>
      <c r="L282" s="29" t="s">
        <v>28</v>
      </c>
      <c r="M282" s="27">
        <f t="shared" si="208"/>
        <v>1</v>
      </c>
      <c r="N282" s="28">
        <f>COUNTIF(K$270:K$285,I282)+COUNTIF(I$270:I$285,K282)+COUNTIF(K$270:K$285,K282)+COUNTIF(I$270:I$285,I282)</f>
        <v>1</v>
      </c>
      <c r="O282" s="26"/>
      <c r="P282" s="25"/>
      <c r="Q282" s="25"/>
      <c r="R282" s="25"/>
      <c r="S282" s="27">
        <f t="shared" si="209"/>
        <v>0</v>
      </c>
      <c r="T282" s="28">
        <f>COUNTIF(Q$270:Q$285,O282)+COUNTIF(O$270:O$285,Q282)+COUNTIF(Q$270:Q$285,Q282)+COUNTIF(O$270:O$285,O282)</f>
        <v>0</v>
      </c>
      <c r="U282" s="26"/>
      <c r="V282" s="25"/>
      <c r="W282" s="29"/>
      <c r="X282" s="29"/>
      <c r="Y282" s="27">
        <f t="shared" si="210"/>
        <v>0</v>
      </c>
      <c r="Z282" s="28">
        <f>COUNTIF(W$270:W$285,U282)+COUNTIF(U$270:U$285,W282)+COUNTIF(W$270:W$285,W282)+COUNTIF(U$270:U$285,U282)</f>
        <v>0</v>
      </c>
      <c r="AA282" s="27">
        <f t="shared" si="211"/>
        <v>1</v>
      </c>
      <c r="AB282" s="30">
        <f t="shared" si="212"/>
        <v>6.2578222778473094E-2</v>
      </c>
      <c r="AC282" s="20"/>
      <c r="AD282" s="31">
        <f t="shared" si="213"/>
        <v>15.979999999999999</v>
      </c>
      <c r="AE282" s="31">
        <f t="shared" si="214"/>
        <v>18.02</v>
      </c>
      <c r="AF282" s="31">
        <f t="shared" si="215"/>
        <v>34</v>
      </c>
      <c r="AG282" s="7">
        <v>1</v>
      </c>
    </row>
    <row r="283" spans="1:33" ht="15.75" customHeight="1" x14ac:dyDescent="0.25">
      <c r="A283" s="22" t="s">
        <v>72</v>
      </c>
      <c r="B283" s="50" t="s">
        <v>69</v>
      </c>
      <c r="C283" s="26"/>
      <c r="D283" s="25"/>
      <c r="E283" s="29">
        <v>13</v>
      </c>
      <c r="F283" s="29" t="s">
        <v>28</v>
      </c>
      <c r="G283" s="27">
        <f t="shared" si="207"/>
        <v>1</v>
      </c>
      <c r="H283" s="28">
        <f>COUNTIF(E$270:E$285,C283)+COUNTIF(C$270:C$285,E283)+COUNTIF(E$270:E$285,E283)+COUNTIF(C$270:C$285,C283)</f>
        <v>1</v>
      </c>
      <c r="I283" s="26"/>
      <c r="J283" s="25"/>
      <c r="K283" s="29"/>
      <c r="L283" s="29"/>
      <c r="M283" s="27">
        <f t="shared" si="208"/>
        <v>0</v>
      </c>
      <c r="N283" s="28">
        <f>COUNTIF(K$270:K$285,I283)+COUNTIF(I$270:I$285,K283)+COUNTIF(K$270:K$285,K283)+COUNTIF(I$270:I$285,I283)</f>
        <v>0</v>
      </c>
      <c r="O283" s="26"/>
      <c r="P283" s="25"/>
      <c r="Q283" s="25"/>
      <c r="R283" s="25"/>
      <c r="S283" s="27">
        <f t="shared" si="209"/>
        <v>0</v>
      </c>
      <c r="T283" s="28">
        <f>COUNTIF(Q$270:Q$285,O283)+COUNTIF(O$270:O$285,Q283)+COUNTIF(Q$270:Q$285,Q283)+COUNTIF(O$270:O$285,O283)</f>
        <v>0</v>
      </c>
      <c r="U283" s="26"/>
      <c r="V283" s="25"/>
      <c r="W283" s="25"/>
      <c r="X283" s="25"/>
      <c r="Y283" s="27">
        <f t="shared" si="210"/>
        <v>0</v>
      </c>
      <c r="Z283" s="28">
        <f>COUNTIF(W$270:W$285,U283)+COUNTIF(U$270:U$285,W283)+COUNTIF(W$270:W$285,W283)+COUNTIF(U$270:U$285,U283)</f>
        <v>0</v>
      </c>
      <c r="AA283" s="27">
        <f t="shared" si="211"/>
        <v>1</v>
      </c>
      <c r="AB283" s="30">
        <f t="shared" si="212"/>
        <v>6.2578222778473094E-2</v>
      </c>
      <c r="AC283" s="20"/>
      <c r="AD283" s="31">
        <f t="shared" si="213"/>
        <v>15.979999999999999</v>
      </c>
      <c r="AE283" s="31">
        <f t="shared" si="214"/>
        <v>18.02</v>
      </c>
      <c r="AF283" s="31">
        <f t="shared" si="215"/>
        <v>34</v>
      </c>
      <c r="AG283" s="7">
        <v>1</v>
      </c>
    </row>
    <row r="284" spans="1:33" ht="15.75" customHeight="1" x14ac:dyDescent="0.25">
      <c r="A284" s="22" t="s">
        <v>72</v>
      </c>
      <c r="B284" s="23" t="s">
        <v>35</v>
      </c>
      <c r="C284" s="26"/>
      <c r="D284" s="25"/>
      <c r="E284" s="29"/>
      <c r="F284" s="29"/>
      <c r="G284" s="27">
        <f t="shared" si="207"/>
        <v>0</v>
      </c>
      <c r="H284" s="28">
        <f>COUNTIF(E$270:E$285,C284)+COUNTIF(C$270:C$285,E284)+COUNTIF(E$270:E$285,E284)+COUNTIF(C$270:C$285,C284)</f>
        <v>0</v>
      </c>
      <c r="I284" s="26"/>
      <c r="J284" s="25"/>
      <c r="K284" s="29">
        <v>1</v>
      </c>
      <c r="L284" s="29" t="s">
        <v>23</v>
      </c>
      <c r="M284" s="27">
        <f t="shared" si="208"/>
        <v>1</v>
      </c>
      <c r="N284" s="28">
        <f>COUNTIF(K$270:K$285,I284)+COUNTIF(I$270:I$285,K284)+COUNTIF(K$270:K$285,K284)+COUNTIF(I$270:I$285,I284)</f>
        <v>1</v>
      </c>
      <c r="O284" s="26"/>
      <c r="P284" s="25"/>
      <c r="Q284" s="29"/>
      <c r="R284" s="29"/>
      <c r="S284" s="27">
        <f t="shared" si="209"/>
        <v>0</v>
      </c>
      <c r="T284" s="28">
        <f>COUNTIF(Q$270:Q$285,O284)+COUNTIF(O$270:O$285,Q284)+COUNTIF(Q$270:Q$285,Q284)+COUNTIF(O$270:O$285,O284)</f>
        <v>0</v>
      </c>
      <c r="U284" s="26"/>
      <c r="V284" s="25"/>
      <c r="W284" s="29">
        <v>12</v>
      </c>
      <c r="X284" s="29" t="s">
        <v>26</v>
      </c>
      <c r="Y284" s="27">
        <f t="shared" si="210"/>
        <v>1</v>
      </c>
      <c r="Z284" s="28">
        <f>COUNTIF(W$270:W$285,U284)+COUNTIF(U$270:U$285,W284)+COUNTIF(W$270:W$285,W284)+COUNTIF(U$270:U$285,U284)</f>
        <v>1</v>
      </c>
      <c r="AA284" s="27">
        <f t="shared" si="211"/>
        <v>2</v>
      </c>
      <c r="AB284" s="30">
        <f t="shared" si="212"/>
        <v>6.2578222778473094E-2</v>
      </c>
      <c r="AC284" s="20"/>
      <c r="AD284" s="31">
        <f t="shared" si="213"/>
        <v>31.959999999999997</v>
      </c>
      <c r="AE284" s="31">
        <f t="shared" si="214"/>
        <v>36.04</v>
      </c>
      <c r="AF284" s="31">
        <f t="shared" si="215"/>
        <v>68</v>
      </c>
      <c r="AG284" s="7">
        <v>2</v>
      </c>
    </row>
    <row r="285" spans="1:33" ht="15.75" customHeight="1" x14ac:dyDescent="0.25">
      <c r="A285" s="22" t="s">
        <v>72</v>
      </c>
      <c r="B285" s="50" t="s">
        <v>70</v>
      </c>
      <c r="C285" s="26"/>
      <c r="D285" s="25"/>
      <c r="E285" s="25"/>
      <c r="F285" s="25"/>
      <c r="G285" s="27">
        <f t="shared" si="207"/>
        <v>0</v>
      </c>
      <c r="H285" s="28">
        <f>COUNTIF(E$270:E$285,C285)+COUNTIF(C$270:C$285,E285)+COUNTIF(E$270:E$285,E285)+COUNTIF(C$270:C$285,C285)</f>
        <v>0</v>
      </c>
      <c r="I285" s="26"/>
      <c r="J285" s="25"/>
      <c r="K285" s="29">
        <v>4</v>
      </c>
      <c r="L285" s="29" t="s">
        <v>23</v>
      </c>
      <c r="M285" s="27">
        <f t="shared" si="208"/>
        <v>1</v>
      </c>
      <c r="N285" s="28">
        <f>COUNTIF(K$270:K$285,I285)+COUNTIF(I$270:I$285,K285)+COUNTIF(K$270:K$285,K285)+COUNTIF(I$270:I$285,I285)</f>
        <v>1</v>
      </c>
      <c r="O285" s="26"/>
      <c r="P285" s="25"/>
      <c r="Q285" s="25"/>
      <c r="R285" s="25"/>
      <c r="S285" s="27">
        <f t="shared" si="209"/>
        <v>0</v>
      </c>
      <c r="T285" s="28">
        <f>COUNTIF(Q$270:Q$285,O285)+COUNTIF(O$270:O$285,Q285)+COUNTIF(Q$270:Q$285,Q285)+COUNTIF(O$270:O$285,O285)</f>
        <v>0</v>
      </c>
      <c r="U285" s="26"/>
      <c r="V285" s="25"/>
      <c r="W285" s="25"/>
      <c r="X285" s="25"/>
      <c r="Y285" s="27">
        <f t="shared" si="210"/>
        <v>0</v>
      </c>
      <c r="Z285" s="28">
        <f>COUNTIF(W$270:W$285,U285)+COUNTIF(U$270:U$285,W285)+COUNTIF(W$270:W$285,W285)+COUNTIF(U$270:U$285,U285)</f>
        <v>0</v>
      </c>
      <c r="AA285" s="27">
        <f t="shared" si="211"/>
        <v>1</v>
      </c>
      <c r="AB285" s="30">
        <f t="shared" si="212"/>
        <v>6.2578222778473094E-2</v>
      </c>
      <c r="AC285" s="20"/>
      <c r="AD285" s="31">
        <f t="shared" si="213"/>
        <v>15.979999999999999</v>
      </c>
      <c r="AE285" s="31">
        <f t="shared" si="214"/>
        <v>18.02</v>
      </c>
      <c r="AF285" s="31">
        <f t="shared" si="215"/>
        <v>34</v>
      </c>
      <c r="AG285" s="7">
        <v>1</v>
      </c>
    </row>
    <row r="286" spans="1:33" ht="15.75" customHeight="1" x14ac:dyDescent="0.25">
      <c r="A286" s="37"/>
      <c r="B286" s="44" t="s">
        <v>73</v>
      </c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0"/>
      <c r="AB286" s="41"/>
      <c r="AC286" s="20"/>
      <c r="AD286" s="21" t="s">
        <v>17</v>
      </c>
      <c r="AE286" s="21" t="s">
        <v>18</v>
      </c>
      <c r="AF286" s="21" t="s">
        <v>19</v>
      </c>
      <c r="AG286" s="42"/>
    </row>
    <row r="287" spans="1:33" ht="15.75" customHeight="1" x14ac:dyDescent="0.25">
      <c r="A287" s="22" t="s">
        <v>73</v>
      </c>
      <c r="B287" s="23" t="s">
        <v>22</v>
      </c>
      <c r="C287" s="26"/>
      <c r="D287" s="25"/>
      <c r="E287" s="29">
        <v>20</v>
      </c>
      <c r="F287" s="29" t="s">
        <v>24</v>
      </c>
      <c r="G287" s="27">
        <f t="shared" ref="G287:G300" si="216">COUNTA(C287,E287)</f>
        <v>1</v>
      </c>
      <c r="H287" s="28">
        <f t="shared" ref="H287:H300" si="217">COUNTIF(E$287:E$300,C287)+COUNTIF(C$287:C$300,E287)+COUNTIF(E$287:E$300,E287)+COUNTIF(C$287:C$300,C287)</f>
        <v>1</v>
      </c>
      <c r="I287" s="26"/>
      <c r="J287" s="25"/>
      <c r="K287" s="29"/>
      <c r="L287" s="29"/>
      <c r="M287" s="27">
        <f t="shared" ref="M287:M300" si="218">COUNTA(I287,K287)</f>
        <v>0</v>
      </c>
      <c r="N287" s="28">
        <f t="shared" ref="N287:N300" si="219">COUNTIF(K$287:K$300,I287)+COUNTIF(I$287:I$300,K287)+COUNTIF(K$287:K$300,K287)+COUNTIF(I$287:I$300,I287)</f>
        <v>0</v>
      </c>
      <c r="O287" s="26"/>
      <c r="P287" s="25"/>
      <c r="Q287" s="25"/>
      <c r="R287" s="25"/>
      <c r="S287" s="27">
        <f t="shared" ref="S287:S300" si="220">COUNTA(O287,Q287)</f>
        <v>0</v>
      </c>
      <c r="T287" s="28">
        <f t="shared" ref="T287:T300" si="221">COUNTIF(Q$287:Q$300,O287)+COUNTIF(O$287:O$300,Q287)+COUNTIF(Q$287:Q$300,Q287)+COUNTIF(O$287:O$300,O287)</f>
        <v>0</v>
      </c>
      <c r="U287" s="26"/>
      <c r="V287" s="25"/>
      <c r="W287" s="29">
        <v>4</v>
      </c>
      <c r="X287" s="29" t="s">
        <v>28</v>
      </c>
      <c r="Y287" s="27">
        <f t="shared" ref="Y287:Y300" si="222">COUNTA(U287,W287)</f>
        <v>1</v>
      </c>
      <c r="Z287" s="28">
        <f t="shared" ref="Z287:Z300" si="223">COUNTIF(W$287:W$300,U287)+COUNTIF(U$287:U$300,W287)+COUNTIF(W$287:W$300,W287)+COUNTIF(U$287:U$300,U287)</f>
        <v>1</v>
      </c>
      <c r="AA287" s="27">
        <f t="shared" ref="AA287:AA300" si="224">SUM(G287,M287,S287,Y287)</f>
        <v>2</v>
      </c>
      <c r="AB287" s="30">
        <f t="shared" ref="AB287:AB300" si="225">AA287/AD287</f>
        <v>4.1718815185648732E-2</v>
      </c>
      <c r="AC287" s="20"/>
      <c r="AD287" s="31">
        <f t="shared" ref="AD287:AD300" si="226">AF287*0.47</f>
        <v>47.94</v>
      </c>
      <c r="AE287" s="31">
        <f t="shared" ref="AE287:AE300" si="227">AF287*0.53</f>
        <v>54.06</v>
      </c>
      <c r="AF287" s="31">
        <f t="shared" ref="AF287:AF300" si="228">AG287*34</f>
        <v>102</v>
      </c>
      <c r="AG287" s="7">
        <v>3</v>
      </c>
    </row>
    <row r="288" spans="1:33" ht="15.75" customHeight="1" x14ac:dyDescent="0.25">
      <c r="A288" s="22" t="s">
        <v>73</v>
      </c>
      <c r="B288" s="23" t="s">
        <v>46</v>
      </c>
      <c r="C288" s="26"/>
      <c r="D288" s="25"/>
      <c r="E288" s="29">
        <v>27</v>
      </c>
      <c r="F288" s="29" t="s">
        <v>28</v>
      </c>
      <c r="G288" s="27">
        <f t="shared" si="216"/>
        <v>1</v>
      </c>
      <c r="H288" s="28">
        <f t="shared" si="217"/>
        <v>1</v>
      </c>
      <c r="I288" s="26"/>
      <c r="J288" s="25"/>
      <c r="K288" s="25"/>
      <c r="L288" s="25"/>
      <c r="M288" s="27">
        <f t="shared" si="218"/>
        <v>0</v>
      </c>
      <c r="N288" s="28">
        <f t="shared" si="219"/>
        <v>0</v>
      </c>
      <c r="O288" s="26"/>
      <c r="P288" s="25"/>
      <c r="Q288" s="24"/>
      <c r="R288" s="29"/>
      <c r="S288" s="27">
        <f t="shared" si="220"/>
        <v>0</v>
      </c>
      <c r="T288" s="28">
        <f t="shared" si="221"/>
        <v>0</v>
      </c>
      <c r="U288" s="26"/>
      <c r="V288" s="25"/>
      <c r="W288" s="25"/>
      <c r="X288" s="25"/>
      <c r="Y288" s="27">
        <f t="shared" si="222"/>
        <v>0</v>
      </c>
      <c r="Z288" s="28">
        <f t="shared" si="223"/>
        <v>0</v>
      </c>
      <c r="AA288" s="27">
        <f t="shared" si="224"/>
        <v>1</v>
      </c>
      <c r="AB288" s="30">
        <f t="shared" si="225"/>
        <v>2.0859407592824366E-2</v>
      </c>
      <c r="AC288" s="20"/>
      <c r="AD288" s="31">
        <f t="shared" si="226"/>
        <v>47.94</v>
      </c>
      <c r="AE288" s="31">
        <f t="shared" si="227"/>
        <v>54.06</v>
      </c>
      <c r="AF288" s="31">
        <f t="shared" si="228"/>
        <v>102</v>
      </c>
      <c r="AG288" s="7">
        <v>3</v>
      </c>
    </row>
    <row r="289" spans="1:33" ht="15.75" customHeight="1" x14ac:dyDescent="0.25">
      <c r="A289" s="22" t="s">
        <v>73</v>
      </c>
      <c r="B289" s="23" t="s">
        <v>27</v>
      </c>
      <c r="C289" s="26"/>
      <c r="D289" s="25"/>
      <c r="E289" s="29">
        <v>17</v>
      </c>
      <c r="F289" s="29" t="s">
        <v>24</v>
      </c>
      <c r="G289" s="27">
        <f t="shared" si="216"/>
        <v>1</v>
      </c>
      <c r="H289" s="28">
        <f t="shared" si="217"/>
        <v>1</v>
      </c>
      <c r="I289" s="26"/>
      <c r="J289" s="25"/>
      <c r="K289" s="29"/>
      <c r="L289" s="29"/>
      <c r="M289" s="27">
        <f t="shared" si="218"/>
        <v>0</v>
      </c>
      <c r="N289" s="28">
        <f t="shared" si="219"/>
        <v>0</v>
      </c>
      <c r="O289" s="26"/>
      <c r="P289" s="25"/>
      <c r="Q289" s="29"/>
      <c r="R289" s="29"/>
      <c r="S289" s="27">
        <f t="shared" si="220"/>
        <v>0</v>
      </c>
      <c r="T289" s="28">
        <f t="shared" si="221"/>
        <v>0</v>
      </c>
      <c r="U289" s="26"/>
      <c r="V289" s="25"/>
      <c r="W289" s="29"/>
      <c r="X289" s="29"/>
      <c r="Y289" s="27">
        <f t="shared" si="222"/>
        <v>0</v>
      </c>
      <c r="Z289" s="28">
        <f t="shared" si="223"/>
        <v>0</v>
      </c>
      <c r="AA289" s="27">
        <f t="shared" si="224"/>
        <v>1</v>
      </c>
      <c r="AB289" s="30">
        <f t="shared" si="225"/>
        <v>2.0859407592824366E-2</v>
      </c>
      <c r="AC289" s="20"/>
      <c r="AD289" s="31">
        <f t="shared" si="226"/>
        <v>47.94</v>
      </c>
      <c r="AE289" s="31">
        <f t="shared" si="227"/>
        <v>54.06</v>
      </c>
      <c r="AF289" s="31">
        <f t="shared" si="228"/>
        <v>102</v>
      </c>
      <c r="AG289" s="7">
        <v>3</v>
      </c>
    </row>
    <row r="290" spans="1:33" ht="15.75" customHeight="1" x14ac:dyDescent="0.25">
      <c r="A290" s="22" t="s">
        <v>73</v>
      </c>
      <c r="B290" s="50" t="s">
        <v>47</v>
      </c>
      <c r="C290" s="26"/>
      <c r="D290" s="25"/>
      <c r="E290" s="25"/>
      <c r="F290" s="25"/>
      <c r="G290" s="27">
        <f t="shared" si="216"/>
        <v>0</v>
      </c>
      <c r="H290" s="28">
        <f t="shared" si="217"/>
        <v>0</v>
      </c>
      <c r="I290" s="26"/>
      <c r="J290" s="25"/>
      <c r="K290" s="29"/>
      <c r="L290" s="29"/>
      <c r="M290" s="27">
        <f t="shared" si="218"/>
        <v>0</v>
      </c>
      <c r="N290" s="28">
        <f t="shared" si="219"/>
        <v>0</v>
      </c>
      <c r="O290" s="26"/>
      <c r="P290" s="25"/>
      <c r="Q290" s="29">
        <v>12</v>
      </c>
      <c r="R290" s="29" t="s">
        <v>28</v>
      </c>
      <c r="S290" s="27">
        <f t="shared" si="220"/>
        <v>1</v>
      </c>
      <c r="T290" s="28">
        <f t="shared" si="221"/>
        <v>1</v>
      </c>
      <c r="U290" s="26"/>
      <c r="V290" s="25"/>
      <c r="W290" s="29"/>
      <c r="X290" s="29"/>
      <c r="Y290" s="27">
        <f t="shared" si="222"/>
        <v>0</v>
      </c>
      <c r="Z290" s="28">
        <f t="shared" si="223"/>
        <v>0</v>
      </c>
      <c r="AA290" s="27">
        <f t="shared" si="224"/>
        <v>1</v>
      </c>
      <c r="AB290" s="30">
        <f t="shared" si="225"/>
        <v>2.0859407592824366E-2</v>
      </c>
      <c r="AC290" s="20"/>
      <c r="AD290" s="31">
        <f t="shared" si="226"/>
        <v>47.94</v>
      </c>
      <c r="AE290" s="31">
        <f t="shared" si="227"/>
        <v>54.06</v>
      </c>
      <c r="AF290" s="31">
        <f t="shared" si="228"/>
        <v>102</v>
      </c>
      <c r="AG290" s="7">
        <v>3</v>
      </c>
    </row>
    <row r="291" spans="1:33" ht="15.75" customHeight="1" x14ac:dyDescent="0.25">
      <c r="A291" s="22" t="s">
        <v>73</v>
      </c>
      <c r="B291" s="23" t="s">
        <v>56</v>
      </c>
      <c r="C291" s="26"/>
      <c r="D291" s="25"/>
      <c r="E291" s="25"/>
      <c r="F291" s="25"/>
      <c r="G291" s="27">
        <f t="shared" si="216"/>
        <v>0</v>
      </c>
      <c r="H291" s="28">
        <f t="shared" si="217"/>
        <v>0</v>
      </c>
      <c r="I291" s="26"/>
      <c r="J291" s="25"/>
      <c r="K291" s="24">
        <v>9</v>
      </c>
      <c r="L291" s="29" t="s">
        <v>24</v>
      </c>
      <c r="M291" s="27">
        <f t="shared" si="218"/>
        <v>1</v>
      </c>
      <c r="N291" s="28">
        <f t="shared" si="219"/>
        <v>1</v>
      </c>
      <c r="O291" s="26"/>
      <c r="P291" s="25"/>
      <c r="Q291" s="25"/>
      <c r="R291" s="25"/>
      <c r="S291" s="27">
        <f t="shared" si="220"/>
        <v>0</v>
      </c>
      <c r="T291" s="28">
        <f t="shared" si="221"/>
        <v>0</v>
      </c>
      <c r="U291" s="26"/>
      <c r="V291" s="25"/>
      <c r="W291" s="29"/>
      <c r="X291" s="29"/>
      <c r="Y291" s="27">
        <f t="shared" si="222"/>
        <v>0</v>
      </c>
      <c r="Z291" s="28">
        <f t="shared" si="223"/>
        <v>0</v>
      </c>
      <c r="AA291" s="27">
        <f t="shared" si="224"/>
        <v>1</v>
      </c>
      <c r="AB291" s="30">
        <f t="shared" si="225"/>
        <v>6.2578222778473094E-2</v>
      </c>
      <c r="AC291" s="20"/>
      <c r="AD291" s="31">
        <f t="shared" si="226"/>
        <v>15.979999999999999</v>
      </c>
      <c r="AE291" s="31">
        <f t="shared" si="227"/>
        <v>18.02</v>
      </c>
      <c r="AF291" s="31">
        <f t="shared" si="228"/>
        <v>34</v>
      </c>
      <c r="AG291" s="7">
        <v>1</v>
      </c>
    </row>
    <row r="292" spans="1:33" ht="15.75" customHeight="1" x14ac:dyDescent="0.25">
      <c r="A292" s="22" t="s">
        <v>73</v>
      </c>
      <c r="B292" s="23" t="s">
        <v>48</v>
      </c>
      <c r="C292" s="26"/>
      <c r="D292" s="25"/>
      <c r="E292" s="25"/>
      <c r="F292" s="25"/>
      <c r="G292" s="27">
        <f t="shared" si="216"/>
        <v>0</v>
      </c>
      <c r="H292" s="28">
        <f t="shared" si="217"/>
        <v>0</v>
      </c>
      <c r="I292" s="26"/>
      <c r="J292" s="25"/>
      <c r="K292" s="24">
        <v>24</v>
      </c>
      <c r="L292" s="29" t="s">
        <v>23</v>
      </c>
      <c r="M292" s="27">
        <f t="shared" si="218"/>
        <v>1</v>
      </c>
      <c r="N292" s="28">
        <f t="shared" si="219"/>
        <v>1</v>
      </c>
      <c r="O292" s="26"/>
      <c r="P292" s="25"/>
      <c r="Q292" s="25"/>
      <c r="R292" s="25"/>
      <c r="S292" s="27">
        <f t="shared" si="220"/>
        <v>0</v>
      </c>
      <c r="T292" s="28">
        <f t="shared" si="221"/>
        <v>0</v>
      </c>
      <c r="U292" s="26"/>
      <c r="V292" s="25"/>
      <c r="W292" s="25"/>
      <c r="X292" s="25"/>
      <c r="Y292" s="27">
        <f t="shared" si="222"/>
        <v>0</v>
      </c>
      <c r="Z292" s="28">
        <f t="shared" si="223"/>
        <v>0</v>
      </c>
      <c r="AA292" s="27">
        <f t="shared" si="224"/>
        <v>1</v>
      </c>
      <c r="AB292" s="30">
        <f t="shared" si="225"/>
        <v>3.1289111389236547E-2</v>
      </c>
      <c r="AC292" s="20"/>
      <c r="AD292" s="31">
        <f t="shared" si="226"/>
        <v>31.959999999999997</v>
      </c>
      <c r="AE292" s="31">
        <f t="shared" si="227"/>
        <v>36.04</v>
      </c>
      <c r="AF292" s="31">
        <f t="shared" si="228"/>
        <v>68</v>
      </c>
      <c r="AG292" s="7">
        <v>2</v>
      </c>
    </row>
    <row r="293" spans="1:33" ht="15.75" customHeight="1" x14ac:dyDescent="0.25">
      <c r="A293" s="22" t="s">
        <v>73</v>
      </c>
      <c r="B293" s="23" t="s">
        <v>61</v>
      </c>
      <c r="C293" s="26"/>
      <c r="D293" s="25"/>
      <c r="E293" s="25"/>
      <c r="F293" s="25"/>
      <c r="G293" s="27">
        <f t="shared" si="216"/>
        <v>0</v>
      </c>
      <c r="H293" s="28">
        <f t="shared" si="217"/>
        <v>0</v>
      </c>
      <c r="I293" s="26"/>
      <c r="J293" s="25"/>
      <c r="K293" s="29">
        <v>10</v>
      </c>
      <c r="L293" s="29" t="s">
        <v>53</v>
      </c>
      <c r="M293" s="27">
        <f t="shared" si="218"/>
        <v>1</v>
      </c>
      <c r="N293" s="28">
        <f t="shared" si="219"/>
        <v>1</v>
      </c>
      <c r="O293" s="26"/>
      <c r="P293" s="25"/>
      <c r="Q293" s="25"/>
      <c r="R293" s="25"/>
      <c r="S293" s="27">
        <f t="shared" si="220"/>
        <v>0</v>
      </c>
      <c r="T293" s="28">
        <f t="shared" si="221"/>
        <v>0</v>
      </c>
      <c r="U293" s="26"/>
      <c r="V293" s="25"/>
      <c r="W293" s="29">
        <v>6</v>
      </c>
      <c r="X293" s="29" t="s">
        <v>53</v>
      </c>
      <c r="Y293" s="27">
        <f t="shared" si="222"/>
        <v>1</v>
      </c>
      <c r="Z293" s="28">
        <f t="shared" si="223"/>
        <v>1</v>
      </c>
      <c r="AA293" s="27">
        <f t="shared" si="224"/>
        <v>2</v>
      </c>
      <c r="AB293" s="30">
        <f t="shared" si="225"/>
        <v>4.1718815185648732E-2</v>
      </c>
      <c r="AC293" s="20"/>
      <c r="AD293" s="31">
        <f t="shared" si="226"/>
        <v>47.94</v>
      </c>
      <c r="AE293" s="31">
        <f t="shared" si="227"/>
        <v>54.06</v>
      </c>
      <c r="AF293" s="31">
        <f t="shared" si="228"/>
        <v>102</v>
      </c>
      <c r="AG293" s="7">
        <v>3</v>
      </c>
    </row>
    <row r="294" spans="1:33" ht="15.75" customHeight="1" x14ac:dyDescent="0.25">
      <c r="A294" s="22" t="s">
        <v>73</v>
      </c>
      <c r="B294" s="23" t="s">
        <v>62</v>
      </c>
      <c r="C294" s="26"/>
      <c r="D294" s="25"/>
      <c r="E294" s="25"/>
      <c r="F294" s="25"/>
      <c r="G294" s="27">
        <f t="shared" si="216"/>
        <v>0</v>
      </c>
      <c r="H294" s="28">
        <f t="shared" si="217"/>
        <v>0</v>
      </c>
      <c r="I294" s="26"/>
      <c r="J294" s="25"/>
      <c r="K294" s="29">
        <v>4</v>
      </c>
      <c r="L294" s="29" t="s">
        <v>53</v>
      </c>
      <c r="M294" s="27">
        <f t="shared" si="218"/>
        <v>1</v>
      </c>
      <c r="N294" s="28">
        <f t="shared" si="219"/>
        <v>1</v>
      </c>
      <c r="O294" s="26"/>
      <c r="P294" s="25"/>
      <c r="Q294" s="25"/>
      <c r="R294" s="25"/>
      <c r="S294" s="27">
        <f t="shared" si="220"/>
        <v>0</v>
      </c>
      <c r="T294" s="28">
        <f t="shared" si="221"/>
        <v>0</v>
      </c>
      <c r="U294" s="26"/>
      <c r="V294" s="25"/>
      <c r="W294" s="29">
        <v>13</v>
      </c>
      <c r="X294" s="29" t="s">
        <v>53</v>
      </c>
      <c r="Y294" s="27">
        <f t="shared" si="222"/>
        <v>1</v>
      </c>
      <c r="Z294" s="28">
        <f t="shared" si="223"/>
        <v>1</v>
      </c>
      <c r="AA294" s="27">
        <f t="shared" si="224"/>
        <v>2</v>
      </c>
      <c r="AB294" s="30">
        <f t="shared" si="225"/>
        <v>6.2578222778473094E-2</v>
      </c>
      <c r="AC294" s="20"/>
      <c r="AD294" s="31">
        <f t="shared" si="226"/>
        <v>31.959999999999997</v>
      </c>
      <c r="AE294" s="31">
        <f t="shared" si="227"/>
        <v>36.04</v>
      </c>
      <c r="AF294" s="31">
        <f t="shared" si="228"/>
        <v>68</v>
      </c>
      <c r="AG294" s="7">
        <v>2</v>
      </c>
    </row>
    <row r="295" spans="1:33" ht="15.75" customHeight="1" x14ac:dyDescent="0.25">
      <c r="A295" s="22" t="s">
        <v>73</v>
      </c>
      <c r="B295" s="23" t="s">
        <v>63</v>
      </c>
      <c r="C295" s="26"/>
      <c r="D295" s="25"/>
      <c r="E295" s="24"/>
      <c r="F295" s="29"/>
      <c r="G295" s="27">
        <f t="shared" si="216"/>
        <v>0</v>
      </c>
      <c r="H295" s="28">
        <f t="shared" si="217"/>
        <v>0</v>
      </c>
      <c r="I295" s="26"/>
      <c r="J295" s="25"/>
      <c r="K295" s="29">
        <v>17</v>
      </c>
      <c r="L295" s="29" t="s">
        <v>23</v>
      </c>
      <c r="M295" s="27">
        <f t="shared" si="218"/>
        <v>1</v>
      </c>
      <c r="N295" s="28">
        <f t="shared" si="219"/>
        <v>1</v>
      </c>
      <c r="O295" s="26"/>
      <c r="P295" s="25"/>
      <c r="Q295" s="25"/>
      <c r="R295" s="25"/>
      <c r="S295" s="27">
        <f t="shared" si="220"/>
        <v>0</v>
      </c>
      <c r="T295" s="28">
        <f t="shared" si="221"/>
        <v>0</v>
      </c>
      <c r="U295" s="26"/>
      <c r="V295" s="25"/>
      <c r="W295" s="25"/>
      <c r="X295" s="25"/>
      <c r="Y295" s="27">
        <f t="shared" si="222"/>
        <v>0</v>
      </c>
      <c r="Z295" s="28">
        <f t="shared" si="223"/>
        <v>0</v>
      </c>
      <c r="AA295" s="27">
        <f t="shared" si="224"/>
        <v>1</v>
      </c>
      <c r="AB295" s="30">
        <f t="shared" si="225"/>
        <v>6.2578222778473094E-2</v>
      </c>
      <c r="AC295" s="20"/>
      <c r="AD295" s="31">
        <f t="shared" si="226"/>
        <v>15.979999999999999</v>
      </c>
      <c r="AE295" s="31">
        <f t="shared" si="227"/>
        <v>18.02</v>
      </c>
      <c r="AF295" s="31">
        <f t="shared" si="228"/>
        <v>34</v>
      </c>
      <c r="AG295" s="7">
        <v>1</v>
      </c>
    </row>
    <row r="296" spans="1:33" ht="15.75" customHeight="1" x14ac:dyDescent="0.25">
      <c r="A296" s="22" t="s">
        <v>73</v>
      </c>
      <c r="B296" s="23" t="s">
        <v>64</v>
      </c>
      <c r="C296" s="26"/>
      <c r="D296" s="25"/>
      <c r="E296" s="25"/>
      <c r="F296" s="25"/>
      <c r="G296" s="27">
        <f t="shared" si="216"/>
        <v>0</v>
      </c>
      <c r="H296" s="28">
        <f t="shared" si="217"/>
        <v>0</v>
      </c>
      <c r="I296" s="26"/>
      <c r="J296" s="25"/>
      <c r="K296" s="24"/>
      <c r="L296" s="29"/>
      <c r="M296" s="27">
        <f t="shared" si="218"/>
        <v>0</v>
      </c>
      <c r="N296" s="28">
        <f t="shared" si="219"/>
        <v>0</v>
      </c>
      <c r="O296" s="26"/>
      <c r="P296" s="25"/>
      <c r="Q296" s="29">
        <v>18</v>
      </c>
      <c r="R296" s="29" t="s">
        <v>26</v>
      </c>
      <c r="S296" s="27">
        <f t="shared" si="220"/>
        <v>1</v>
      </c>
      <c r="T296" s="28">
        <f t="shared" si="221"/>
        <v>1</v>
      </c>
      <c r="U296" s="26"/>
      <c r="V296" s="25"/>
      <c r="W296" s="25"/>
      <c r="X296" s="25"/>
      <c r="Y296" s="27">
        <f t="shared" si="222"/>
        <v>0</v>
      </c>
      <c r="Z296" s="28">
        <f t="shared" si="223"/>
        <v>0</v>
      </c>
      <c r="AA296" s="27">
        <f t="shared" si="224"/>
        <v>1</v>
      </c>
      <c r="AB296" s="30">
        <f t="shared" si="225"/>
        <v>2.0859407592824366E-2</v>
      </c>
      <c r="AC296" s="20"/>
      <c r="AD296" s="31">
        <f t="shared" si="226"/>
        <v>47.94</v>
      </c>
      <c r="AE296" s="31">
        <f t="shared" si="227"/>
        <v>54.06</v>
      </c>
      <c r="AF296" s="31">
        <f t="shared" si="228"/>
        <v>102</v>
      </c>
      <c r="AG296" s="7">
        <v>3</v>
      </c>
    </row>
    <row r="297" spans="1:33" ht="15.75" customHeight="1" x14ac:dyDescent="0.25">
      <c r="A297" s="22" t="s">
        <v>73</v>
      </c>
      <c r="B297" s="23" t="s">
        <v>68</v>
      </c>
      <c r="C297" s="26"/>
      <c r="D297" s="25"/>
      <c r="E297" s="24">
        <v>16</v>
      </c>
      <c r="F297" s="29" t="s">
        <v>53</v>
      </c>
      <c r="G297" s="27">
        <f t="shared" si="216"/>
        <v>1</v>
      </c>
      <c r="H297" s="28">
        <f t="shared" si="217"/>
        <v>1</v>
      </c>
      <c r="I297" s="26"/>
      <c r="J297" s="25"/>
      <c r="K297" s="25"/>
      <c r="L297" s="25"/>
      <c r="M297" s="27">
        <f t="shared" si="218"/>
        <v>0</v>
      </c>
      <c r="N297" s="28">
        <f t="shared" si="219"/>
        <v>0</v>
      </c>
      <c r="O297" s="26"/>
      <c r="P297" s="25"/>
      <c r="Q297" s="29">
        <v>7</v>
      </c>
      <c r="R297" s="29" t="s">
        <v>30</v>
      </c>
      <c r="S297" s="27">
        <f t="shared" si="220"/>
        <v>1</v>
      </c>
      <c r="T297" s="28">
        <f t="shared" si="221"/>
        <v>1</v>
      </c>
      <c r="U297" s="26"/>
      <c r="V297" s="25"/>
      <c r="W297" s="25"/>
      <c r="X297" s="25"/>
      <c r="Y297" s="27">
        <f t="shared" si="222"/>
        <v>0</v>
      </c>
      <c r="Z297" s="28">
        <f t="shared" si="223"/>
        <v>0</v>
      </c>
      <c r="AA297" s="27">
        <f t="shared" si="224"/>
        <v>2</v>
      </c>
      <c r="AB297" s="30">
        <f t="shared" si="225"/>
        <v>6.2578222778473094E-2</v>
      </c>
      <c r="AC297" s="20"/>
      <c r="AD297" s="31">
        <f t="shared" si="226"/>
        <v>31.959999999999997</v>
      </c>
      <c r="AE297" s="31">
        <f t="shared" si="227"/>
        <v>36.04</v>
      </c>
      <c r="AF297" s="31">
        <f t="shared" si="228"/>
        <v>68</v>
      </c>
      <c r="AG297" s="7">
        <v>2</v>
      </c>
    </row>
    <row r="298" spans="1:33" ht="15.75" customHeight="1" x14ac:dyDescent="0.25">
      <c r="A298" s="22" t="s">
        <v>73</v>
      </c>
      <c r="B298" s="23" t="s">
        <v>50</v>
      </c>
      <c r="C298" s="26"/>
      <c r="D298" s="25"/>
      <c r="E298" s="25"/>
      <c r="F298" s="25"/>
      <c r="G298" s="27">
        <f t="shared" si="216"/>
        <v>0</v>
      </c>
      <c r="H298" s="28">
        <f t="shared" si="217"/>
        <v>0</v>
      </c>
      <c r="I298" s="26"/>
      <c r="J298" s="25"/>
      <c r="K298" s="24"/>
      <c r="L298" s="29"/>
      <c r="M298" s="27">
        <f t="shared" si="218"/>
        <v>0</v>
      </c>
      <c r="N298" s="28">
        <f t="shared" si="219"/>
        <v>0</v>
      </c>
      <c r="O298" s="26"/>
      <c r="P298" s="25"/>
      <c r="Q298" s="29">
        <v>19</v>
      </c>
      <c r="R298" s="29" t="s">
        <v>23</v>
      </c>
      <c r="S298" s="27">
        <f t="shared" si="220"/>
        <v>1</v>
      </c>
      <c r="T298" s="28">
        <f t="shared" si="221"/>
        <v>1</v>
      </c>
      <c r="U298" s="26"/>
      <c r="V298" s="25"/>
      <c r="W298" s="25"/>
      <c r="X298" s="25"/>
      <c r="Y298" s="27">
        <f t="shared" si="222"/>
        <v>0</v>
      </c>
      <c r="Z298" s="28">
        <f t="shared" si="223"/>
        <v>0</v>
      </c>
      <c r="AA298" s="27">
        <f t="shared" si="224"/>
        <v>1</v>
      </c>
      <c r="AB298" s="30">
        <f t="shared" si="225"/>
        <v>3.1289111389236547E-2</v>
      </c>
      <c r="AC298" s="20"/>
      <c r="AD298" s="31">
        <f t="shared" si="226"/>
        <v>31.959999999999997</v>
      </c>
      <c r="AE298" s="31">
        <f t="shared" si="227"/>
        <v>36.04</v>
      </c>
      <c r="AF298" s="31">
        <f t="shared" si="228"/>
        <v>68</v>
      </c>
      <c r="AG298" s="7">
        <v>2</v>
      </c>
    </row>
    <row r="299" spans="1:33" ht="15.75" customHeight="1" x14ac:dyDescent="0.25">
      <c r="A299" s="22" t="s">
        <v>73</v>
      </c>
      <c r="B299" s="23" t="s">
        <v>35</v>
      </c>
      <c r="C299" s="26"/>
      <c r="D299" s="25"/>
      <c r="E299" s="29"/>
      <c r="F299" s="29"/>
      <c r="G299" s="27">
        <f t="shared" si="216"/>
        <v>0</v>
      </c>
      <c r="H299" s="28">
        <f t="shared" si="217"/>
        <v>0</v>
      </c>
      <c r="I299" s="26"/>
      <c r="J299" s="25"/>
      <c r="K299" s="29">
        <v>1</v>
      </c>
      <c r="L299" s="29" t="s">
        <v>26</v>
      </c>
      <c r="M299" s="27">
        <f t="shared" si="218"/>
        <v>1</v>
      </c>
      <c r="N299" s="28">
        <f t="shared" si="219"/>
        <v>1</v>
      </c>
      <c r="O299" s="26"/>
      <c r="P299" s="25"/>
      <c r="Q299" s="29"/>
      <c r="R299" s="29"/>
      <c r="S299" s="27">
        <f t="shared" si="220"/>
        <v>0</v>
      </c>
      <c r="T299" s="28">
        <f t="shared" si="221"/>
        <v>0</v>
      </c>
      <c r="U299" s="26"/>
      <c r="V299" s="25"/>
      <c r="W299" s="25"/>
      <c r="X299" s="25"/>
      <c r="Y299" s="27">
        <f t="shared" si="222"/>
        <v>0</v>
      </c>
      <c r="Z299" s="28">
        <f t="shared" si="223"/>
        <v>0</v>
      </c>
      <c r="AA299" s="27">
        <f t="shared" si="224"/>
        <v>1</v>
      </c>
      <c r="AB299" s="30">
        <f t="shared" si="225"/>
        <v>2.0859407592824366E-2</v>
      </c>
      <c r="AC299" s="20"/>
      <c r="AD299" s="31">
        <f t="shared" si="226"/>
        <v>47.94</v>
      </c>
      <c r="AE299" s="31">
        <f t="shared" si="227"/>
        <v>54.06</v>
      </c>
      <c r="AF299" s="31">
        <f t="shared" si="228"/>
        <v>102</v>
      </c>
      <c r="AG299" s="7">
        <v>3</v>
      </c>
    </row>
    <row r="300" spans="1:33" ht="15.75" customHeight="1" x14ac:dyDescent="0.25">
      <c r="A300" s="22" t="s">
        <v>73</v>
      </c>
      <c r="B300" s="50" t="s">
        <v>70</v>
      </c>
      <c r="C300" s="26"/>
      <c r="D300" s="25"/>
      <c r="E300" s="25"/>
      <c r="F300" s="25"/>
      <c r="G300" s="27">
        <f t="shared" si="216"/>
        <v>0</v>
      </c>
      <c r="H300" s="28">
        <f t="shared" si="217"/>
        <v>0</v>
      </c>
      <c r="I300" s="26"/>
      <c r="J300" s="25"/>
      <c r="K300" s="29">
        <v>3</v>
      </c>
      <c r="L300" s="29" t="s">
        <v>24</v>
      </c>
      <c r="M300" s="27">
        <f t="shared" si="218"/>
        <v>1</v>
      </c>
      <c r="N300" s="28">
        <f t="shared" si="219"/>
        <v>1</v>
      </c>
      <c r="O300" s="26"/>
      <c r="P300" s="25"/>
      <c r="Q300" s="25"/>
      <c r="R300" s="25"/>
      <c r="S300" s="27">
        <f t="shared" si="220"/>
        <v>0</v>
      </c>
      <c r="T300" s="28">
        <f t="shared" si="221"/>
        <v>0</v>
      </c>
      <c r="U300" s="26"/>
      <c r="V300" s="25"/>
      <c r="W300" s="25"/>
      <c r="X300" s="25"/>
      <c r="Y300" s="27">
        <f t="shared" si="222"/>
        <v>0</v>
      </c>
      <c r="Z300" s="28">
        <f t="shared" si="223"/>
        <v>0</v>
      </c>
      <c r="AA300" s="27">
        <f t="shared" si="224"/>
        <v>1</v>
      </c>
      <c r="AB300" s="30">
        <f t="shared" si="225"/>
        <v>6.2578222778473094E-2</v>
      </c>
      <c r="AC300" s="20"/>
      <c r="AD300" s="31">
        <f t="shared" si="226"/>
        <v>15.979999999999999</v>
      </c>
      <c r="AE300" s="31">
        <f t="shared" si="227"/>
        <v>18.02</v>
      </c>
      <c r="AF300" s="31">
        <f t="shared" si="228"/>
        <v>34</v>
      </c>
      <c r="AG300" s="7">
        <v>1</v>
      </c>
    </row>
    <row r="301" spans="1:33" ht="15.75" customHeight="1" x14ac:dyDescent="0.25">
      <c r="A301" s="37"/>
      <c r="B301" s="51" t="s">
        <v>74</v>
      </c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40"/>
      <c r="AB301" s="41"/>
      <c r="AC301" s="20"/>
      <c r="AD301" s="21" t="s">
        <v>17</v>
      </c>
      <c r="AE301" s="21" t="s">
        <v>18</v>
      </c>
      <c r="AF301" s="21" t="s">
        <v>19</v>
      </c>
      <c r="AG301" s="42"/>
    </row>
    <row r="302" spans="1:33" ht="15.75" customHeight="1" x14ac:dyDescent="0.25">
      <c r="A302" s="22" t="s">
        <v>74</v>
      </c>
      <c r="B302" s="23" t="s">
        <v>22</v>
      </c>
      <c r="C302" s="26"/>
      <c r="D302" s="25"/>
      <c r="E302" s="29">
        <v>20</v>
      </c>
      <c r="F302" s="29" t="s">
        <v>23</v>
      </c>
      <c r="G302" s="27">
        <f t="shared" ref="G302:G315" si="229">COUNTA(C302,E302)</f>
        <v>1</v>
      </c>
      <c r="H302" s="28">
        <f t="shared" ref="H302:H315" si="230">COUNTIF(E$302:E$315,C302)+COUNTIF(C$302:C$315,E302)+COUNTIF(E$302:E$315,E302)+COUNTIF(C$302:C$315,C302)</f>
        <v>1</v>
      </c>
      <c r="I302" s="26"/>
      <c r="J302" s="25"/>
      <c r="K302" s="29"/>
      <c r="L302" s="29"/>
      <c r="M302" s="27">
        <f t="shared" ref="M302:M315" si="231">COUNTA(I302,K302)</f>
        <v>0</v>
      </c>
      <c r="N302" s="28">
        <f t="shared" ref="N302:N315" si="232">COUNTIF(K$302:K$315,I302)+COUNTIF(I$302:I$315,K302)+COUNTIF(K$302:K$315,K302)+COUNTIF(I$302:I$315,I302)</f>
        <v>0</v>
      </c>
      <c r="O302" s="26"/>
      <c r="P302" s="25"/>
      <c r="Q302" s="29"/>
      <c r="R302" s="29"/>
      <c r="S302" s="27">
        <f t="shared" ref="S302:S315" si="233">COUNTA(O302,Q302)</f>
        <v>0</v>
      </c>
      <c r="T302" s="28">
        <f t="shared" ref="T302:T315" si="234">COUNTIF(Q$302:Q$315,O302)+COUNTIF(O$302:O$315,Q302)+COUNTIF(Q$302:Q$315,Q302)+COUNTIF(O$302:O$315,O302)</f>
        <v>0</v>
      </c>
      <c r="U302" s="26"/>
      <c r="V302" s="25"/>
      <c r="W302" s="29">
        <v>6</v>
      </c>
      <c r="X302" s="29" t="s">
        <v>23</v>
      </c>
      <c r="Y302" s="27">
        <f t="shared" ref="Y302:Y315" si="235">COUNTA(U302,W302)</f>
        <v>1</v>
      </c>
      <c r="Z302" s="28">
        <f t="shared" ref="Z302:Z315" si="236">COUNTIF(W$302:W$315,U302)+COUNTIF(U$302:U$315,W302)+COUNTIF(W$302:W$315,W302)+COUNTIF(U$302:U$315,U302)</f>
        <v>1</v>
      </c>
      <c r="AA302" s="27">
        <f t="shared" ref="AA302:AA315" si="237">SUM(G302,M302,S302,Y302)</f>
        <v>2</v>
      </c>
      <c r="AB302" s="30">
        <f t="shared" ref="AB302:AB315" si="238">AA302/AD302</f>
        <v>4.1718815185648732E-2</v>
      </c>
      <c r="AC302" s="20"/>
      <c r="AD302" s="31">
        <f t="shared" ref="AD302:AD315" si="239">AF302*0.47</f>
        <v>47.94</v>
      </c>
      <c r="AE302" s="31">
        <f t="shared" ref="AE302:AE315" si="240">AF302*0.53</f>
        <v>54.06</v>
      </c>
      <c r="AF302" s="31">
        <f t="shared" ref="AF302:AF315" si="241">AG302*34</f>
        <v>102</v>
      </c>
      <c r="AG302" s="7">
        <v>3</v>
      </c>
    </row>
    <row r="303" spans="1:33" ht="15.75" customHeight="1" x14ac:dyDescent="0.25">
      <c r="A303" s="22" t="s">
        <v>74</v>
      </c>
      <c r="B303" s="23" t="s">
        <v>46</v>
      </c>
      <c r="C303" s="26"/>
      <c r="D303" s="25"/>
      <c r="E303" s="53"/>
      <c r="F303" s="29"/>
      <c r="G303" s="27">
        <f t="shared" si="229"/>
        <v>0</v>
      </c>
      <c r="H303" s="28">
        <f t="shared" si="230"/>
        <v>0</v>
      </c>
      <c r="I303" s="26"/>
      <c r="J303" s="25"/>
      <c r="K303" s="29">
        <v>8</v>
      </c>
      <c r="L303" s="29" t="s">
        <v>26</v>
      </c>
      <c r="M303" s="27">
        <f t="shared" si="231"/>
        <v>1</v>
      </c>
      <c r="N303" s="28">
        <f t="shared" si="232"/>
        <v>1</v>
      </c>
      <c r="O303" s="26"/>
      <c r="P303" s="25"/>
      <c r="Q303" s="53"/>
      <c r="R303" s="29"/>
      <c r="S303" s="27">
        <f t="shared" si="233"/>
        <v>0</v>
      </c>
      <c r="T303" s="28">
        <f t="shared" si="234"/>
        <v>0</v>
      </c>
      <c r="U303" s="26"/>
      <c r="V303" s="25"/>
      <c r="W303" s="29">
        <v>19</v>
      </c>
      <c r="X303" s="29" t="s">
        <v>53</v>
      </c>
      <c r="Y303" s="27">
        <f t="shared" si="235"/>
        <v>1</v>
      </c>
      <c r="Z303" s="28">
        <f t="shared" si="236"/>
        <v>1</v>
      </c>
      <c r="AA303" s="27">
        <f t="shared" si="237"/>
        <v>2</v>
      </c>
      <c r="AB303" s="30">
        <f t="shared" si="238"/>
        <v>4.1718815185648732E-2</v>
      </c>
      <c r="AC303" s="20"/>
      <c r="AD303" s="31">
        <f t="shared" si="239"/>
        <v>47.94</v>
      </c>
      <c r="AE303" s="31">
        <f t="shared" si="240"/>
        <v>54.06</v>
      </c>
      <c r="AF303" s="31">
        <f t="shared" si="241"/>
        <v>102</v>
      </c>
      <c r="AG303" s="7">
        <v>3</v>
      </c>
    </row>
    <row r="304" spans="1:33" ht="15.75" customHeight="1" x14ac:dyDescent="0.25">
      <c r="A304" s="22" t="s">
        <v>74</v>
      </c>
      <c r="B304" s="23" t="s">
        <v>27</v>
      </c>
      <c r="C304" s="26"/>
      <c r="D304" s="25"/>
      <c r="E304" s="29">
        <v>25</v>
      </c>
      <c r="F304" s="29" t="s">
        <v>28</v>
      </c>
      <c r="G304" s="27">
        <f t="shared" si="229"/>
        <v>1</v>
      </c>
      <c r="H304" s="28">
        <f t="shared" si="230"/>
        <v>1</v>
      </c>
      <c r="I304" s="26"/>
      <c r="J304" s="25"/>
      <c r="K304" s="29">
        <v>7</v>
      </c>
      <c r="L304" s="29" t="s">
        <v>26</v>
      </c>
      <c r="M304" s="27">
        <f t="shared" si="231"/>
        <v>1</v>
      </c>
      <c r="N304" s="28">
        <f t="shared" si="232"/>
        <v>1</v>
      </c>
      <c r="O304" s="26"/>
      <c r="P304" s="25"/>
      <c r="Q304" s="29">
        <v>20</v>
      </c>
      <c r="R304" s="29" t="s">
        <v>28</v>
      </c>
      <c r="S304" s="27">
        <f t="shared" si="233"/>
        <v>1</v>
      </c>
      <c r="T304" s="28">
        <f t="shared" si="234"/>
        <v>1</v>
      </c>
      <c r="U304" s="26"/>
      <c r="V304" s="25"/>
      <c r="W304" s="29">
        <v>11</v>
      </c>
      <c r="X304" s="29" t="s">
        <v>28</v>
      </c>
      <c r="Y304" s="27">
        <f t="shared" si="235"/>
        <v>1</v>
      </c>
      <c r="Z304" s="28">
        <f t="shared" si="236"/>
        <v>1</v>
      </c>
      <c r="AA304" s="27">
        <f t="shared" si="237"/>
        <v>4</v>
      </c>
      <c r="AB304" s="30">
        <f t="shared" si="238"/>
        <v>8.3437630371297464E-2</v>
      </c>
      <c r="AC304" s="20"/>
      <c r="AD304" s="31">
        <f t="shared" si="239"/>
        <v>47.94</v>
      </c>
      <c r="AE304" s="31">
        <f t="shared" si="240"/>
        <v>54.06</v>
      </c>
      <c r="AF304" s="31">
        <f t="shared" si="241"/>
        <v>102</v>
      </c>
      <c r="AG304" s="7">
        <v>3</v>
      </c>
    </row>
    <row r="305" spans="1:33" ht="15.75" customHeight="1" x14ac:dyDescent="0.25">
      <c r="A305" s="22" t="s">
        <v>74</v>
      </c>
      <c r="B305" s="50" t="s">
        <v>47</v>
      </c>
      <c r="C305" s="26"/>
      <c r="D305" s="25"/>
      <c r="E305" s="25"/>
      <c r="F305" s="25"/>
      <c r="G305" s="27">
        <f t="shared" si="229"/>
        <v>0</v>
      </c>
      <c r="H305" s="28">
        <f t="shared" si="230"/>
        <v>0</v>
      </c>
      <c r="I305" s="26"/>
      <c r="J305" s="25"/>
      <c r="K305" s="29"/>
      <c r="L305" s="29"/>
      <c r="M305" s="27">
        <f t="shared" si="231"/>
        <v>0</v>
      </c>
      <c r="N305" s="28">
        <f t="shared" si="232"/>
        <v>0</v>
      </c>
      <c r="O305" s="26"/>
      <c r="P305" s="25"/>
      <c r="Q305" s="29"/>
      <c r="R305" s="29"/>
      <c r="S305" s="27">
        <f t="shared" si="233"/>
        <v>0</v>
      </c>
      <c r="T305" s="28">
        <f t="shared" si="234"/>
        <v>0</v>
      </c>
      <c r="U305" s="26"/>
      <c r="V305" s="25"/>
      <c r="W305" s="29">
        <v>16</v>
      </c>
      <c r="X305" s="29" t="s">
        <v>28</v>
      </c>
      <c r="Y305" s="27">
        <f t="shared" si="235"/>
        <v>1</v>
      </c>
      <c r="Z305" s="28">
        <f t="shared" si="236"/>
        <v>1</v>
      </c>
      <c r="AA305" s="27">
        <f t="shared" si="237"/>
        <v>1</v>
      </c>
      <c r="AB305" s="30">
        <f t="shared" si="238"/>
        <v>2.0859407592824366E-2</v>
      </c>
      <c r="AC305" s="20"/>
      <c r="AD305" s="31">
        <f t="shared" si="239"/>
        <v>47.94</v>
      </c>
      <c r="AE305" s="31">
        <f t="shared" si="240"/>
        <v>54.06</v>
      </c>
      <c r="AF305" s="31">
        <f t="shared" si="241"/>
        <v>102</v>
      </c>
      <c r="AG305" s="7">
        <v>3</v>
      </c>
    </row>
    <row r="306" spans="1:33" ht="15.75" customHeight="1" x14ac:dyDescent="0.25">
      <c r="A306" s="22" t="s">
        <v>74</v>
      </c>
      <c r="B306" s="23" t="s">
        <v>56</v>
      </c>
      <c r="C306" s="26"/>
      <c r="D306" s="25"/>
      <c r="E306" s="25"/>
      <c r="F306" s="25"/>
      <c r="G306" s="27">
        <f t="shared" si="229"/>
        <v>0</v>
      </c>
      <c r="H306" s="28">
        <f t="shared" si="230"/>
        <v>0</v>
      </c>
      <c r="I306" s="26"/>
      <c r="J306" s="25"/>
      <c r="K306" s="24">
        <v>9</v>
      </c>
      <c r="L306" s="29" t="s">
        <v>26</v>
      </c>
      <c r="M306" s="27">
        <f t="shared" si="231"/>
        <v>1</v>
      </c>
      <c r="N306" s="28">
        <f t="shared" si="232"/>
        <v>1</v>
      </c>
      <c r="O306" s="26"/>
      <c r="P306" s="25"/>
      <c r="Q306" s="25"/>
      <c r="R306" s="25"/>
      <c r="S306" s="27">
        <f t="shared" si="233"/>
        <v>0</v>
      </c>
      <c r="T306" s="28">
        <f t="shared" si="234"/>
        <v>0</v>
      </c>
      <c r="U306" s="26"/>
      <c r="V306" s="25"/>
      <c r="W306" s="29"/>
      <c r="X306" s="29"/>
      <c r="Y306" s="27">
        <f t="shared" si="235"/>
        <v>0</v>
      </c>
      <c r="Z306" s="28">
        <f t="shared" si="236"/>
        <v>0</v>
      </c>
      <c r="AA306" s="27">
        <f t="shared" si="237"/>
        <v>1</v>
      </c>
      <c r="AB306" s="30">
        <f t="shared" si="238"/>
        <v>6.2578222778473094E-2</v>
      </c>
      <c r="AC306" s="20"/>
      <c r="AD306" s="31">
        <f t="shared" si="239"/>
        <v>15.979999999999999</v>
      </c>
      <c r="AE306" s="31">
        <f t="shared" si="240"/>
        <v>18.02</v>
      </c>
      <c r="AF306" s="31">
        <f t="shared" si="241"/>
        <v>34</v>
      </c>
      <c r="AG306" s="7">
        <v>1</v>
      </c>
    </row>
    <row r="307" spans="1:33" ht="15.75" customHeight="1" x14ac:dyDescent="0.25">
      <c r="A307" s="22" t="s">
        <v>74</v>
      </c>
      <c r="B307" s="23" t="s">
        <v>48</v>
      </c>
      <c r="C307" s="26"/>
      <c r="D307" s="25"/>
      <c r="E307" s="25"/>
      <c r="F307" s="25"/>
      <c r="G307" s="27">
        <f t="shared" si="229"/>
        <v>0</v>
      </c>
      <c r="H307" s="28">
        <f t="shared" si="230"/>
        <v>0</v>
      </c>
      <c r="I307" s="26"/>
      <c r="J307" s="25"/>
      <c r="K307" s="24">
        <v>24</v>
      </c>
      <c r="L307" s="29" t="s">
        <v>24</v>
      </c>
      <c r="M307" s="27">
        <f t="shared" si="231"/>
        <v>1</v>
      </c>
      <c r="N307" s="28">
        <f t="shared" si="232"/>
        <v>1</v>
      </c>
      <c r="O307" s="26"/>
      <c r="P307" s="25"/>
      <c r="Q307" s="25"/>
      <c r="R307" s="25"/>
      <c r="S307" s="27">
        <f t="shared" si="233"/>
        <v>0</v>
      </c>
      <c r="T307" s="28">
        <f t="shared" si="234"/>
        <v>0</v>
      </c>
      <c r="U307" s="26"/>
      <c r="V307" s="25"/>
      <c r="W307" s="25"/>
      <c r="X307" s="25"/>
      <c r="Y307" s="27">
        <f t="shared" si="235"/>
        <v>0</v>
      </c>
      <c r="Z307" s="28">
        <f t="shared" si="236"/>
        <v>0</v>
      </c>
      <c r="AA307" s="27">
        <f t="shared" si="237"/>
        <v>1</v>
      </c>
      <c r="AB307" s="30">
        <f t="shared" si="238"/>
        <v>3.1289111389236547E-2</v>
      </c>
      <c r="AC307" s="20"/>
      <c r="AD307" s="31">
        <f t="shared" si="239"/>
        <v>31.959999999999997</v>
      </c>
      <c r="AE307" s="31">
        <f t="shared" si="240"/>
        <v>36.04</v>
      </c>
      <c r="AF307" s="31">
        <f t="shared" si="241"/>
        <v>68</v>
      </c>
      <c r="AG307" s="7">
        <v>2</v>
      </c>
    </row>
    <row r="308" spans="1:33" ht="15.75" customHeight="1" x14ac:dyDescent="0.25">
      <c r="A308" s="22" t="s">
        <v>74</v>
      </c>
      <c r="B308" s="23" t="s">
        <v>61</v>
      </c>
      <c r="C308" s="26"/>
      <c r="D308" s="25"/>
      <c r="E308" s="29">
        <v>18</v>
      </c>
      <c r="F308" s="29" t="s">
        <v>24</v>
      </c>
      <c r="G308" s="27">
        <f t="shared" si="229"/>
        <v>1</v>
      </c>
      <c r="H308" s="28">
        <f t="shared" si="230"/>
        <v>1</v>
      </c>
      <c r="I308" s="26"/>
      <c r="J308" s="25"/>
      <c r="K308" s="29">
        <v>23</v>
      </c>
      <c r="L308" s="29" t="s">
        <v>24</v>
      </c>
      <c r="M308" s="27">
        <f t="shared" si="231"/>
        <v>1</v>
      </c>
      <c r="N308" s="28">
        <f t="shared" si="232"/>
        <v>1</v>
      </c>
      <c r="O308" s="26"/>
      <c r="P308" s="25"/>
      <c r="Q308" s="25"/>
      <c r="R308" s="25"/>
      <c r="S308" s="27">
        <f t="shared" si="233"/>
        <v>0</v>
      </c>
      <c r="T308" s="28">
        <f t="shared" si="234"/>
        <v>0</v>
      </c>
      <c r="U308" s="26"/>
      <c r="V308" s="25"/>
      <c r="W308" s="29">
        <v>4</v>
      </c>
      <c r="X308" s="29" t="s">
        <v>24</v>
      </c>
      <c r="Y308" s="27">
        <f t="shared" si="235"/>
        <v>1</v>
      </c>
      <c r="Z308" s="28">
        <f t="shared" si="236"/>
        <v>1</v>
      </c>
      <c r="AA308" s="27">
        <f t="shared" si="237"/>
        <v>3</v>
      </c>
      <c r="AB308" s="30">
        <f t="shared" si="238"/>
        <v>6.2578222778473094E-2</v>
      </c>
      <c r="AC308" s="20"/>
      <c r="AD308" s="31">
        <f t="shared" si="239"/>
        <v>47.94</v>
      </c>
      <c r="AE308" s="31">
        <f t="shared" si="240"/>
        <v>54.06</v>
      </c>
      <c r="AF308" s="31">
        <f t="shared" si="241"/>
        <v>102</v>
      </c>
      <c r="AG308" s="7">
        <v>3</v>
      </c>
    </row>
    <row r="309" spans="1:33" ht="15.75" customHeight="1" x14ac:dyDescent="0.25">
      <c r="A309" s="22" t="s">
        <v>74</v>
      </c>
      <c r="B309" s="23" t="s">
        <v>62</v>
      </c>
      <c r="C309" s="26"/>
      <c r="D309" s="25"/>
      <c r="E309" s="25"/>
      <c r="F309" s="25"/>
      <c r="G309" s="27">
        <f t="shared" si="229"/>
        <v>0</v>
      </c>
      <c r="H309" s="28">
        <f t="shared" si="230"/>
        <v>0</v>
      </c>
      <c r="I309" s="26"/>
      <c r="J309" s="25"/>
      <c r="K309" s="29">
        <v>22</v>
      </c>
      <c r="L309" s="29" t="s">
        <v>53</v>
      </c>
      <c r="M309" s="27">
        <f t="shared" si="231"/>
        <v>1</v>
      </c>
      <c r="N309" s="28">
        <f t="shared" si="232"/>
        <v>1</v>
      </c>
      <c r="O309" s="26"/>
      <c r="P309" s="25"/>
      <c r="Q309" s="25"/>
      <c r="R309" s="25"/>
      <c r="S309" s="27">
        <f t="shared" si="233"/>
        <v>0</v>
      </c>
      <c r="T309" s="28">
        <f t="shared" si="234"/>
        <v>0</v>
      </c>
      <c r="U309" s="26"/>
      <c r="V309" s="25"/>
      <c r="W309" s="29">
        <v>5</v>
      </c>
      <c r="X309" s="29" t="s">
        <v>51</v>
      </c>
      <c r="Y309" s="27">
        <f t="shared" si="235"/>
        <v>1</v>
      </c>
      <c r="Z309" s="28">
        <f t="shared" si="236"/>
        <v>1</v>
      </c>
      <c r="AA309" s="27">
        <f t="shared" si="237"/>
        <v>2</v>
      </c>
      <c r="AB309" s="30">
        <f t="shared" si="238"/>
        <v>6.2578222778473094E-2</v>
      </c>
      <c r="AC309" s="20"/>
      <c r="AD309" s="31">
        <f t="shared" si="239"/>
        <v>31.959999999999997</v>
      </c>
      <c r="AE309" s="31">
        <f t="shared" si="240"/>
        <v>36.04</v>
      </c>
      <c r="AF309" s="31">
        <f t="shared" si="241"/>
        <v>68</v>
      </c>
      <c r="AG309" s="7">
        <v>2</v>
      </c>
    </row>
    <row r="310" spans="1:33" ht="15.75" customHeight="1" x14ac:dyDescent="0.25">
      <c r="A310" s="22" t="s">
        <v>74</v>
      </c>
      <c r="B310" s="23" t="s">
        <v>63</v>
      </c>
      <c r="C310" s="26"/>
      <c r="D310" s="25"/>
      <c r="E310" s="24"/>
      <c r="F310" s="29"/>
      <c r="G310" s="27">
        <f t="shared" si="229"/>
        <v>0</v>
      </c>
      <c r="H310" s="28">
        <f t="shared" si="230"/>
        <v>0</v>
      </c>
      <c r="I310" s="26"/>
      <c r="J310" s="25"/>
      <c r="K310" s="29">
        <v>17</v>
      </c>
      <c r="L310" s="29" t="s">
        <v>30</v>
      </c>
      <c r="M310" s="27">
        <f t="shared" si="231"/>
        <v>1</v>
      </c>
      <c r="N310" s="28">
        <f t="shared" si="232"/>
        <v>1</v>
      </c>
      <c r="O310" s="26"/>
      <c r="P310" s="25"/>
      <c r="Q310" s="25"/>
      <c r="R310" s="25"/>
      <c r="S310" s="27">
        <f t="shared" si="233"/>
        <v>0</v>
      </c>
      <c r="T310" s="28">
        <f t="shared" si="234"/>
        <v>0</v>
      </c>
      <c r="U310" s="26"/>
      <c r="V310" s="25"/>
      <c r="W310" s="25"/>
      <c r="X310" s="25"/>
      <c r="Y310" s="27">
        <f t="shared" si="235"/>
        <v>0</v>
      </c>
      <c r="Z310" s="28">
        <f t="shared" si="236"/>
        <v>0</v>
      </c>
      <c r="AA310" s="27">
        <f t="shared" si="237"/>
        <v>1</v>
      </c>
      <c r="AB310" s="30">
        <f t="shared" si="238"/>
        <v>6.2578222778473094E-2</v>
      </c>
      <c r="AC310" s="20"/>
      <c r="AD310" s="31">
        <f t="shared" si="239"/>
        <v>15.979999999999999</v>
      </c>
      <c r="AE310" s="31">
        <f t="shared" si="240"/>
        <v>18.02</v>
      </c>
      <c r="AF310" s="31">
        <f t="shared" si="241"/>
        <v>34</v>
      </c>
      <c r="AG310" s="7">
        <v>1</v>
      </c>
    </row>
    <row r="311" spans="1:33" ht="15.75" customHeight="1" x14ac:dyDescent="0.25">
      <c r="A311" s="22" t="s">
        <v>74</v>
      </c>
      <c r="B311" s="23" t="s">
        <v>64</v>
      </c>
      <c r="C311" s="26"/>
      <c r="D311" s="25"/>
      <c r="E311" s="25"/>
      <c r="F311" s="25"/>
      <c r="G311" s="27">
        <f t="shared" si="229"/>
        <v>0</v>
      </c>
      <c r="H311" s="28">
        <f t="shared" si="230"/>
        <v>0</v>
      </c>
      <c r="I311" s="26"/>
      <c r="J311" s="25"/>
      <c r="K311" s="24"/>
      <c r="L311" s="29"/>
      <c r="M311" s="27">
        <f t="shared" si="231"/>
        <v>0</v>
      </c>
      <c r="N311" s="28">
        <f t="shared" si="232"/>
        <v>0</v>
      </c>
      <c r="O311" s="26"/>
      <c r="P311" s="25"/>
      <c r="Q311" s="29">
        <v>18</v>
      </c>
      <c r="R311" s="29" t="s">
        <v>24</v>
      </c>
      <c r="S311" s="27">
        <f t="shared" si="233"/>
        <v>1</v>
      </c>
      <c r="T311" s="28">
        <f t="shared" si="234"/>
        <v>1</v>
      </c>
      <c r="U311" s="26"/>
      <c r="V311" s="25"/>
      <c r="W311" s="25"/>
      <c r="X311" s="25"/>
      <c r="Y311" s="27">
        <f t="shared" si="235"/>
        <v>0</v>
      </c>
      <c r="Z311" s="28">
        <f t="shared" si="236"/>
        <v>0</v>
      </c>
      <c r="AA311" s="27">
        <f t="shared" si="237"/>
        <v>1</v>
      </c>
      <c r="AB311" s="30">
        <f t="shared" si="238"/>
        <v>2.0859407592824366E-2</v>
      </c>
      <c r="AC311" s="20"/>
      <c r="AD311" s="31">
        <f t="shared" si="239"/>
        <v>47.94</v>
      </c>
      <c r="AE311" s="31">
        <f t="shared" si="240"/>
        <v>54.06</v>
      </c>
      <c r="AF311" s="31">
        <f t="shared" si="241"/>
        <v>102</v>
      </c>
      <c r="AG311" s="7">
        <v>3</v>
      </c>
    </row>
    <row r="312" spans="1:33" ht="15.75" customHeight="1" x14ac:dyDescent="0.25">
      <c r="A312" s="22" t="s">
        <v>74</v>
      </c>
      <c r="B312" s="23" t="s">
        <v>68</v>
      </c>
      <c r="C312" s="26"/>
      <c r="D312" s="25"/>
      <c r="E312" s="24">
        <v>17</v>
      </c>
      <c r="F312" s="29" t="s">
        <v>28</v>
      </c>
      <c r="G312" s="27">
        <f t="shared" si="229"/>
        <v>1</v>
      </c>
      <c r="H312" s="28">
        <f t="shared" si="230"/>
        <v>1</v>
      </c>
      <c r="I312" s="26"/>
      <c r="J312" s="25"/>
      <c r="K312" s="25"/>
      <c r="L312" s="25"/>
      <c r="M312" s="27">
        <f t="shared" si="231"/>
        <v>0</v>
      </c>
      <c r="N312" s="28">
        <f t="shared" si="232"/>
        <v>0</v>
      </c>
      <c r="O312" s="26"/>
      <c r="P312" s="25"/>
      <c r="Q312" s="29">
        <v>5</v>
      </c>
      <c r="R312" s="29" t="s">
        <v>28</v>
      </c>
      <c r="S312" s="27">
        <f t="shared" si="233"/>
        <v>1</v>
      </c>
      <c r="T312" s="28">
        <f t="shared" si="234"/>
        <v>1</v>
      </c>
      <c r="U312" s="26"/>
      <c r="V312" s="25"/>
      <c r="W312" s="25"/>
      <c r="X312" s="25"/>
      <c r="Y312" s="27">
        <f t="shared" si="235"/>
        <v>0</v>
      </c>
      <c r="Z312" s="28">
        <f t="shared" si="236"/>
        <v>0</v>
      </c>
      <c r="AA312" s="27">
        <f t="shared" si="237"/>
        <v>2</v>
      </c>
      <c r="AB312" s="30">
        <f t="shared" si="238"/>
        <v>6.2578222778473094E-2</v>
      </c>
      <c r="AC312" s="20"/>
      <c r="AD312" s="31">
        <f t="shared" si="239"/>
        <v>31.959999999999997</v>
      </c>
      <c r="AE312" s="31">
        <f t="shared" si="240"/>
        <v>36.04</v>
      </c>
      <c r="AF312" s="31">
        <f t="shared" si="241"/>
        <v>68</v>
      </c>
      <c r="AG312" s="7">
        <v>2</v>
      </c>
    </row>
    <row r="313" spans="1:33" ht="15.75" customHeight="1" x14ac:dyDescent="0.25">
      <c r="A313" s="22" t="s">
        <v>74</v>
      </c>
      <c r="B313" s="23" t="s">
        <v>50</v>
      </c>
      <c r="C313" s="26"/>
      <c r="D313" s="25"/>
      <c r="E313" s="25"/>
      <c r="F313" s="25"/>
      <c r="G313" s="27">
        <f t="shared" si="229"/>
        <v>0</v>
      </c>
      <c r="H313" s="28">
        <f t="shared" si="230"/>
        <v>0</v>
      </c>
      <c r="I313" s="26"/>
      <c r="J313" s="25"/>
      <c r="K313" s="24"/>
      <c r="L313" s="29"/>
      <c r="M313" s="27">
        <f t="shared" si="231"/>
        <v>0</v>
      </c>
      <c r="N313" s="28">
        <f t="shared" si="232"/>
        <v>0</v>
      </c>
      <c r="O313" s="26"/>
      <c r="P313" s="25"/>
      <c r="Q313" s="29">
        <v>14</v>
      </c>
      <c r="R313" s="29" t="s">
        <v>30</v>
      </c>
      <c r="S313" s="27">
        <f t="shared" si="233"/>
        <v>1</v>
      </c>
      <c r="T313" s="28">
        <f t="shared" si="234"/>
        <v>1</v>
      </c>
      <c r="U313" s="26"/>
      <c r="V313" s="25"/>
      <c r="W313" s="25"/>
      <c r="X313" s="25"/>
      <c r="Y313" s="27">
        <f t="shared" si="235"/>
        <v>0</v>
      </c>
      <c r="Z313" s="28">
        <f t="shared" si="236"/>
        <v>0</v>
      </c>
      <c r="AA313" s="27">
        <f t="shared" si="237"/>
        <v>1</v>
      </c>
      <c r="AB313" s="30">
        <f t="shared" si="238"/>
        <v>3.1289111389236547E-2</v>
      </c>
      <c r="AC313" s="20"/>
      <c r="AD313" s="31">
        <f t="shared" si="239"/>
        <v>31.959999999999997</v>
      </c>
      <c r="AE313" s="31">
        <f t="shared" si="240"/>
        <v>36.04</v>
      </c>
      <c r="AF313" s="31">
        <f t="shared" si="241"/>
        <v>68</v>
      </c>
      <c r="AG313" s="7">
        <v>2</v>
      </c>
    </row>
    <row r="314" spans="1:33" ht="15.75" customHeight="1" x14ac:dyDescent="0.25">
      <c r="A314" s="22" t="s">
        <v>74</v>
      </c>
      <c r="B314" s="23" t="s">
        <v>35</v>
      </c>
      <c r="C314" s="26"/>
      <c r="D314" s="25"/>
      <c r="E314" s="25"/>
      <c r="F314" s="25"/>
      <c r="G314" s="27">
        <f t="shared" si="229"/>
        <v>0</v>
      </c>
      <c r="H314" s="28">
        <f t="shared" si="230"/>
        <v>0</v>
      </c>
      <c r="I314" s="26"/>
      <c r="J314" s="25"/>
      <c r="K314" s="29">
        <v>3</v>
      </c>
      <c r="L314" s="29" t="s">
        <v>23</v>
      </c>
      <c r="M314" s="27">
        <f t="shared" si="231"/>
        <v>1</v>
      </c>
      <c r="N314" s="28">
        <f t="shared" si="232"/>
        <v>1</v>
      </c>
      <c r="O314" s="26"/>
      <c r="P314" s="25"/>
      <c r="Q314" s="25"/>
      <c r="R314" s="25"/>
      <c r="S314" s="27">
        <f t="shared" si="233"/>
        <v>0</v>
      </c>
      <c r="T314" s="28">
        <f t="shared" si="234"/>
        <v>0</v>
      </c>
      <c r="U314" s="26"/>
      <c r="V314" s="25"/>
      <c r="W314" s="29">
        <v>12</v>
      </c>
      <c r="X314" s="29" t="s">
        <v>23</v>
      </c>
      <c r="Y314" s="27">
        <f t="shared" si="235"/>
        <v>1</v>
      </c>
      <c r="Z314" s="28">
        <f t="shared" si="236"/>
        <v>1</v>
      </c>
      <c r="AA314" s="27">
        <f t="shared" si="237"/>
        <v>2</v>
      </c>
      <c r="AB314" s="30">
        <f t="shared" si="238"/>
        <v>4.1718815185648732E-2</v>
      </c>
      <c r="AC314" s="20"/>
      <c r="AD314" s="31">
        <f t="shared" si="239"/>
        <v>47.94</v>
      </c>
      <c r="AE314" s="31">
        <f t="shared" si="240"/>
        <v>54.06</v>
      </c>
      <c r="AF314" s="31">
        <f t="shared" si="241"/>
        <v>102</v>
      </c>
      <c r="AG314" s="7">
        <v>3</v>
      </c>
    </row>
    <row r="315" spans="1:33" ht="15.75" customHeight="1" x14ac:dyDescent="0.25">
      <c r="A315" s="22" t="s">
        <v>74</v>
      </c>
      <c r="B315" s="50" t="s">
        <v>70</v>
      </c>
      <c r="C315" s="26"/>
      <c r="D315" s="25"/>
      <c r="E315" s="25"/>
      <c r="F315" s="25"/>
      <c r="G315" s="27">
        <f t="shared" si="229"/>
        <v>0</v>
      </c>
      <c r="H315" s="28">
        <f t="shared" si="230"/>
        <v>0</v>
      </c>
      <c r="I315" s="26"/>
      <c r="J315" s="25"/>
      <c r="K315" s="29">
        <v>15</v>
      </c>
      <c r="L315" s="29" t="s">
        <v>24</v>
      </c>
      <c r="M315" s="27">
        <f t="shared" si="231"/>
        <v>1</v>
      </c>
      <c r="N315" s="28">
        <f t="shared" si="232"/>
        <v>1</v>
      </c>
      <c r="O315" s="26"/>
      <c r="P315" s="25"/>
      <c r="Q315" s="25"/>
      <c r="R315" s="25"/>
      <c r="S315" s="27">
        <f t="shared" si="233"/>
        <v>0</v>
      </c>
      <c r="T315" s="28">
        <f t="shared" si="234"/>
        <v>0</v>
      </c>
      <c r="U315" s="26"/>
      <c r="V315" s="25"/>
      <c r="W315" s="25"/>
      <c r="X315" s="25"/>
      <c r="Y315" s="27">
        <f t="shared" si="235"/>
        <v>0</v>
      </c>
      <c r="Z315" s="28">
        <f t="shared" si="236"/>
        <v>0</v>
      </c>
      <c r="AA315" s="27">
        <f t="shared" si="237"/>
        <v>1</v>
      </c>
      <c r="AB315" s="30">
        <f t="shared" si="238"/>
        <v>6.2578222778473094E-2</v>
      </c>
      <c r="AC315" s="20"/>
      <c r="AD315" s="31">
        <f t="shared" si="239"/>
        <v>15.979999999999999</v>
      </c>
      <c r="AE315" s="31">
        <f t="shared" si="240"/>
        <v>18.02</v>
      </c>
      <c r="AF315" s="31">
        <f t="shared" si="241"/>
        <v>34</v>
      </c>
      <c r="AG315" s="7">
        <v>1</v>
      </c>
    </row>
    <row r="316" spans="1:33" ht="15.75" customHeight="1" x14ac:dyDescent="0.25">
      <c r="A316" s="37"/>
      <c r="B316" s="44" t="s">
        <v>75</v>
      </c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0"/>
      <c r="AB316" s="41"/>
      <c r="AC316" s="20"/>
      <c r="AD316" s="21" t="s">
        <v>17</v>
      </c>
      <c r="AE316" s="21" t="s">
        <v>18</v>
      </c>
      <c r="AF316" s="21" t="s">
        <v>19</v>
      </c>
      <c r="AG316" s="42"/>
    </row>
    <row r="317" spans="1:33" ht="15.75" customHeight="1" x14ac:dyDescent="0.25">
      <c r="A317" s="22" t="s">
        <v>75</v>
      </c>
      <c r="B317" s="23" t="s">
        <v>22</v>
      </c>
      <c r="C317" s="26"/>
      <c r="D317" s="25"/>
      <c r="E317" s="29"/>
      <c r="F317" s="29"/>
      <c r="G317" s="27">
        <f t="shared" ref="G317:G330" si="242">COUNTA(C317,E317)</f>
        <v>0</v>
      </c>
      <c r="H317" s="28">
        <f t="shared" ref="H317:H330" si="243">COUNTIF(E$317:E$330,C317)+COUNTIF(C$317:C$330,E317)+COUNTIF(E$317:E$330,E317)+COUNTIF(C$317:C$330,C317)</f>
        <v>0</v>
      </c>
      <c r="I317" s="26"/>
      <c r="J317" s="25"/>
      <c r="K317" s="29"/>
      <c r="L317" s="29"/>
      <c r="M317" s="27">
        <f t="shared" ref="M317:M330" si="244">COUNTA(I317,K317)</f>
        <v>0</v>
      </c>
      <c r="N317" s="28">
        <f t="shared" ref="N317:N330" si="245">COUNTIF(K$317:K$330,I317)+COUNTIF(I$317:I$330,K317)+COUNTIF(K$317:K$330,K317)+COUNTIF(I$317:I$330,I317)</f>
        <v>0</v>
      </c>
      <c r="O317" s="26"/>
      <c r="P317" s="25"/>
      <c r="Q317" s="29"/>
      <c r="R317" s="29"/>
      <c r="S317" s="27">
        <f t="shared" ref="S317:S330" si="246">COUNTA(O317,Q317)</f>
        <v>0</v>
      </c>
      <c r="T317" s="28">
        <f t="shared" ref="T317:T330" si="247">COUNTIF(Q$317:Q$330,O317)+COUNTIF(O$317:O$330,Q317)+COUNTIF(Q$317:Q$330,Q317)+COUNTIF(O$317:O$330,O317)</f>
        <v>0</v>
      </c>
      <c r="U317" s="26"/>
      <c r="V317" s="25"/>
      <c r="W317" s="29"/>
      <c r="X317" s="29"/>
      <c r="Y317" s="27">
        <f t="shared" ref="Y317:Y330" si="248">COUNTA(U317,W317)</f>
        <v>0</v>
      </c>
      <c r="Z317" s="28">
        <f t="shared" ref="Z317:Z330" si="249">COUNTIF(W$317:W$330,U317)+COUNTIF(U$317:U$330,W317)+COUNTIF(W$317:W$330,W317)+COUNTIF(U$317:U$330,U317)</f>
        <v>0</v>
      </c>
      <c r="AA317" s="27">
        <f t="shared" ref="AA317:AA330" si="250">SUM(G317,M317,S317,Y317)</f>
        <v>0</v>
      </c>
      <c r="AB317" s="30">
        <f t="shared" ref="AB317:AB330" si="251">AA317/AD317</f>
        <v>0</v>
      </c>
      <c r="AC317" s="20"/>
      <c r="AD317" s="31">
        <f t="shared" ref="AD317:AD330" si="252">AF317*0.47</f>
        <v>47.94</v>
      </c>
      <c r="AE317" s="31">
        <f t="shared" ref="AE317:AE330" si="253">AF317*0.53</f>
        <v>54.06</v>
      </c>
      <c r="AF317" s="31">
        <f t="shared" ref="AF317:AF330" si="254">AG317*34</f>
        <v>102</v>
      </c>
      <c r="AG317" s="7">
        <v>3</v>
      </c>
    </row>
    <row r="318" spans="1:33" ht="15.75" customHeight="1" x14ac:dyDescent="0.25">
      <c r="A318" s="22" t="s">
        <v>75</v>
      </c>
      <c r="B318" s="23" t="s">
        <v>46</v>
      </c>
      <c r="C318" s="26"/>
      <c r="D318" s="25"/>
      <c r="E318" s="25"/>
      <c r="F318" s="25"/>
      <c r="G318" s="27">
        <f t="shared" si="242"/>
        <v>0</v>
      </c>
      <c r="H318" s="28">
        <f t="shared" si="243"/>
        <v>0</v>
      </c>
      <c r="I318" s="26"/>
      <c r="J318" s="25"/>
      <c r="K318" s="25"/>
      <c r="L318" s="25"/>
      <c r="M318" s="27">
        <f t="shared" si="244"/>
        <v>0</v>
      </c>
      <c r="N318" s="28">
        <f t="shared" si="245"/>
        <v>0</v>
      </c>
      <c r="O318" s="26"/>
      <c r="P318" s="25"/>
      <c r="Q318" s="25"/>
      <c r="R318" s="25"/>
      <c r="S318" s="27">
        <f t="shared" si="246"/>
        <v>0</v>
      </c>
      <c r="T318" s="28">
        <f t="shared" si="247"/>
        <v>0</v>
      </c>
      <c r="U318" s="26"/>
      <c r="V318" s="25"/>
      <c r="W318" s="29"/>
      <c r="X318" s="29"/>
      <c r="Y318" s="27">
        <f t="shared" si="248"/>
        <v>0</v>
      </c>
      <c r="Z318" s="28">
        <f t="shared" si="249"/>
        <v>0</v>
      </c>
      <c r="AA318" s="27">
        <f t="shared" si="250"/>
        <v>0</v>
      </c>
      <c r="AB318" s="30">
        <f t="shared" si="251"/>
        <v>0</v>
      </c>
      <c r="AC318" s="20"/>
      <c r="AD318" s="31">
        <f t="shared" si="252"/>
        <v>47.94</v>
      </c>
      <c r="AE318" s="31">
        <f t="shared" si="253"/>
        <v>54.06</v>
      </c>
      <c r="AF318" s="31">
        <f t="shared" si="254"/>
        <v>102</v>
      </c>
      <c r="AG318" s="7">
        <v>3</v>
      </c>
    </row>
    <row r="319" spans="1:33" ht="15.75" customHeight="1" x14ac:dyDescent="0.25">
      <c r="A319" s="22" t="s">
        <v>75</v>
      </c>
      <c r="B319" s="23" t="s">
        <v>27</v>
      </c>
      <c r="C319" s="26"/>
      <c r="D319" s="25"/>
      <c r="E319" s="29"/>
      <c r="F319" s="29"/>
      <c r="G319" s="27">
        <f t="shared" si="242"/>
        <v>0</v>
      </c>
      <c r="H319" s="28">
        <f t="shared" si="243"/>
        <v>0</v>
      </c>
      <c r="I319" s="26"/>
      <c r="J319" s="25"/>
      <c r="K319" s="29">
        <v>22</v>
      </c>
      <c r="L319" s="29" t="s">
        <v>30</v>
      </c>
      <c r="M319" s="27">
        <f t="shared" si="244"/>
        <v>1</v>
      </c>
      <c r="N319" s="28">
        <f t="shared" si="245"/>
        <v>1</v>
      </c>
      <c r="O319" s="26"/>
      <c r="P319" s="25"/>
      <c r="Q319" s="29"/>
      <c r="R319" s="29"/>
      <c r="S319" s="27">
        <f t="shared" si="246"/>
        <v>0</v>
      </c>
      <c r="T319" s="28">
        <f t="shared" si="247"/>
        <v>0</v>
      </c>
      <c r="U319" s="26"/>
      <c r="V319" s="25"/>
      <c r="W319" s="29">
        <v>20</v>
      </c>
      <c r="X319" s="29" t="s">
        <v>23</v>
      </c>
      <c r="Y319" s="27">
        <f t="shared" si="248"/>
        <v>1</v>
      </c>
      <c r="Z319" s="28">
        <f t="shared" si="249"/>
        <v>1</v>
      </c>
      <c r="AA319" s="27">
        <f t="shared" si="250"/>
        <v>2</v>
      </c>
      <c r="AB319" s="30">
        <f t="shared" si="251"/>
        <v>4.1718815185648732E-2</v>
      </c>
      <c r="AC319" s="20"/>
      <c r="AD319" s="31">
        <f t="shared" si="252"/>
        <v>47.94</v>
      </c>
      <c r="AE319" s="31">
        <f t="shared" si="253"/>
        <v>54.06</v>
      </c>
      <c r="AF319" s="31">
        <f t="shared" si="254"/>
        <v>102</v>
      </c>
      <c r="AG319" s="7">
        <v>3</v>
      </c>
    </row>
    <row r="320" spans="1:33" ht="15.75" customHeight="1" x14ac:dyDescent="0.25">
      <c r="A320" s="22" t="s">
        <v>75</v>
      </c>
      <c r="B320" s="50" t="s">
        <v>47</v>
      </c>
      <c r="C320" s="26"/>
      <c r="D320" s="25"/>
      <c r="E320" s="25"/>
      <c r="F320" s="25"/>
      <c r="G320" s="27">
        <f t="shared" si="242"/>
        <v>0</v>
      </c>
      <c r="H320" s="28">
        <f t="shared" si="243"/>
        <v>0</v>
      </c>
      <c r="I320" s="26"/>
      <c r="J320" s="25"/>
      <c r="K320" s="24"/>
      <c r="L320" s="29"/>
      <c r="M320" s="27">
        <f t="shared" si="244"/>
        <v>0</v>
      </c>
      <c r="N320" s="28">
        <f t="shared" si="245"/>
        <v>0</v>
      </c>
      <c r="O320" s="26"/>
      <c r="P320" s="25"/>
      <c r="Q320" s="29">
        <v>15</v>
      </c>
      <c r="R320" s="29" t="s">
        <v>24</v>
      </c>
      <c r="S320" s="27">
        <f t="shared" si="246"/>
        <v>1</v>
      </c>
      <c r="T320" s="28">
        <f t="shared" si="247"/>
        <v>1</v>
      </c>
      <c r="U320" s="26"/>
      <c r="V320" s="25"/>
      <c r="W320" s="29"/>
      <c r="X320" s="29"/>
      <c r="Y320" s="27">
        <f t="shared" si="248"/>
        <v>0</v>
      </c>
      <c r="Z320" s="28">
        <f t="shared" si="249"/>
        <v>0</v>
      </c>
      <c r="AA320" s="27">
        <f t="shared" si="250"/>
        <v>1</v>
      </c>
      <c r="AB320" s="30">
        <f t="shared" si="251"/>
        <v>2.0859407592824366E-2</v>
      </c>
      <c r="AC320" s="20"/>
      <c r="AD320" s="31">
        <f t="shared" si="252"/>
        <v>47.94</v>
      </c>
      <c r="AE320" s="31">
        <f t="shared" si="253"/>
        <v>54.06</v>
      </c>
      <c r="AF320" s="31">
        <f t="shared" si="254"/>
        <v>102</v>
      </c>
      <c r="AG320" s="7">
        <v>3</v>
      </c>
    </row>
    <row r="321" spans="1:33" ht="15.75" customHeight="1" x14ac:dyDescent="0.25">
      <c r="A321" s="22" t="s">
        <v>75</v>
      </c>
      <c r="B321" s="23" t="s">
        <v>56</v>
      </c>
      <c r="C321" s="26"/>
      <c r="D321" s="25"/>
      <c r="E321" s="26"/>
      <c r="F321" s="25"/>
      <c r="G321" s="27">
        <f t="shared" si="242"/>
        <v>0</v>
      </c>
      <c r="H321" s="28">
        <f t="shared" si="243"/>
        <v>0</v>
      </c>
      <c r="I321" s="26"/>
      <c r="J321" s="25"/>
      <c r="K321" s="24"/>
      <c r="L321" s="29"/>
      <c r="M321" s="27">
        <f t="shared" si="244"/>
        <v>0</v>
      </c>
      <c r="N321" s="28">
        <f t="shared" si="245"/>
        <v>0</v>
      </c>
      <c r="O321" s="26"/>
      <c r="P321" s="25"/>
      <c r="Q321" s="29">
        <v>14</v>
      </c>
      <c r="R321" s="29" t="s">
        <v>26</v>
      </c>
      <c r="S321" s="27">
        <f t="shared" si="246"/>
        <v>1</v>
      </c>
      <c r="T321" s="28">
        <f t="shared" si="247"/>
        <v>1</v>
      </c>
      <c r="U321" s="26"/>
      <c r="V321" s="25"/>
      <c r="W321" s="29"/>
      <c r="X321" s="29"/>
      <c r="Y321" s="27">
        <f t="shared" si="248"/>
        <v>0</v>
      </c>
      <c r="Z321" s="28">
        <f t="shared" si="249"/>
        <v>0</v>
      </c>
      <c r="AA321" s="27">
        <f t="shared" si="250"/>
        <v>1</v>
      </c>
      <c r="AB321" s="30">
        <f t="shared" si="251"/>
        <v>6.2578222778473094E-2</v>
      </c>
      <c r="AC321" s="20"/>
      <c r="AD321" s="31">
        <f t="shared" si="252"/>
        <v>15.979999999999999</v>
      </c>
      <c r="AE321" s="31">
        <f t="shared" si="253"/>
        <v>18.02</v>
      </c>
      <c r="AF321" s="31">
        <f t="shared" si="254"/>
        <v>34</v>
      </c>
      <c r="AG321" s="7">
        <v>1</v>
      </c>
    </row>
    <row r="322" spans="1:33" ht="15.75" customHeight="1" x14ac:dyDescent="0.25">
      <c r="A322" s="22" t="s">
        <v>75</v>
      </c>
      <c r="B322" s="23" t="s">
        <v>48</v>
      </c>
      <c r="C322" s="26"/>
      <c r="D322" s="25"/>
      <c r="E322" s="26"/>
      <c r="F322" s="25"/>
      <c r="G322" s="27">
        <f t="shared" si="242"/>
        <v>0</v>
      </c>
      <c r="H322" s="28">
        <f t="shared" si="243"/>
        <v>0</v>
      </c>
      <c r="I322" s="26"/>
      <c r="J322" s="25"/>
      <c r="K322" s="24">
        <v>24</v>
      </c>
      <c r="L322" s="29" t="s">
        <v>30</v>
      </c>
      <c r="M322" s="27">
        <f t="shared" si="244"/>
        <v>1</v>
      </c>
      <c r="N322" s="28">
        <f t="shared" si="245"/>
        <v>1</v>
      </c>
      <c r="O322" s="26"/>
      <c r="P322" s="25"/>
      <c r="Q322" s="25"/>
      <c r="R322" s="25"/>
      <c r="S322" s="27">
        <f t="shared" si="246"/>
        <v>0</v>
      </c>
      <c r="T322" s="28">
        <f t="shared" si="247"/>
        <v>0</v>
      </c>
      <c r="U322" s="26"/>
      <c r="V322" s="25"/>
      <c r="W322" s="25"/>
      <c r="X322" s="25"/>
      <c r="Y322" s="27">
        <f t="shared" si="248"/>
        <v>0</v>
      </c>
      <c r="Z322" s="28">
        <f t="shared" si="249"/>
        <v>0</v>
      </c>
      <c r="AA322" s="27">
        <f t="shared" si="250"/>
        <v>1</v>
      </c>
      <c r="AB322" s="30">
        <f t="shared" si="251"/>
        <v>3.1289111389236547E-2</v>
      </c>
      <c r="AC322" s="20"/>
      <c r="AD322" s="31">
        <f t="shared" si="252"/>
        <v>31.959999999999997</v>
      </c>
      <c r="AE322" s="31">
        <f t="shared" si="253"/>
        <v>36.04</v>
      </c>
      <c r="AF322" s="31">
        <f t="shared" si="254"/>
        <v>68</v>
      </c>
      <c r="AG322" s="7">
        <v>2</v>
      </c>
    </row>
    <row r="323" spans="1:33" ht="15.75" customHeight="1" x14ac:dyDescent="0.25">
      <c r="A323" s="22" t="s">
        <v>75</v>
      </c>
      <c r="B323" s="23" t="s">
        <v>61</v>
      </c>
      <c r="C323" s="26"/>
      <c r="D323" s="25"/>
      <c r="E323" s="26"/>
      <c r="F323" s="25"/>
      <c r="G323" s="27">
        <f t="shared" si="242"/>
        <v>0</v>
      </c>
      <c r="H323" s="28">
        <f t="shared" si="243"/>
        <v>0</v>
      </c>
      <c r="I323" s="26"/>
      <c r="J323" s="25"/>
      <c r="K323" s="24">
        <v>10</v>
      </c>
      <c r="L323" s="29" t="s">
        <v>28</v>
      </c>
      <c r="M323" s="27">
        <f t="shared" si="244"/>
        <v>1</v>
      </c>
      <c r="N323" s="28">
        <f t="shared" si="245"/>
        <v>1</v>
      </c>
      <c r="O323" s="26"/>
      <c r="P323" s="25"/>
      <c r="Q323" s="25"/>
      <c r="R323" s="25"/>
      <c r="S323" s="27">
        <f t="shared" si="246"/>
        <v>0</v>
      </c>
      <c r="T323" s="28">
        <f t="shared" si="247"/>
        <v>0</v>
      </c>
      <c r="U323" s="26"/>
      <c r="V323" s="25"/>
      <c r="W323" s="29"/>
      <c r="X323" s="29"/>
      <c r="Y323" s="27">
        <f t="shared" si="248"/>
        <v>0</v>
      </c>
      <c r="Z323" s="28">
        <f t="shared" si="249"/>
        <v>0</v>
      </c>
      <c r="AA323" s="27">
        <f t="shared" si="250"/>
        <v>1</v>
      </c>
      <c r="AB323" s="30">
        <f t="shared" si="251"/>
        <v>2.0859407592824366E-2</v>
      </c>
      <c r="AC323" s="20"/>
      <c r="AD323" s="31">
        <f t="shared" si="252"/>
        <v>47.94</v>
      </c>
      <c r="AE323" s="31">
        <f t="shared" si="253"/>
        <v>54.06</v>
      </c>
      <c r="AF323" s="31">
        <f t="shared" si="254"/>
        <v>102</v>
      </c>
      <c r="AG323" s="7">
        <v>3</v>
      </c>
    </row>
    <row r="324" spans="1:33" ht="15.75" customHeight="1" x14ac:dyDescent="0.25">
      <c r="A324" s="22" t="s">
        <v>75</v>
      </c>
      <c r="B324" s="23" t="s">
        <v>62</v>
      </c>
      <c r="C324" s="26"/>
      <c r="D324" s="25"/>
      <c r="E324" s="26"/>
      <c r="F324" s="25"/>
      <c r="G324" s="27">
        <f t="shared" si="242"/>
        <v>0</v>
      </c>
      <c r="H324" s="28">
        <f t="shared" si="243"/>
        <v>0</v>
      </c>
      <c r="I324" s="26"/>
      <c r="J324" s="25"/>
      <c r="K324" s="24">
        <v>4</v>
      </c>
      <c r="L324" s="29" t="s">
        <v>53</v>
      </c>
      <c r="M324" s="27">
        <f t="shared" si="244"/>
        <v>1</v>
      </c>
      <c r="N324" s="28">
        <f t="shared" si="245"/>
        <v>1</v>
      </c>
      <c r="O324" s="26"/>
      <c r="P324" s="25"/>
      <c r="Q324" s="25"/>
      <c r="R324" s="25"/>
      <c r="S324" s="27">
        <f t="shared" si="246"/>
        <v>0</v>
      </c>
      <c r="T324" s="28">
        <f t="shared" si="247"/>
        <v>0</v>
      </c>
      <c r="U324" s="26"/>
      <c r="V324" s="25"/>
      <c r="W324" s="29">
        <v>6</v>
      </c>
      <c r="X324" s="29" t="s">
        <v>53</v>
      </c>
      <c r="Y324" s="27">
        <f t="shared" si="248"/>
        <v>1</v>
      </c>
      <c r="Z324" s="28">
        <f t="shared" si="249"/>
        <v>1</v>
      </c>
      <c r="AA324" s="27">
        <f t="shared" si="250"/>
        <v>2</v>
      </c>
      <c r="AB324" s="30">
        <f t="shared" si="251"/>
        <v>6.2578222778473094E-2</v>
      </c>
      <c r="AC324" s="20"/>
      <c r="AD324" s="31">
        <f t="shared" si="252"/>
        <v>31.959999999999997</v>
      </c>
      <c r="AE324" s="31">
        <f t="shared" si="253"/>
        <v>36.04</v>
      </c>
      <c r="AF324" s="31">
        <f t="shared" si="254"/>
        <v>68</v>
      </c>
      <c r="AG324" s="7">
        <v>2</v>
      </c>
    </row>
    <row r="325" spans="1:33" ht="15.75" customHeight="1" x14ac:dyDescent="0.25">
      <c r="A325" s="22" t="s">
        <v>75</v>
      </c>
      <c r="B325" s="23" t="s">
        <v>63</v>
      </c>
      <c r="C325" s="26"/>
      <c r="D325" s="25"/>
      <c r="E325" s="24"/>
      <c r="F325" s="29"/>
      <c r="G325" s="27">
        <f t="shared" si="242"/>
        <v>0</v>
      </c>
      <c r="H325" s="28">
        <f t="shared" si="243"/>
        <v>0</v>
      </c>
      <c r="I325" s="26"/>
      <c r="J325" s="25"/>
      <c r="K325" s="24">
        <v>17</v>
      </c>
      <c r="L325" s="29" t="s">
        <v>24</v>
      </c>
      <c r="M325" s="27">
        <f t="shared" si="244"/>
        <v>1</v>
      </c>
      <c r="N325" s="28">
        <f t="shared" si="245"/>
        <v>1</v>
      </c>
      <c r="O325" s="26"/>
      <c r="P325" s="25"/>
      <c r="Q325" s="25"/>
      <c r="R325" s="25"/>
      <c r="S325" s="27">
        <f t="shared" si="246"/>
        <v>0</v>
      </c>
      <c r="T325" s="28">
        <f t="shared" si="247"/>
        <v>0</v>
      </c>
      <c r="U325" s="26"/>
      <c r="V325" s="25"/>
      <c r="W325" s="29"/>
      <c r="X325" s="29"/>
      <c r="Y325" s="27">
        <f t="shared" si="248"/>
        <v>0</v>
      </c>
      <c r="Z325" s="28">
        <f t="shared" si="249"/>
        <v>0</v>
      </c>
      <c r="AA325" s="27">
        <f t="shared" si="250"/>
        <v>1</v>
      </c>
      <c r="AB325" s="30">
        <f t="shared" si="251"/>
        <v>6.2578222778473094E-2</v>
      </c>
      <c r="AC325" s="20"/>
      <c r="AD325" s="31">
        <f t="shared" si="252"/>
        <v>15.979999999999999</v>
      </c>
      <c r="AE325" s="31">
        <f t="shared" si="253"/>
        <v>18.02</v>
      </c>
      <c r="AF325" s="31">
        <f t="shared" si="254"/>
        <v>34</v>
      </c>
      <c r="AG325" s="7">
        <v>1</v>
      </c>
    </row>
    <row r="326" spans="1:33" ht="15.75" customHeight="1" x14ac:dyDescent="0.25">
      <c r="A326" s="22" t="s">
        <v>75</v>
      </c>
      <c r="B326" s="23" t="s">
        <v>64</v>
      </c>
      <c r="C326" s="26"/>
      <c r="D326" s="25"/>
      <c r="E326" s="26"/>
      <c r="F326" s="25"/>
      <c r="G326" s="27">
        <f t="shared" si="242"/>
        <v>0</v>
      </c>
      <c r="H326" s="28">
        <f t="shared" si="243"/>
        <v>0</v>
      </c>
      <c r="I326" s="26"/>
      <c r="J326" s="25"/>
      <c r="K326" s="24"/>
      <c r="L326" s="29"/>
      <c r="M326" s="27">
        <f t="shared" si="244"/>
        <v>0</v>
      </c>
      <c r="N326" s="28">
        <f t="shared" si="245"/>
        <v>0</v>
      </c>
      <c r="O326" s="26"/>
      <c r="P326" s="25"/>
      <c r="Q326" s="29">
        <v>18</v>
      </c>
      <c r="R326" s="29" t="s">
        <v>28</v>
      </c>
      <c r="S326" s="27">
        <f t="shared" si="246"/>
        <v>1</v>
      </c>
      <c r="T326" s="28">
        <f t="shared" si="247"/>
        <v>1</v>
      </c>
      <c r="U326" s="26"/>
      <c r="V326" s="25"/>
      <c r="W326" s="29">
        <v>13</v>
      </c>
      <c r="X326" s="29" t="s">
        <v>24</v>
      </c>
      <c r="Y326" s="27">
        <f t="shared" si="248"/>
        <v>1</v>
      </c>
      <c r="Z326" s="28">
        <f t="shared" si="249"/>
        <v>1</v>
      </c>
      <c r="AA326" s="27">
        <f t="shared" si="250"/>
        <v>2</v>
      </c>
      <c r="AB326" s="30">
        <f t="shared" si="251"/>
        <v>4.1718815185648732E-2</v>
      </c>
      <c r="AC326" s="20"/>
      <c r="AD326" s="31">
        <f t="shared" si="252"/>
        <v>47.94</v>
      </c>
      <c r="AE326" s="31">
        <f t="shared" si="253"/>
        <v>54.06</v>
      </c>
      <c r="AF326" s="31">
        <f t="shared" si="254"/>
        <v>102</v>
      </c>
      <c r="AG326" s="7">
        <v>3</v>
      </c>
    </row>
    <row r="327" spans="1:33" ht="15.75" customHeight="1" x14ac:dyDescent="0.25">
      <c r="A327" s="22" t="s">
        <v>75</v>
      </c>
      <c r="B327" s="23" t="s">
        <v>68</v>
      </c>
      <c r="C327" s="26"/>
      <c r="D327" s="25"/>
      <c r="E327" s="24">
        <v>16</v>
      </c>
      <c r="F327" s="29" t="s">
        <v>30</v>
      </c>
      <c r="G327" s="27">
        <f t="shared" si="242"/>
        <v>1</v>
      </c>
      <c r="H327" s="28">
        <f t="shared" si="243"/>
        <v>1</v>
      </c>
      <c r="I327" s="26"/>
      <c r="J327" s="25"/>
      <c r="K327" s="25"/>
      <c r="L327" s="25"/>
      <c r="M327" s="27">
        <f t="shared" si="244"/>
        <v>0</v>
      </c>
      <c r="N327" s="28">
        <f t="shared" si="245"/>
        <v>0</v>
      </c>
      <c r="O327" s="26"/>
      <c r="P327" s="25"/>
      <c r="Q327" s="29">
        <v>5</v>
      </c>
      <c r="R327" s="29" t="s">
        <v>23</v>
      </c>
      <c r="S327" s="27">
        <f t="shared" si="246"/>
        <v>1</v>
      </c>
      <c r="T327" s="28">
        <f t="shared" si="247"/>
        <v>1</v>
      </c>
      <c r="U327" s="26"/>
      <c r="V327" s="25"/>
      <c r="W327" s="25"/>
      <c r="X327" s="25"/>
      <c r="Y327" s="27">
        <f t="shared" si="248"/>
        <v>0</v>
      </c>
      <c r="Z327" s="28">
        <f t="shared" si="249"/>
        <v>0</v>
      </c>
      <c r="AA327" s="27">
        <f t="shared" si="250"/>
        <v>2</v>
      </c>
      <c r="AB327" s="30">
        <f t="shared" si="251"/>
        <v>6.2578222778473094E-2</v>
      </c>
      <c r="AC327" s="20"/>
      <c r="AD327" s="31">
        <f t="shared" si="252"/>
        <v>31.959999999999997</v>
      </c>
      <c r="AE327" s="31">
        <f t="shared" si="253"/>
        <v>36.04</v>
      </c>
      <c r="AF327" s="31">
        <f t="shared" si="254"/>
        <v>68</v>
      </c>
      <c r="AG327" s="7">
        <v>2</v>
      </c>
    </row>
    <row r="328" spans="1:33" ht="15.75" customHeight="1" x14ac:dyDescent="0.25">
      <c r="A328" s="22" t="s">
        <v>75</v>
      </c>
      <c r="B328" s="23" t="s">
        <v>50</v>
      </c>
      <c r="C328" s="26"/>
      <c r="D328" s="25"/>
      <c r="E328" s="25"/>
      <c r="F328" s="25"/>
      <c r="G328" s="27">
        <f t="shared" si="242"/>
        <v>0</v>
      </c>
      <c r="H328" s="28">
        <f t="shared" si="243"/>
        <v>0</v>
      </c>
      <c r="I328" s="26"/>
      <c r="J328" s="25"/>
      <c r="K328" s="29"/>
      <c r="L328" s="29"/>
      <c r="M328" s="27">
        <f t="shared" si="244"/>
        <v>0</v>
      </c>
      <c r="N328" s="28">
        <f t="shared" si="245"/>
        <v>0</v>
      </c>
      <c r="O328" s="26"/>
      <c r="P328" s="25"/>
      <c r="Q328" s="29">
        <v>21</v>
      </c>
      <c r="R328" s="29" t="s">
        <v>23</v>
      </c>
      <c r="S328" s="27">
        <f t="shared" si="246"/>
        <v>1</v>
      </c>
      <c r="T328" s="28">
        <f t="shared" si="247"/>
        <v>1</v>
      </c>
      <c r="U328" s="26"/>
      <c r="V328" s="25"/>
      <c r="W328" s="25"/>
      <c r="X328" s="25"/>
      <c r="Y328" s="27">
        <f t="shared" si="248"/>
        <v>0</v>
      </c>
      <c r="Z328" s="28">
        <f t="shared" si="249"/>
        <v>0</v>
      </c>
      <c r="AA328" s="27">
        <f t="shared" si="250"/>
        <v>1</v>
      </c>
      <c r="AB328" s="30">
        <f t="shared" si="251"/>
        <v>3.1289111389236547E-2</v>
      </c>
      <c r="AC328" s="20"/>
      <c r="AD328" s="31">
        <f t="shared" si="252"/>
        <v>31.959999999999997</v>
      </c>
      <c r="AE328" s="31">
        <f t="shared" si="253"/>
        <v>36.04</v>
      </c>
      <c r="AF328" s="31">
        <f t="shared" si="254"/>
        <v>68</v>
      </c>
      <c r="AG328" s="7">
        <v>2</v>
      </c>
    </row>
    <row r="329" spans="1:33" ht="15.75" customHeight="1" x14ac:dyDescent="0.25">
      <c r="A329" s="22" t="s">
        <v>75</v>
      </c>
      <c r="B329" s="23" t="s">
        <v>35</v>
      </c>
      <c r="C329" s="26"/>
      <c r="D329" s="25"/>
      <c r="E329" s="29"/>
      <c r="F329" s="29"/>
      <c r="G329" s="27">
        <f t="shared" si="242"/>
        <v>0</v>
      </c>
      <c r="H329" s="28">
        <f t="shared" si="243"/>
        <v>0</v>
      </c>
      <c r="I329" s="26"/>
      <c r="J329" s="25"/>
      <c r="K329" s="29">
        <v>2</v>
      </c>
      <c r="L329" s="29" t="s">
        <v>30</v>
      </c>
      <c r="M329" s="27">
        <f t="shared" si="244"/>
        <v>1</v>
      </c>
      <c r="N329" s="28">
        <f t="shared" si="245"/>
        <v>1</v>
      </c>
      <c r="O329" s="26"/>
      <c r="P329" s="25"/>
      <c r="Q329" s="29"/>
      <c r="R329" s="29"/>
      <c r="S329" s="27">
        <f t="shared" si="246"/>
        <v>0</v>
      </c>
      <c r="T329" s="28">
        <f t="shared" si="247"/>
        <v>0</v>
      </c>
      <c r="U329" s="26"/>
      <c r="V329" s="25"/>
      <c r="W329" s="29">
        <v>11</v>
      </c>
      <c r="X329" s="29" t="s">
        <v>30</v>
      </c>
      <c r="Y329" s="27">
        <f t="shared" si="248"/>
        <v>1</v>
      </c>
      <c r="Z329" s="28">
        <f t="shared" si="249"/>
        <v>1</v>
      </c>
      <c r="AA329" s="27">
        <f t="shared" si="250"/>
        <v>2</v>
      </c>
      <c r="AB329" s="30">
        <f t="shared" si="251"/>
        <v>4.1718815185648732E-2</v>
      </c>
      <c r="AC329" s="20"/>
      <c r="AD329" s="31">
        <f t="shared" si="252"/>
        <v>47.94</v>
      </c>
      <c r="AE329" s="31">
        <f t="shared" si="253"/>
        <v>54.06</v>
      </c>
      <c r="AF329" s="31">
        <f t="shared" si="254"/>
        <v>102</v>
      </c>
      <c r="AG329" s="7">
        <v>3</v>
      </c>
    </row>
    <row r="330" spans="1:33" ht="15.75" customHeight="1" x14ac:dyDescent="0.25">
      <c r="A330" s="22" t="s">
        <v>75</v>
      </c>
      <c r="B330" s="50" t="s">
        <v>70</v>
      </c>
      <c r="C330" s="26"/>
      <c r="D330" s="25"/>
      <c r="E330" s="25"/>
      <c r="F330" s="25"/>
      <c r="G330" s="27">
        <f t="shared" si="242"/>
        <v>0</v>
      </c>
      <c r="H330" s="28">
        <f t="shared" si="243"/>
        <v>0</v>
      </c>
      <c r="I330" s="26"/>
      <c r="J330" s="25"/>
      <c r="K330" s="29">
        <v>15</v>
      </c>
      <c r="L330" s="29" t="s">
        <v>26</v>
      </c>
      <c r="M330" s="27">
        <f t="shared" si="244"/>
        <v>1</v>
      </c>
      <c r="N330" s="28">
        <f t="shared" si="245"/>
        <v>1</v>
      </c>
      <c r="O330" s="26"/>
      <c r="P330" s="25"/>
      <c r="Q330" s="25"/>
      <c r="R330" s="25"/>
      <c r="S330" s="27">
        <f t="shared" si="246"/>
        <v>0</v>
      </c>
      <c r="T330" s="28">
        <f t="shared" si="247"/>
        <v>0</v>
      </c>
      <c r="U330" s="26"/>
      <c r="V330" s="25"/>
      <c r="W330" s="25"/>
      <c r="X330" s="25"/>
      <c r="Y330" s="27">
        <f t="shared" si="248"/>
        <v>0</v>
      </c>
      <c r="Z330" s="28">
        <f t="shared" si="249"/>
        <v>0</v>
      </c>
      <c r="AA330" s="27">
        <f t="shared" si="250"/>
        <v>1</v>
      </c>
      <c r="AB330" s="30">
        <f t="shared" si="251"/>
        <v>6.2578222778473094E-2</v>
      </c>
      <c r="AC330" s="20"/>
      <c r="AD330" s="31">
        <f t="shared" si="252"/>
        <v>15.979999999999999</v>
      </c>
      <c r="AE330" s="31">
        <f t="shared" si="253"/>
        <v>18.02</v>
      </c>
      <c r="AF330" s="31">
        <f t="shared" si="254"/>
        <v>34</v>
      </c>
      <c r="AG330" s="7">
        <v>1</v>
      </c>
    </row>
    <row r="331" spans="1:33" ht="15.75" customHeight="1" x14ac:dyDescent="0.25">
      <c r="A331" s="37"/>
      <c r="B331" s="44" t="s">
        <v>76</v>
      </c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0"/>
      <c r="AB331" s="41"/>
      <c r="AC331" s="20"/>
      <c r="AD331" s="21" t="s">
        <v>17</v>
      </c>
      <c r="AE331" s="21" t="s">
        <v>18</v>
      </c>
      <c r="AF331" s="21" t="s">
        <v>19</v>
      </c>
      <c r="AG331" s="42"/>
    </row>
    <row r="332" spans="1:33" ht="15.75" customHeight="1" x14ac:dyDescent="0.25">
      <c r="A332" s="22" t="s">
        <v>76</v>
      </c>
      <c r="B332" s="23" t="s">
        <v>22</v>
      </c>
      <c r="C332" s="26"/>
      <c r="D332" s="25"/>
      <c r="E332" s="29">
        <v>17</v>
      </c>
      <c r="F332" s="29" t="s">
        <v>28</v>
      </c>
      <c r="G332" s="27">
        <f t="shared" ref="G332:G346" si="255">COUNTA(C332,E332)</f>
        <v>1</v>
      </c>
      <c r="H332" s="28">
        <f t="shared" ref="H332:H346" si="256">COUNTIF(E$332:E$346,C332)+COUNTIF(C$332:C$346,E332)+COUNTIF(E$332:E$346,E332)+COUNTIF(C$332:C$346,C332)</f>
        <v>1</v>
      </c>
      <c r="I332" s="26"/>
      <c r="J332" s="25"/>
      <c r="K332" s="29"/>
      <c r="L332" s="29"/>
      <c r="M332" s="27">
        <f t="shared" ref="M332:M346" si="257">COUNTA(I332,K332)</f>
        <v>0</v>
      </c>
      <c r="N332" s="28">
        <f t="shared" ref="N332:N346" si="258">COUNTIF(K$332:K$346,I332)+COUNTIF(I$332:I$346,K332)+COUNTIF(K$332:K$346,K332)+COUNTIF(I$332:I$346,I332)</f>
        <v>0</v>
      </c>
      <c r="O332" s="26"/>
      <c r="P332" s="25"/>
      <c r="Q332" s="29">
        <v>19</v>
      </c>
      <c r="R332" s="29" t="s">
        <v>28</v>
      </c>
      <c r="S332" s="27">
        <f t="shared" ref="S332:S346" si="259">COUNTA(O332,Q332)</f>
        <v>1</v>
      </c>
      <c r="T332" s="28">
        <f t="shared" ref="T332:T346" si="260">COUNTIF(Q$332:Q$346,O332)+COUNTIF(O$332:O$346,Q332)+COUNTIF(Q$332:Q$346,Q332)+COUNTIF(O$332:O$346,O332)</f>
        <v>1</v>
      </c>
      <c r="U332" s="26"/>
      <c r="V332" s="25"/>
      <c r="W332" s="29">
        <v>18</v>
      </c>
      <c r="X332" s="29" t="s">
        <v>28</v>
      </c>
      <c r="Y332" s="27">
        <f t="shared" ref="Y332:Y346" si="261">COUNTA(U332,W332)</f>
        <v>1</v>
      </c>
      <c r="Z332" s="28">
        <f t="shared" ref="Z332:Z346" si="262">COUNTIF(W$332:W$346,U332)+COUNTIF(U$332:U$346,W332)+COUNTIF(W$332:W$346,W332)+COUNTIF(U$332:U$346,U332)</f>
        <v>1</v>
      </c>
      <c r="AA332" s="27">
        <f t="shared" ref="AA332:AA346" si="263">SUM(G332,M332,S332,Y332)</f>
        <v>3</v>
      </c>
      <c r="AB332" s="30">
        <f t="shared" ref="AB332:AB346" si="264">AA332/AD332</f>
        <v>6.2578222778473094E-2</v>
      </c>
      <c r="AC332" s="20"/>
      <c r="AD332" s="31">
        <f t="shared" ref="AD332:AD346" si="265">AF332*0.47</f>
        <v>47.94</v>
      </c>
      <c r="AE332" s="31">
        <f t="shared" ref="AE332:AE346" si="266">AF332*0.53</f>
        <v>54.06</v>
      </c>
      <c r="AF332" s="31">
        <f t="shared" ref="AF332:AF346" si="267">AG332*34</f>
        <v>102</v>
      </c>
      <c r="AG332" s="7">
        <v>3</v>
      </c>
    </row>
    <row r="333" spans="1:33" ht="15.75" customHeight="1" x14ac:dyDescent="0.25">
      <c r="A333" s="22" t="s">
        <v>76</v>
      </c>
      <c r="B333" s="23" t="s">
        <v>46</v>
      </c>
      <c r="C333" s="26"/>
      <c r="D333" s="25"/>
      <c r="E333" s="25"/>
      <c r="F333" s="25"/>
      <c r="G333" s="27">
        <f t="shared" si="255"/>
        <v>0</v>
      </c>
      <c r="H333" s="28">
        <f t="shared" si="256"/>
        <v>0</v>
      </c>
      <c r="I333" s="26"/>
      <c r="J333" s="25"/>
      <c r="K333" s="29">
        <v>25</v>
      </c>
      <c r="L333" s="29" t="s">
        <v>24</v>
      </c>
      <c r="M333" s="27">
        <f t="shared" si="257"/>
        <v>1</v>
      </c>
      <c r="N333" s="28">
        <f t="shared" si="258"/>
        <v>1</v>
      </c>
      <c r="O333" s="26"/>
      <c r="P333" s="25"/>
      <c r="Q333" s="24"/>
      <c r="R333" s="29"/>
      <c r="S333" s="27">
        <f t="shared" si="259"/>
        <v>0</v>
      </c>
      <c r="T333" s="28">
        <f t="shared" si="260"/>
        <v>0</v>
      </c>
      <c r="U333" s="26"/>
      <c r="V333" s="25"/>
      <c r="W333" s="29">
        <v>20</v>
      </c>
      <c r="X333" s="29" t="s">
        <v>24</v>
      </c>
      <c r="Y333" s="27">
        <f t="shared" si="261"/>
        <v>1</v>
      </c>
      <c r="Z333" s="28">
        <f t="shared" si="262"/>
        <v>1</v>
      </c>
      <c r="AA333" s="27">
        <f t="shared" si="263"/>
        <v>2</v>
      </c>
      <c r="AB333" s="30">
        <f t="shared" si="264"/>
        <v>4.1718815185648732E-2</v>
      </c>
      <c r="AC333" s="20"/>
      <c r="AD333" s="31">
        <f t="shared" si="265"/>
        <v>47.94</v>
      </c>
      <c r="AE333" s="31">
        <f t="shared" si="266"/>
        <v>54.06</v>
      </c>
      <c r="AF333" s="31">
        <f t="shared" si="267"/>
        <v>102</v>
      </c>
      <c r="AG333" s="7">
        <v>3</v>
      </c>
    </row>
    <row r="334" spans="1:33" ht="15.75" customHeight="1" x14ac:dyDescent="0.25">
      <c r="A334" s="22" t="s">
        <v>76</v>
      </c>
      <c r="B334" s="23" t="s">
        <v>27</v>
      </c>
      <c r="C334" s="26"/>
      <c r="D334" s="25"/>
      <c r="E334" s="29"/>
      <c r="F334" s="29"/>
      <c r="G334" s="27">
        <f t="shared" si="255"/>
        <v>0</v>
      </c>
      <c r="H334" s="28">
        <f t="shared" si="256"/>
        <v>0</v>
      </c>
      <c r="I334" s="26"/>
      <c r="J334" s="25"/>
      <c r="K334" s="29">
        <v>23</v>
      </c>
      <c r="L334" s="29" t="s">
        <v>23</v>
      </c>
      <c r="M334" s="27">
        <f t="shared" si="257"/>
        <v>1</v>
      </c>
      <c r="N334" s="28">
        <f t="shared" si="258"/>
        <v>1</v>
      </c>
      <c r="O334" s="26"/>
      <c r="P334" s="25"/>
      <c r="Q334" s="24"/>
      <c r="R334" s="29"/>
      <c r="S334" s="27">
        <f t="shared" si="259"/>
        <v>0</v>
      </c>
      <c r="T334" s="28">
        <f t="shared" si="260"/>
        <v>0</v>
      </c>
      <c r="U334" s="26"/>
      <c r="V334" s="25"/>
      <c r="W334" s="29">
        <v>6</v>
      </c>
      <c r="X334" s="29" t="s">
        <v>53</v>
      </c>
      <c r="Y334" s="27">
        <f t="shared" si="261"/>
        <v>1</v>
      </c>
      <c r="Z334" s="28">
        <f t="shared" si="262"/>
        <v>1</v>
      </c>
      <c r="AA334" s="27">
        <f t="shared" si="263"/>
        <v>2</v>
      </c>
      <c r="AB334" s="30">
        <f t="shared" si="264"/>
        <v>4.1718815185648732E-2</v>
      </c>
      <c r="AC334" s="20"/>
      <c r="AD334" s="31">
        <f t="shared" si="265"/>
        <v>47.94</v>
      </c>
      <c r="AE334" s="31">
        <f t="shared" si="266"/>
        <v>54.06</v>
      </c>
      <c r="AF334" s="31">
        <f t="shared" si="267"/>
        <v>102</v>
      </c>
      <c r="AG334" s="7">
        <v>3</v>
      </c>
    </row>
    <row r="335" spans="1:33" ht="15.75" customHeight="1" x14ac:dyDescent="0.25">
      <c r="A335" s="22" t="s">
        <v>76</v>
      </c>
      <c r="B335" s="23" t="s">
        <v>47</v>
      </c>
      <c r="C335" s="26"/>
      <c r="D335" s="25"/>
      <c r="E335" s="25"/>
      <c r="F335" s="25"/>
      <c r="G335" s="27">
        <f t="shared" si="255"/>
        <v>0</v>
      </c>
      <c r="H335" s="28">
        <f t="shared" si="256"/>
        <v>0</v>
      </c>
      <c r="I335" s="26"/>
      <c r="J335" s="25"/>
      <c r="K335" s="29">
        <v>15</v>
      </c>
      <c r="L335" s="29" t="s">
        <v>24</v>
      </c>
      <c r="M335" s="27">
        <f t="shared" si="257"/>
        <v>1</v>
      </c>
      <c r="N335" s="28">
        <f t="shared" si="258"/>
        <v>1</v>
      </c>
      <c r="O335" s="26"/>
      <c r="P335" s="25"/>
      <c r="Q335" s="24"/>
      <c r="R335" s="29"/>
      <c r="S335" s="27">
        <f t="shared" si="259"/>
        <v>0</v>
      </c>
      <c r="T335" s="28">
        <f t="shared" si="260"/>
        <v>0</v>
      </c>
      <c r="U335" s="26"/>
      <c r="V335" s="25"/>
      <c r="W335" s="29">
        <v>17</v>
      </c>
      <c r="X335" s="29" t="s">
        <v>24</v>
      </c>
      <c r="Y335" s="27">
        <f t="shared" si="261"/>
        <v>1</v>
      </c>
      <c r="Z335" s="28">
        <f t="shared" si="262"/>
        <v>1</v>
      </c>
      <c r="AA335" s="27">
        <f t="shared" si="263"/>
        <v>2</v>
      </c>
      <c r="AB335" s="30">
        <f t="shared" si="264"/>
        <v>6.2578222778473094E-2</v>
      </c>
      <c r="AC335" s="20"/>
      <c r="AD335" s="31">
        <f t="shared" si="265"/>
        <v>31.959999999999997</v>
      </c>
      <c r="AE335" s="31">
        <f t="shared" si="266"/>
        <v>36.04</v>
      </c>
      <c r="AF335" s="31">
        <f t="shared" si="267"/>
        <v>68</v>
      </c>
      <c r="AG335" s="7">
        <v>2</v>
      </c>
    </row>
    <row r="336" spans="1:33" ht="15.75" customHeight="1" x14ac:dyDescent="0.25">
      <c r="A336" s="22" t="s">
        <v>76</v>
      </c>
      <c r="B336" s="23" t="s">
        <v>48</v>
      </c>
      <c r="C336" s="26"/>
      <c r="D336" s="25"/>
      <c r="E336" s="25"/>
      <c r="F336" s="25"/>
      <c r="G336" s="27">
        <f t="shared" si="255"/>
        <v>0</v>
      </c>
      <c r="H336" s="28">
        <f t="shared" si="256"/>
        <v>0</v>
      </c>
      <c r="I336" s="26"/>
      <c r="J336" s="25"/>
      <c r="K336" s="25"/>
      <c r="L336" s="25"/>
      <c r="M336" s="27">
        <f t="shared" si="257"/>
        <v>0</v>
      </c>
      <c r="N336" s="28">
        <f t="shared" si="258"/>
        <v>0</v>
      </c>
      <c r="O336" s="26"/>
      <c r="P336" s="25"/>
      <c r="Q336" s="24"/>
      <c r="R336" s="29"/>
      <c r="S336" s="27">
        <f t="shared" si="259"/>
        <v>0</v>
      </c>
      <c r="T336" s="28">
        <f t="shared" si="260"/>
        <v>0</v>
      </c>
      <c r="U336" s="26"/>
      <c r="V336" s="25"/>
      <c r="W336" s="29">
        <v>8</v>
      </c>
      <c r="X336" s="29" t="s">
        <v>23</v>
      </c>
      <c r="Y336" s="27">
        <f t="shared" si="261"/>
        <v>1</v>
      </c>
      <c r="Z336" s="28">
        <f t="shared" si="262"/>
        <v>1</v>
      </c>
      <c r="AA336" s="27">
        <f t="shared" si="263"/>
        <v>1</v>
      </c>
      <c r="AB336" s="30">
        <f t="shared" si="264"/>
        <v>6.2578222778473094E-2</v>
      </c>
      <c r="AC336" s="20"/>
      <c r="AD336" s="31">
        <f t="shared" si="265"/>
        <v>15.979999999999999</v>
      </c>
      <c r="AE336" s="31">
        <f t="shared" si="266"/>
        <v>18.02</v>
      </c>
      <c r="AF336" s="31">
        <f t="shared" si="267"/>
        <v>34</v>
      </c>
      <c r="AG336" s="7">
        <v>1</v>
      </c>
    </row>
    <row r="337" spans="1:33" ht="15.75" customHeight="1" x14ac:dyDescent="0.25">
      <c r="A337" s="22" t="s">
        <v>76</v>
      </c>
      <c r="B337" s="23" t="s">
        <v>56</v>
      </c>
      <c r="C337" s="26"/>
      <c r="D337" s="25"/>
      <c r="E337" s="25"/>
      <c r="F337" s="25"/>
      <c r="G337" s="27">
        <f t="shared" si="255"/>
        <v>0</v>
      </c>
      <c r="H337" s="28">
        <f t="shared" si="256"/>
        <v>0</v>
      </c>
      <c r="I337" s="26"/>
      <c r="J337" s="25"/>
      <c r="K337" s="29">
        <v>18</v>
      </c>
      <c r="L337" s="29" t="s">
        <v>51</v>
      </c>
      <c r="M337" s="27">
        <f t="shared" si="257"/>
        <v>1</v>
      </c>
      <c r="N337" s="28">
        <f t="shared" si="258"/>
        <v>1</v>
      </c>
      <c r="O337" s="26"/>
      <c r="P337" s="25"/>
      <c r="Q337" s="24">
        <v>20</v>
      </c>
      <c r="R337" s="29" t="s">
        <v>30</v>
      </c>
      <c r="S337" s="27">
        <f t="shared" si="259"/>
        <v>1</v>
      </c>
      <c r="T337" s="28">
        <f t="shared" si="260"/>
        <v>1</v>
      </c>
      <c r="U337" s="26"/>
      <c r="V337" s="25"/>
      <c r="W337" s="29"/>
      <c r="X337" s="29"/>
      <c r="Y337" s="27">
        <f t="shared" si="261"/>
        <v>0</v>
      </c>
      <c r="Z337" s="28">
        <f t="shared" si="262"/>
        <v>0</v>
      </c>
      <c r="AA337" s="27">
        <f t="shared" si="263"/>
        <v>2</v>
      </c>
      <c r="AB337" s="30">
        <f t="shared" si="264"/>
        <v>6.2578222778473094E-2</v>
      </c>
      <c r="AC337" s="20"/>
      <c r="AD337" s="31">
        <f t="shared" si="265"/>
        <v>31.959999999999997</v>
      </c>
      <c r="AE337" s="31">
        <f t="shared" si="266"/>
        <v>36.04</v>
      </c>
      <c r="AF337" s="31">
        <f t="shared" si="267"/>
        <v>68</v>
      </c>
      <c r="AG337" s="7">
        <v>2</v>
      </c>
    </row>
    <row r="338" spans="1:33" ht="15.75" customHeight="1" x14ac:dyDescent="0.25">
      <c r="A338" s="22" t="s">
        <v>76</v>
      </c>
      <c r="B338" s="23" t="s">
        <v>77</v>
      </c>
      <c r="C338" s="26"/>
      <c r="D338" s="25"/>
      <c r="E338" s="25">
        <v>30</v>
      </c>
      <c r="F338" s="25" t="s">
        <v>24</v>
      </c>
      <c r="G338" s="27">
        <f t="shared" si="255"/>
        <v>1</v>
      </c>
      <c r="H338" s="28">
        <f t="shared" si="256"/>
        <v>1</v>
      </c>
      <c r="I338" s="26"/>
      <c r="J338" s="25"/>
      <c r="K338" s="25"/>
      <c r="L338" s="25"/>
      <c r="M338" s="27">
        <f t="shared" si="257"/>
        <v>0</v>
      </c>
      <c r="N338" s="28">
        <f t="shared" si="258"/>
        <v>0</v>
      </c>
      <c r="O338" s="26"/>
      <c r="P338" s="25"/>
      <c r="Q338" s="24"/>
      <c r="R338" s="29"/>
      <c r="S338" s="27">
        <f t="shared" si="259"/>
        <v>0</v>
      </c>
      <c r="T338" s="28">
        <f t="shared" si="260"/>
        <v>0</v>
      </c>
      <c r="U338" s="26"/>
      <c r="V338" s="25"/>
      <c r="W338" s="25"/>
      <c r="X338" s="25"/>
      <c r="Y338" s="27">
        <f t="shared" si="261"/>
        <v>0</v>
      </c>
      <c r="Z338" s="28">
        <f t="shared" si="262"/>
        <v>0</v>
      </c>
      <c r="AA338" s="27">
        <f t="shared" si="263"/>
        <v>1</v>
      </c>
      <c r="AB338" s="30">
        <f t="shared" si="264"/>
        <v>6.2578222778473094E-2</v>
      </c>
      <c r="AC338" s="20"/>
      <c r="AD338" s="31">
        <f t="shared" si="265"/>
        <v>15.979999999999999</v>
      </c>
      <c r="AE338" s="31">
        <f t="shared" si="266"/>
        <v>18.02</v>
      </c>
      <c r="AF338" s="31">
        <f t="shared" si="267"/>
        <v>34</v>
      </c>
      <c r="AG338" s="7">
        <v>1</v>
      </c>
    </row>
    <row r="339" spans="1:33" ht="15.75" customHeight="1" x14ac:dyDescent="0.25">
      <c r="A339" s="22" t="s">
        <v>76</v>
      </c>
      <c r="B339" s="23" t="s">
        <v>78</v>
      </c>
      <c r="C339" s="26"/>
      <c r="D339" s="25"/>
      <c r="E339" s="25"/>
      <c r="F339" s="25"/>
      <c r="G339" s="27">
        <f t="shared" si="255"/>
        <v>0</v>
      </c>
      <c r="H339" s="28">
        <f t="shared" si="256"/>
        <v>0</v>
      </c>
      <c r="I339" s="26"/>
      <c r="J339" s="25"/>
      <c r="K339" s="25"/>
      <c r="L339" s="25"/>
      <c r="M339" s="27">
        <f t="shared" si="257"/>
        <v>0</v>
      </c>
      <c r="N339" s="28">
        <f t="shared" si="258"/>
        <v>0</v>
      </c>
      <c r="O339" s="26"/>
      <c r="P339" s="25"/>
      <c r="Q339" s="24"/>
      <c r="R339" s="29"/>
      <c r="S339" s="27">
        <f t="shared" si="259"/>
        <v>0</v>
      </c>
      <c r="T339" s="28">
        <f t="shared" si="260"/>
        <v>0</v>
      </c>
      <c r="U339" s="26"/>
      <c r="V339" s="25"/>
      <c r="W339" s="29">
        <v>9</v>
      </c>
      <c r="X339" s="29" t="s">
        <v>53</v>
      </c>
      <c r="Y339" s="27">
        <f t="shared" si="261"/>
        <v>1</v>
      </c>
      <c r="Z339" s="28">
        <f t="shared" si="262"/>
        <v>1</v>
      </c>
      <c r="AA339" s="27">
        <f t="shared" si="263"/>
        <v>1</v>
      </c>
      <c r="AB339" s="30">
        <f t="shared" si="264"/>
        <v>3.1289111389236547E-2</v>
      </c>
      <c r="AC339" s="20"/>
      <c r="AD339" s="31">
        <f t="shared" si="265"/>
        <v>31.959999999999997</v>
      </c>
      <c r="AE339" s="31">
        <f t="shared" si="266"/>
        <v>36.04</v>
      </c>
      <c r="AF339" s="31">
        <f t="shared" si="267"/>
        <v>68</v>
      </c>
      <c r="AG339" s="7">
        <v>2</v>
      </c>
    </row>
    <row r="340" spans="1:33" ht="15.75" customHeight="1" x14ac:dyDescent="0.25">
      <c r="A340" s="22" t="s">
        <v>76</v>
      </c>
      <c r="B340" s="23" t="s">
        <v>29</v>
      </c>
      <c r="C340" s="26"/>
      <c r="D340" s="25"/>
      <c r="E340" s="25"/>
      <c r="F340" s="25"/>
      <c r="G340" s="27">
        <f t="shared" si="255"/>
        <v>0</v>
      </c>
      <c r="H340" s="28">
        <f t="shared" si="256"/>
        <v>0</v>
      </c>
      <c r="I340" s="26"/>
      <c r="J340" s="25"/>
      <c r="K340" s="29">
        <v>17</v>
      </c>
      <c r="L340" s="29" t="s">
        <v>51</v>
      </c>
      <c r="M340" s="27">
        <f t="shared" si="257"/>
        <v>1</v>
      </c>
      <c r="N340" s="28">
        <f t="shared" si="258"/>
        <v>1</v>
      </c>
      <c r="O340" s="26"/>
      <c r="P340" s="25"/>
      <c r="Q340" s="26"/>
      <c r="R340" s="25"/>
      <c r="S340" s="27">
        <f t="shared" si="259"/>
        <v>0</v>
      </c>
      <c r="T340" s="28">
        <f t="shared" si="260"/>
        <v>0</v>
      </c>
      <c r="U340" s="26"/>
      <c r="V340" s="25"/>
      <c r="W340" s="29">
        <v>13</v>
      </c>
      <c r="X340" s="29" t="s">
        <v>51</v>
      </c>
      <c r="Y340" s="27">
        <f t="shared" si="261"/>
        <v>1</v>
      </c>
      <c r="Z340" s="28">
        <f t="shared" si="262"/>
        <v>1</v>
      </c>
      <c r="AA340" s="27">
        <f t="shared" si="263"/>
        <v>2</v>
      </c>
      <c r="AB340" s="30">
        <f t="shared" si="264"/>
        <v>2.0859407592824366E-2</v>
      </c>
      <c r="AC340" s="20"/>
      <c r="AD340" s="31">
        <f t="shared" si="265"/>
        <v>95.88</v>
      </c>
      <c r="AE340" s="31">
        <f t="shared" si="266"/>
        <v>108.12</v>
      </c>
      <c r="AF340" s="31">
        <f t="shared" si="267"/>
        <v>204</v>
      </c>
      <c r="AG340" s="7">
        <v>6</v>
      </c>
    </row>
    <row r="341" spans="1:33" ht="15.75" customHeight="1" x14ac:dyDescent="0.25">
      <c r="A341" s="22" t="s">
        <v>76</v>
      </c>
      <c r="B341" s="23" t="s">
        <v>63</v>
      </c>
      <c r="C341" s="26"/>
      <c r="D341" s="25"/>
      <c r="E341" s="25"/>
      <c r="F341" s="25"/>
      <c r="G341" s="27">
        <f t="shared" si="255"/>
        <v>0</v>
      </c>
      <c r="H341" s="28">
        <f t="shared" si="256"/>
        <v>0</v>
      </c>
      <c r="I341" s="26"/>
      <c r="J341" s="25"/>
      <c r="K341" s="24">
        <v>10</v>
      </c>
      <c r="L341" s="29" t="s">
        <v>26</v>
      </c>
      <c r="M341" s="27">
        <f t="shared" si="257"/>
        <v>1</v>
      </c>
      <c r="N341" s="28">
        <f t="shared" si="258"/>
        <v>1</v>
      </c>
      <c r="O341" s="26"/>
      <c r="P341" s="25"/>
      <c r="Q341" s="26"/>
      <c r="R341" s="25"/>
      <c r="S341" s="27">
        <f t="shared" si="259"/>
        <v>0</v>
      </c>
      <c r="T341" s="28">
        <f t="shared" si="260"/>
        <v>0</v>
      </c>
      <c r="U341" s="26"/>
      <c r="V341" s="25"/>
      <c r="W341" s="25"/>
      <c r="X341" s="25"/>
      <c r="Y341" s="27">
        <f t="shared" si="261"/>
        <v>0</v>
      </c>
      <c r="Z341" s="28">
        <f t="shared" si="262"/>
        <v>0</v>
      </c>
      <c r="AA341" s="27">
        <f t="shared" si="263"/>
        <v>1</v>
      </c>
      <c r="AB341" s="30">
        <f t="shared" si="264"/>
        <v>6.2578222778473094E-2</v>
      </c>
      <c r="AC341" s="20"/>
      <c r="AD341" s="31">
        <f t="shared" si="265"/>
        <v>15.979999999999999</v>
      </c>
      <c r="AE341" s="31">
        <f t="shared" si="266"/>
        <v>18.02</v>
      </c>
      <c r="AF341" s="31">
        <f t="shared" si="267"/>
        <v>34</v>
      </c>
      <c r="AG341" s="7">
        <v>1</v>
      </c>
    </row>
    <row r="342" spans="1:33" ht="15.75" customHeight="1" x14ac:dyDescent="0.25">
      <c r="A342" s="22" t="s">
        <v>76</v>
      </c>
      <c r="B342" s="23" t="s">
        <v>64</v>
      </c>
      <c r="C342" s="26"/>
      <c r="D342" s="25"/>
      <c r="E342" s="25"/>
      <c r="F342" s="25"/>
      <c r="G342" s="27">
        <f t="shared" si="255"/>
        <v>0</v>
      </c>
      <c r="H342" s="28">
        <f t="shared" si="256"/>
        <v>0</v>
      </c>
      <c r="I342" s="26"/>
      <c r="J342" s="25"/>
      <c r="K342" s="25"/>
      <c r="L342" s="25"/>
      <c r="M342" s="27">
        <f t="shared" si="257"/>
        <v>0</v>
      </c>
      <c r="N342" s="28">
        <f t="shared" si="258"/>
        <v>0</v>
      </c>
      <c r="O342" s="26"/>
      <c r="P342" s="25"/>
      <c r="Q342" s="24">
        <v>14</v>
      </c>
      <c r="R342" s="29" t="s">
        <v>23</v>
      </c>
      <c r="S342" s="27">
        <f t="shared" si="259"/>
        <v>1</v>
      </c>
      <c r="T342" s="28">
        <f t="shared" si="260"/>
        <v>1</v>
      </c>
      <c r="U342" s="26"/>
      <c r="V342" s="25"/>
      <c r="W342" s="25"/>
      <c r="X342" s="25"/>
      <c r="Y342" s="27">
        <f t="shared" si="261"/>
        <v>0</v>
      </c>
      <c r="Z342" s="28">
        <f t="shared" si="262"/>
        <v>0</v>
      </c>
      <c r="AA342" s="27">
        <f t="shared" si="263"/>
        <v>1</v>
      </c>
      <c r="AB342" s="30">
        <f t="shared" si="264"/>
        <v>3.1289111389236547E-2</v>
      </c>
      <c r="AC342" s="20"/>
      <c r="AD342" s="31">
        <f t="shared" si="265"/>
        <v>31.959999999999997</v>
      </c>
      <c r="AE342" s="31">
        <f t="shared" si="266"/>
        <v>36.04</v>
      </c>
      <c r="AF342" s="31">
        <f t="shared" si="267"/>
        <v>68</v>
      </c>
      <c r="AG342" s="7">
        <v>2</v>
      </c>
    </row>
    <row r="343" spans="1:33" ht="15.75" customHeight="1" x14ac:dyDescent="0.25">
      <c r="A343" s="22" t="s">
        <v>76</v>
      </c>
      <c r="B343" s="23" t="s">
        <v>68</v>
      </c>
      <c r="C343" s="26"/>
      <c r="D343" s="25"/>
      <c r="E343" s="25"/>
      <c r="F343" s="25"/>
      <c r="G343" s="27">
        <f t="shared" si="255"/>
        <v>0</v>
      </c>
      <c r="H343" s="28">
        <f t="shared" si="256"/>
        <v>0</v>
      </c>
      <c r="I343" s="26"/>
      <c r="J343" s="25"/>
      <c r="K343" s="24"/>
      <c r="L343" s="29"/>
      <c r="M343" s="27">
        <f t="shared" si="257"/>
        <v>0</v>
      </c>
      <c r="N343" s="28">
        <f t="shared" si="258"/>
        <v>0</v>
      </c>
      <c r="O343" s="26"/>
      <c r="P343" s="25"/>
      <c r="Q343" s="26"/>
      <c r="R343" s="25"/>
      <c r="S343" s="27">
        <f t="shared" si="259"/>
        <v>0</v>
      </c>
      <c r="T343" s="28">
        <f t="shared" si="260"/>
        <v>0</v>
      </c>
      <c r="U343" s="26"/>
      <c r="V343" s="25"/>
      <c r="W343" s="29">
        <v>24</v>
      </c>
      <c r="X343" s="29" t="s">
        <v>26</v>
      </c>
      <c r="Y343" s="27">
        <f t="shared" si="261"/>
        <v>1</v>
      </c>
      <c r="Z343" s="28">
        <f t="shared" si="262"/>
        <v>1</v>
      </c>
      <c r="AA343" s="27">
        <f t="shared" si="263"/>
        <v>1</v>
      </c>
      <c r="AB343" s="30">
        <f t="shared" si="264"/>
        <v>6.2578222778473094E-2</v>
      </c>
      <c r="AC343" s="20"/>
      <c r="AD343" s="31">
        <f t="shared" si="265"/>
        <v>15.979999999999999</v>
      </c>
      <c r="AE343" s="31">
        <f t="shared" si="266"/>
        <v>18.02</v>
      </c>
      <c r="AF343" s="31">
        <f t="shared" si="267"/>
        <v>34</v>
      </c>
      <c r="AG343" s="7">
        <v>1</v>
      </c>
    </row>
    <row r="344" spans="1:33" ht="15.75" customHeight="1" x14ac:dyDescent="0.25">
      <c r="A344" s="22" t="s">
        <v>76</v>
      </c>
      <c r="B344" s="23" t="s">
        <v>50</v>
      </c>
      <c r="C344" s="26"/>
      <c r="D344" s="25"/>
      <c r="E344" s="25"/>
      <c r="F344" s="25"/>
      <c r="G344" s="27">
        <f t="shared" si="255"/>
        <v>0</v>
      </c>
      <c r="H344" s="28">
        <f t="shared" si="256"/>
        <v>0</v>
      </c>
      <c r="I344" s="26"/>
      <c r="J344" s="25"/>
      <c r="K344" s="25"/>
      <c r="L344" s="25"/>
      <c r="M344" s="27">
        <f t="shared" si="257"/>
        <v>0</v>
      </c>
      <c r="N344" s="28">
        <f t="shared" si="258"/>
        <v>0</v>
      </c>
      <c r="O344" s="26"/>
      <c r="P344" s="25"/>
      <c r="Q344" s="24"/>
      <c r="R344" s="29"/>
      <c r="S344" s="27">
        <f t="shared" si="259"/>
        <v>0</v>
      </c>
      <c r="T344" s="28">
        <f t="shared" si="260"/>
        <v>0</v>
      </c>
      <c r="U344" s="26"/>
      <c r="V344" s="25"/>
      <c r="W344" s="29">
        <v>16</v>
      </c>
      <c r="X344" s="29" t="s">
        <v>51</v>
      </c>
      <c r="Y344" s="27">
        <f t="shared" si="261"/>
        <v>1</v>
      </c>
      <c r="Z344" s="28">
        <f t="shared" si="262"/>
        <v>1</v>
      </c>
      <c r="AA344" s="27">
        <f t="shared" si="263"/>
        <v>1</v>
      </c>
      <c r="AB344" s="30">
        <f t="shared" si="264"/>
        <v>6.2578222778473094E-2</v>
      </c>
      <c r="AC344" s="20"/>
      <c r="AD344" s="31">
        <f t="shared" si="265"/>
        <v>15.979999999999999</v>
      </c>
      <c r="AE344" s="31">
        <f t="shared" si="266"/>
        <v>18.02</v>
      </c>
      <c r="AF344" s="31">
        <f t="shared" si="267"/>
        <v>34</v>
      </c>
      <c r="AG344" s="7">
        <v>1</v>
      </c>
    </row>
    <row r="345" spans="1:33" ht="15.75" customHeight="1" x14ac:dyDescent="0.25">
      <c r="A345" s="22" t="s">
        <v>76</v>
      </c>
      <c r="B345" s="23" t="s">
        <v>35</v>
      </c>
      <c r="C345" s="26"/>
      <c r="D345" s="25"/>
      <c r="E345" s="25"/>
      <c r="F345" s="25"/>
      <c r="G345" s="27">
        <f t="shared" si="255"/>
        <v>0</v>
      </c>
      <c r="H345" s="28">
        <f t="shared" si="256"/>
        <v>0</v>
      </c>
      <c r="I345" s="26"/>
      <c r="J345" s="25"/>
      <c r="K345" s="29">
        <v>9</v>
      </c>
      <c r="L345" s="29" t="s">
        <v>51</v>
      </c>
      <c r="M345" s="27">
        <f t="shared" si="257"/>
        <v>1</v>
      </c>
      <c r="N345" s="28">
        <f t="shared" si="258"/>
        <v>1</v>
      </c>
      <c r="O345" s="26"/>
      <c r="P345" s="25"/>
      <c r="Q345" s="26"/>
      <c r="R345" s="25"/>
      <c r="S345" s="27">
        <f t="shared" si="259"/>
        <v>0</v>
      </c>
      <c r="T345" s="28">
        <f t="shared" si="260"/>
        <v>0</v>
      </c>
      <c r="U345" s="26"/>
      <c r="V345" s="25"/>
      <c r="W345" s="29">
        <v>5</v>
      </c>
      <c r="X345" s="29" t="s">
        <v>30</v>
      </c>
      <c r="Y345" s="27">
        <f t="shared" si="261"/>
        <v>1</v>
      </c>
      <c r="Z345" s="28">
        <f t="shared" si="262"/>
        <v>1</v>
      </c>
      <c r="AA345" s="27">
        <f t="shared" si="263"/>
        <v>2</v>
      </c>
      <c r="AB345" s="30">
        <f t="shared" si="264"/>
        <v>4.1718815185648732E-2</v>
      </c>
      <c r="AC345" s="20"/>
      <c r="AD345" s="31">
        <f t="shared" si="265"/>
        <v>47.94</v>
      </c>
      <c r="AE345" s="31">
        <f t="shared" si="266"/>
        <v>54.06</v>
      </c>
      <c r="AF345" s="31">
        <f t="shared" si="267"/>
        <v>102</v>
      </c>
      <c r="AG345" s="7">
        <v>3</v>
      </c>
    </row>
    <row r="346" spans="1:33" ht="15.75" customHeight="1" x14ac:dyDescent="0.25">
      <c r="A346" s="22" t="s">
        <v>76</v>
      </c>
      <c r="B346" s="50" t="s">
        <v>70</v>
      </c>
      <c r="C346" s="26"/>
      <c r="D346" s="25"/>
      <c r="E346" s="25"/>
      <c r="F346" s="25"/>
      <c r="G346" s="27">
        <f t="shared" si="255"/>
        <v>0</v>
      </c>
      <c r="H346" s="28">
        <f t="shared" si="256"/>
        <v>0</v>
      </c>
      <c r="I346" s="26"/>
      <c r="J346" s="25"/>
      <c r="K346" s="29">
        <v>7</v>
      </c>
      <c r="L346" s="29" t="s">
        <v>28</v>
      </c>
      <c r="M346" s="27">
        <f t="shared" si="257"/>
        <v>1</v>
      </c>
      <c r="N346" s="28">
        <f t="shared" si="258"/>
        <v>1</v>
      </c>
      <c r="O346" s="26"/>
      <c r="P346" s="25"/>
      <c r="Q346" s="29"/>
      <c r="R346" s="29"/>
      <c r="S346" s="27">
        <f t="shared" si="259"/>
        <v>0</v>
      </c>
      <c r="T346" s="28">
        <f t="shared" si="260"/>
        <v>0</v>
      </c>
      <c r="U346" s="26"/>
      <c r="V346" s="25"/>
      <c r="W346" s="25"/>
      <c r="X346" s="25"/>
      <c r="Y346" s="27">
        <f t="shared" si="261"/>
        <v>0</v>
      </c>
      <c r="Z346" s="28">
        <f t="shared" si="262"/>
        <v>0</v>
      </c>
      <c r="AA346" s="27">
        <f t="shared" si="263"/>
        <v>1</v>
      </c>
      <c r="AB346" s="30">
        <f t="shared" si="264"/>
        <v>6.2578222778473094E-2</v>
      </c>
      <c r="AC346" s="20"/>
      <c r="AD346" s="31">
        <f t="shared" si="265"/>
        <v>15.979999999999999</v>
      </c>
      <c r="AE346" s="31">
        <f t="shared" si="266"/>
        <v>18.02</v>
      </c>
      <c r="AF346" s="31">
        <f t="shared" si="267"/>
        <v>34</v>
      </c>
      <c r="AG346" s="7">
        <v>1</v>
      </c>
    </row>
    <row r="347" spans="1:33" ht="15.75" customHeight="1" x14ac:dyDescent="0.25">
      <c r="A347" s="37"/>
      <c r="B347" s="44" t="s">
        <v>79</v>
      </c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0"/>
      <c r="AB347" s="41"/>
      <c r="AC347" s="20"/>
      <c r="AD347" s="21" t="s">
        <v>17</v>
      </c>
      <c r="AE347" s="21" t="s">
        <v>18</v>
      </c>
      <c r="AF347" s="21" t="s">
        <v>19</v>
      </c>
      <c r="AG347" s="42"/>
    </row>
    <row r="348" spans="1:33" ht="15.75" customHeight="1" x14ac:dyDescent="0.25">
      <c r="A348" s="22" t="s">
        <v>79</v>
      </c>
      <c r="B348" s="23" t="s">
        <v>22</v>
      </c>
      <c r="C348" s="26"/>
      <c r="D348" s="25"/>
      <c r="E348" s="29"/>
      <c r="F348" s="29"/>
      <c r="G348" s="27">
        <f t="shared" ref="G348:G362" si="268">COUNTA(C348,E348)</f>
        <v>0</v>
      </c>
      <c r="H348" s="28">
        <f t="shared" ref="H348:H362" si="269">COUNTIF(E$348:E$362,C348)+COUNTIF(C$348:C$362,E348)+COUNTIF(E$348:E$362,E348)+COUNTIF(C$348:C$362,C348)</f>
        <v>0</v>
      </c>
      <c r="I348" s="26"/>
      <c r="J348" s="25"/>
      <c r="K348" s="29">
        <v>16</v>
      </c>
      <c r="L348" s="29" t="s">
        <v>26</v>
      </c>
      <c r="M348" s="27">
        <f t="shared" ref="M348:M362" si="270">COUNTA(I348,K348)</f>
        <v>1</v>
      </c>
      <c r="N348" s="28">
        <f t="shared" ref="N348:N362" si="271">COUNTIF(K$348:K$362,I348)+COUNTIF(I$348:I$362,K348)+COUNTIF(K$348:K$362,K348)+COUNTIF(I$348:I$362,I348)</f>
        <v>1</v>
      </c>
      <c r="O348" s="26"/>
      <c r="P348" s="25"/>
      <c r="Q348" s="29"/>
      <c r="R348" s="29"/>
      <c r="S348" s="27">
        <f t="shared" ref="S348:S362" si="272">COUNTA(O348,Q348)</f>
        <v>0</v>
      </c>
      <c r="T348" s="28">
        <f t="shared" ref="T348:T362" si="273">COUNTIF(Q$348:Q$362,O348)+COUNTIF(O$348:O$362,Q348)+COUNTIF(Q$348:Q$362,Q348)+COUNTIF(O$348:O$362,O348)</f>
        <v>0</v>
      </c>
      <c r="U348" s="26"/>
      <c r="V348" s="25"/>
      <c r="W348" s="29">
        <v>25</v>
      </c>
      <c r="X348" s="29" t="s">
        <v>26</v>
      </c>
      <c r="Y348" s="27">
        <f t="shared" ref="Y348:Y362" si="274">COUNTA(U348,W348)</f>
        <v>1</v>
      </c>
      <c r="Z348" s="28">
        <f t="shared" ref="Z348:Z362" si="275">COUNTIF(W$348:W$362,U348)+COUNTIF(U$348:U$362,W348)+COUNTIF(W$348:W$362,W348)+COUNTIF(U$348:U$362,U348)</f>
        <v>1</v>
      </c>
      <c r="AA348" s="27">
        <f t="shared" ref="AA348:AA362" si="276">SUM(G348,M348,S348,Y348)</f>
        <v>2</v>
      </c>
      <c r="AB348" s="30">
        <f t="shared" ref="AB348:AB362" si="277">AA348/AD348</f>
        <v>4.1718815185648732E-2</v>
      </c>
      <c r="AC348" s="20"/>
      <c r="AD348" s="31">
        <f t="shared" ref="AD348:AD362" si="278">AF348*0.47</f>
        <v>47.94</v>
      </c>
      <c r="AE348" s="31">
        <f t="shared" ref="AE348:AE362" si="279">AF348*0.53</f>
        <v>54.06</v>
      </c>
      <c r="AF348" s="31">
        <f t="shared" ref="AF348:AF362" si="280">AG348*34</f>
        <v>102</v>
      </c>
      <c r="AG348" s="7">
        <v>3</v>
      </c>
    </row>
    <row r="349" spans="1:33" ht="15.75" customHeight="1" x14ac:dyDescent="0.25">
      <c r="A349" s="22" t="s">
        <v>79</v>
      </c>
      <c r="B349" s="23" t="s">
        <v>46</v>
      </c>
      <c r="C349" s="26"/>
      <c r="D349" s="25"/>
      <c r="E349" s="29">
        <v>18</v>
      </c>
      <c r="F349" s="29" t="s">
        <v>53</v>
      </c>
      <c r="G349" s="27">
        <f t="shared" si="268"/>
        <v>1</v>
      </c>
      <c r="H349" s="28">
        <f t="shared" si="269"/>
        <v>1</v>
      </c>
      <c r="I349" s="26"/>
      <c r="J349" s="25"/>
      <c r="K349" s="29"/>
      <c r="L349" s="29"/>
      <c r="M349" s="27">
        <f t="shared" si="270"/>
        <v>0</v>
      </c>
      <c r="N349" s="28">
        <f t="shared" si="271"/>
        <v>0</v>
      </c>
      <c r="O349" s="26"/>
      <c r="P349" s="25"/>
      <c r="Q349" s="29">
        <v>27</v>
      </c>
      <c r="R349" s="29" t="s">
        <v>53</v>
      </c>
      <c r="S349" s="27">
        <f t="shared" si="272"/>
        <v>1</v>
      </c>
      <c r="T349" s="28">
        <f t="shared" si="273"/>
        <v>1</v>
      </c>
      <c r="U349" s="26"/>
      <c r="V349" s="25"/>
      <c r="W349" s="49"/>
      <c r="X349" s="29"/>
      <c r="Y349" s="27">
        <f t="shared" si="274"/>
        <v>0</v>
      </c>
      <c r="Z349" s="28">
        <f t="shared" si="275"/>
        <v>0</v>
      </c>
      <c r="AA349" s="27">
        <f t="shared" si="276"/>
        <v>2</v>
      </c>
      <c r="AB349" s="30">
        <f t="shared" si="277"/>
        <v>4.1718815185648732E-2</v>
      </c>
      <c r="AC349" s="20"/>
      <c r="AD349" s="31">
        <f t="shared" si="278"/>
        <v>47.94</v>
      </c>
      <c r="AE349" s="31">
        <f t="shared" si="279"/>
        <v>54.06</v>
      </c>
      <c r="AF349" s="31">
        <f t="shared" si="280"/>
        <v>102</v>
      </c>
      <c r="AG349" s="7">
        <v>3</v>
      </c>
    </row>
    <row r="350" spans="1:33" ht="15.75" customHeight="1" x14ac:dyDescent="0.25">
      <c r="A350" s="22" t="s">
        <v>79</v>
      </c>
      <c r="B350" s="23" t="s">
        <v>27</v>
      </c>
      <c r="C350" s="26"/>
      <c r="D350" s="25"/>
      <c r="E350" s="29">
        <v>24</v>
      </c>
      <c r="F350" s="29" t="s">
        <v>51</v>
      </c>
      <c r="G350" s="27">
        <f t="shared" si="268"/>
        <v>1</v>
      </c>
      <c r="H350" s="28">
        <f t="shared" si="269"/>
        <v>1</v>
      </c>
      <c r="I350" s="26"/>
      <c r="J350" s="25"/>
      <c r="K350" s="29">
        <v>23</v>
      </c>
      <c r="L350" s="29" t="s">
        <v>51</v>
      </c>
      <c r="M350" s="27">
        <f t="shared" si="270"/>
        <v>1</v>
      </c>
      <c r="N350" s="28">
        <f t="shared" si="271"/>
        <v>1</v>
      </c>
      <c r="O350" s="26"/>
      <c r="P350" s="25"/>
      <c r="Q350" s="24">
        <v>20</v>
      </c>
      <c r="R350" s="29" t="s">
        <v>51</v>
      </c>
      <c r="S350" s="27">
        <f t="shared" si="272"/>
        <v>1</v>
      </c>
      <c r="T350" s="28">
        <f t="shared" si="273"/>
        <v>1</v>
      </c>
      <c r="U350" s="26"/>
      <c r="V350" s="25"/>
      <c r="W350" s="29">
        <v>18</v>
      </c>
      <c r="X350" s="29" t="s">
        <v>51</v>
      </c>
      <c r="Y350" s="27">
        <f t="shared" si="274"/>
        <v>1</v>
      </c>
      <c r="Z350" s="28">
        <f t="shared" si="275"/>
        <v>1</v>
      </c>
      <c r="AA350" s="27">
        <f t="shared" si="276"/>
        <v>4</v>
      </c>
      <c r="AB350" s="30">
        <f t="shared" si="277"/>
        <v>8.3437630371297464E-2</v>
      </c>
      <c r="AC350" s="20"/>
      <c r="AD350" s="31">
        <f t="shared" si="278"/>
        <v>47.94</v>
      </c>
      <c r="AE350" s="31">
        <f t="shared" si="279"/>
        <v>54.06</v>
      </c>
      <c r="AF350" s="31">
        <f t="shared" si="280"/>
        <v>102</v>
      </c>
      <c r="AG350" s="7">
        <v>3</v>
      </c>
    </row>
    <row r="351" spans="1:33" ht="15.75" customHeight="1" x14ac:dyDescent="0.25">
      <c r="A351" s="22" t="s">
        <v>79</v>
      </c>
      <c r="B351" s="23" t="s">
        <v>47</v>
      </c>
      <c r="C351" s="26"/>
      <c r="D351" s="25"/>
      <c r="E351" s="25"/>
      <c r="F351" s="25"/>
      <c r="G351" s="27">
        <f t="shared" si="268"/>
        <v>0</v>
      </c>
      <c r="H351" s="28">
        <f t="shared" si="269"/>
        <v>0</v>
      </c>
      <c r="I351" s="26"/>
      <c r="J351" s="25"/>
      <c r="K351" s="29">
        <v>24</v>
      </c>
      <c r="L351" s="29" t="s">
        <v>51</v>
      </c>
      <c r="M351" s="27">
        <f t="shared" si="270"/>
        <v>1</v>
      </c>
      <c r="N351" s="28">
        <f t="shared" si="271"/>
        <v>1</v>
      </c>
      <c r="O351" s="26"/>
      <c r="P351" s="25"/>
      <c r="Q351" s="24"/>
      <c r="R351" s="29"/>
      <c r="S351" s="27">
        <f t="shared" si="272"/>
        <v>0</v>
      </c>
      <c r="T351" s="28">
        <f t="shared" si="273"/>
        <v>0</v>
      </c>
      <c r="U351" s="26"/>
      <c r="V351" s="25"/>
      <c r="W351" s="25"/>
      <c r="X351" s="25"/>
      <c r="Y351" s="27">
        <f t="shared" si="274"/>
        <v>0</v>
      </c>
      <c r="Z351" s="28">
        <f t="shared" si="275"/>
        <v>0</v>
      </c>
      <c r="AA351" s="27">
        <f t="shared" si="276"/>
        <v>1</v>
      </c>
      <c r="AB351" s="30">
        <f t="shared" si="277"/>
        <v>3.1289111389236547E-2</v>
      </c>
      <c r="AC351" s="20"/>
      <c r="AD351" s="31">
        <f t="shared" si="278"/>
        <v>31.959999999999997</v>
      </c>
      <c r="AE351" s="31">
        <f t="shared" si="279"/>
        <v>36.04</v>
      </c>
      <c r="AF351" s="31">
        <f t="shared" si="280"/>
        <v>68</v>
      </c>
      <c r="AG351" s="7">
        <v>2</v>
      </c>
    </row>
    <row r="352" spans="1:33" ht="15.75" customHeight="1" x14ac:dyDescent="0.25">
      <c r="A352" s="22" t="s">
        <v>79</v>
      </c>
      <c r="B352" s="23" t="s">
        <v>48</v>
      </c>
      <c r="C352" s="26"/>
      <c r="D352" s="25"/>
      <c r="E352" s="25"/>
      <c r="F352" s="25"/>
      <c r="G352" s="27">
        <f t="shared" si="268"/>
        <v>0</v>
      </c>
      <c r="H352" s="28">
        <f t="shared" si="269"/>
        <v>0</v>
      </c>
      <c r="I352" s="26"/>
      <c r="J352" s="25"/>
      <c r="K352" s="25"/>
      <c r="L352" s="25"/>
      <c r="M352" s="27">
        <f t="shared" si="270"/>
        <v>0</v>
      </c>
      <c r="N352" s="28">
        <f t="shared" si="271"/>
        <v>0</v>
      </c>
      <c r="O352" s="26"/>
      <c r="P352" s="25"/>
      <c r="Q352" s="24"/>
      <c r="R352" s="29"/>
      <c r="S352" s="27">
        <f t="shared" si="272"/>
        <v>0</v>
      </c>
      <c r="T352" s="28">
        <f t="shared" si="273"/>
        <v>0</v>
      </c>
      <c r="U352" s="26"/>
      <c r="V352" s="25"/>
      <c r="W352" s="29">
        <v>5</v>
      </c>
      <c r="X352" s="29" t="s">
        <v>23</v>
      </c>
      <c r="Y352" s="27">
        <f t="shared" si="274"/>
        <v>1</v>
      </c>
      <c r="Z352" s="28">
        <f t="shared" si="275"/>
        <v>1</v>
      </c>
      <c r="AA352" s="27">
        <f t="shared" si="276"/>
        <v>1</v>
      </c>
      <c r="AB352" s="30">
        <f t="shared" si="277"/>
        <v>6.2578222778473094E-2</v>
      </c>
      <c r="AC352" s="20"/>
      <c r="AD352" s="31">
        <f t="shared" si="278"/>
        <v>15.979999999999999</v>
      </c>
      <c r="AE352" s="31">
        <f t="shared" si="279"/>
        <v>18.02</v>
      </c>
      <c r="AF352" s="31">
        <f t="shared" si="280"/>
        <v>34</v>
      </c>
      <c r="AG352" s="7">
        <v>1</v>
      </c>
    </row>
    <row r="353" spans="1:33" ht="15.75" customHeight="1" x14ac:dyDescent="0.25">
      <c r="A353" s="22" t="s">
        <v>79</v>
      </c>
      <c r="B353" s="23" t="s">
        <v>56</v>
      </c>
      <c r="C353" s="26"/>
      <c r="D353" s="25"/>
      <c r="E353" s="29"/>
      <c r="F353" s="29"/>
      <c r="G353" s="27">
        <f t="shared" si="268"/>
        <v>0</v>
      </c>
      <c r="H353" s="28">
        <f t="shared" si="269"/>
        <v>0</v>
      </c>
      <c r="I353" s="26"/>
      <c r="J353" s="25"/>
      <c r="K353" s="25"/>
      <c r="L353" s="25"/>
      <c r="M353" s="27">
        <f t="shared" si="270"/>
        <v>0</v>
      </c>
      <c r="N353" s="28">
        <f t="shared" si="271"/>
        <v>0</v>
      </c>
      <c r="O353" s="26"/>
      <c r="P353" s="25"/>
      <c r="Q353" s="29">
        <v>19</v>
      </c>
      <c r="R353" s="29" t="s">
        <v>51</v>
      </c>
      <c r="S353" s="27">
        <f t="shared" si="272"/>
        <v>1</v>
      </c>
      <c r="T353" s="28">
        <f t="shared" si="273"/>
        <v>1</v>
      </c>
      <c r="U353" s="26"/>
      <c r="V353" s="25"/>
      <c r="W353" s="29"/>
      <c r="X353" s="29"/>
      <c r="Y353" s="27">
        <f t="shared" si="274"/>
        <v>0</v>
      </c>
      <c r="Z353" s="28">
        <f t="shared" si="275"/>
        <v>0</v>
      </c>
      <c r="AA353" s="27">
        <f t="shared" si="276"/>
        <v>1</v>
      </c>
      <c r="AB353" s="30">
        <f t="shared" si="277"/>
        <v>3.1289111389236547E-2</v>
      </c>
      <c r="AC353" s="20"/>
      <c r="AD353" s="31">
        <f t="shared" si="278"/>
        <v>31.959999999999997</v>
      </c>
      <c r="AE353" s="31">
        <f t="shared" si="279"/>
        <v>36.04</v>
      </c>
      <c r="AF353" s="31">
        <f t="shared" si="280"/>
        <v>68</v>
      </c>
      <c r="AG353" s="7">
        <v>2</v>
      </c>
    </row>
    <row r="354" spans="1:33" ht="15.75" customHeight="1" x14ac:dyDescent="0.25">
      <c r="A354" s="22" t="s">
        <v>79</v>
      </c>
      <c r="B354" s="23" t="s">
        <v>77</v>
      </c>
      <c r="C354" s="26"/>
      <c r="D354" s="25"/>
      <c r="E354" s="25">
        <v>30</v>
      </c>
      <c r="F354" s="25" t="s">
        <v>28</v>
      </c>
      <c r="G354" s="27">
        <f t="shared" si="268"/>
        <v>1</v>
      </c>
      <c r="H354" s="28">
        <f t="shared" si="269"/>
        <v>1</v>
      </c>
      <c r="I354" s="26"/>
      <c r="J354" s="25"/>
      <c r="K354" s="26"/>
      <c r="L354" s="25"/>
      <c r="M354" s="27">
        <f t="shared" si="270"/>
        <v>0</v>
      </c>
      <c r="N354" s="28">
        <f t="shared" si="271"/>
        <v>0</v>
      </c>
      <c r="O354" s="26"/>
      <c r="P354" s="25"/>
      <c r="Q354" s="24"/>
      <c r="R354" s="29"/>
      <c r="S354" s="27">
        <f t="shared" si="272"/>
        <v>0</v>
      </c>
      <c r="T354" s="28">
        <f t="shared" si="273"/>
        <v>0</v>
      </c>
      <c r="U354" s="26"/>
      <c r="V354" s="25"/>
      <c r="W354" s="25"/>
      <c r="X354" s="25"/>
      <c r="Y354" s="27">
        <f t="shared" si="274"/>
        <v>0</v>
      </c>
      <c r="Z354" s="28">
        <f t="shared" si="275"/>
        <v>0</v>
      </c>
      <c r="AA354" s="27">
        <f t="shared" si="276"/>
        <v>1</v>
      </c>
      <c r="AB354" s="30">
        <f t="shared" si="277"/>
        <v>6.2578222778473094E-2</v>
      </c>
      <c r="AC354" s="20"/>
      <c r="AD354" s="31">
        <f t="shared" si="278"/>
        <v>15.979999999999999</v>
      </c>
      <c r="AE354" s="31">
        <f t="shared" si="279"/>
        <v>18.02</v>
      </c>
      <c r="AF354" s="31">
        <f t="shared" si="280"/>
        <v>34</v>
      </c>
      <c r="AG354" s="7">
        <v>1</v>
      </c>
    </row>
    <row r="355" spans="1:33" ht="15.75" customHeight="1" x14ac:dyDescent="0.25">
      <c r="A355" s="22" t="s">
        <v>79</v>
      </c>
      <c r="B355" s="23" t="s">
        <v>78</v>
      </c>
      <c r="C355" s="26"/>
      <c r="D355" s="25"/>
      <c r="E355" s="25"/>
      <c r="F355" s="25"/>
      <c r="G355" s="27">
        <f t="shared" si="268"/>
        <v>0</v>
      </c>
      <c r="H355" s="28">
        <f t="shared" si="269"/>
        <v>0</v>
      </c>
      <c r="I355" s="26"/>
      <c r="J355" s="25"/>
      <c r="K355" s="26"/>
      <c r="L355" s="25"/>
      <c r="M355" s="27">
        <f t="shared" si="270"/>
        <v>0</v>
      </c>
      <c r="N355" s="28">
        <f t="shared" si="271"/>
        <v>0</v>
      </c>
      <c r="O355" s="26"/>
      <c r="P355" s="25"/>
      <c r="Q355" s="24"/>
      <c r="R355" s="29"/>
      <c r="S355" s="27">
        <f t="shared" si="272"/>
        <v>0</v>
      </c>
      <c r="T355" s="28">
        <f t="shared" si="273"/>
        <v>0</v>
      </c>
      <c r="U355" s="26"/>
      <c r="V355" s="25"/>
      <c r="W355" s="29">
        <v>12</v>
      </c>
      <c r="X355" s="29" t="s">
        <v>30</v>
      </c>
      <c r="Y355" s="27">
        <f t="shared" si="274"/>
        <v>1</v>
      </c>
      <c r="Z355" s="28">
        <f t="shared" si="275"/>
        <v>1</v>
      </c>
      <c r="AA355" s="27">
        <f t="shared" si="276"/>
        <v>1</v>
      </c>
      <c r="AB355" s="30">
        <f t="shared" si="277"/>
        <v>3.1289111389236547E-2</v>
      </c>
      <c r="AC355" s="20"/>
      <c r="AD355" s="31">
        <f t="shared" si="278"/>
        <v>31.959999999999997</v>
      </c>
      <c r="AE355" s="31">
        <f t="shared" si="279"/>
        <v>36.04</v>
      </c>
      <c r="AF355" s="31">
        <f t="shared" si="280"/>
        <v>68</v>
      </c>
      <c r="AG355" s="7">
        <v>2</v>
      </c>
    </row>
    <row r="356" spans="1:33" ht="15.75" customHeight="1" x14ac:dyDescent="0.25">
      <c r="A356" s="22" t="s">
        <v>79</v>
      </c>
      <c r="B356" s="23" t="s">
        <v>29</v>
      </c>
      <c r="C356" s="26"/>
      <c r="D356" s="25"/>
      <c r="E356" s="25"/>
      <c r="F356" s="25"/>
      <c r="G356" s="27">
        <f t="shared" si="268"/>
        <v>0</v>
      </c>
      <c r="H356" s="28">
        <f t="shared" si="269"/>
        <v>0</v>
      </c>
      <c r="I356" s="26"/>
      <c r="J356" s="25"/>
      <c r="K356" s="24">
        <v>17</v>
      </c>
      <c r="L356" s="29" t="s">
        <v>53</v>
      </c>
      <c r="M356" s="27">
        <f t="shared" si="270"/>
        <v>1</v>
      </c>
      <c r="N356" s="28">
        <f t="shared" si="271"/>
        <v>1</v>
      </c>
      <c r="O356" s="26"/>
      <c r="P356" s="25"/>
      <c r="Q356" s="26"/>
      <c r="R356" s="25"/>
      <c r="S356" s="27">
        <f t="shared" si="272"/>
        <v>0</v>
      </c>
      <c r="T356" s="28">
        <f t="shared" si="273"/>
        <v>0</v>
      </c>
      <c r="U356" s="26"/>
      <c r="V356" s="25"/>
      <c r="W356" s="29">
        <v>13</v>
      </c>
      <c r="X356" s="29" t="s">
        <v>53</v>
      </c>
      <c r="Y356" s="27">
        <f t="shared" si="274"/>
        <v>1</v>
      </c>
      <c r="Z356" s="28">
        <f t="shared" si="275"/>
        <v>1</v>
      </c>
      <c r="AA356" s="27">
        <f t="shared" si="276"/>
        <v>2</v>
      </c>
      <c r="AB356" s="30">
        <f t="shared" si="277"/>
        <v>2.0859407592824366E-2</v>
      </c>
      <c r="AC356" s="20"/>
      <c r="AD356" s="31">
        <f t="shared" si="278"/>
        <v>95.88</v>
      </c>
      <c r="AE356" s="31">
        <f t="shared" si="279"/>
        <v>108.12</v>
      </c>
      <c r="AF356" s="31">
        <f t="shared" si="280"/>
        <v>204</v>
      </c>
      <c r="AG356" s="7">
        <v>6</v>
      </c>
    </row>
    <row r="357" spans="1:33" ht="15.75" customHeight="1" x14ac:dyDescent="0.25">
      <c r="A357" s="22" t="s">
        <v>79</v>
      </c>
      <c r="B357" s="23" t="s">
        <v>63</v>
      </c>
      <c r="C357" s="26"/>
      <c r="D357" s="25"/>
      <c r="E357" s="25"/>
      <c r="F357" s="25"/>
      <c r="G357" s="27">
        <f t="shared" si="268"/>
        <v>0</v>
      </c>
      <c r="H357" s="28">
        <f t="shared" si="269"/>
        <v>0</v>
      </c>
      <c r="I357" s="26"/>
      <c r="J357" s="25"/>
      <c r="K357" s="24">
        <v>11</v>
      </c>
      <c r="L357" s="29" t="s">
        <v>26</v>
      </c>
      <c r="M357" s="27">
        <f t="shared" si="270"/>
        <v>1</v>
      </c>
      <c r="N357" s="28">
        <f t="shared" si="271"/>
        <v>1</v>
      </c>
      <c r="O357" s="26"/>
      <c r="P357" s="25"/>
      <c r="Q357" s="26"/>
      <c r="R357" s="25"/>
      <c r="S357" s="27">
        <f t="shared" si="272"/>
        <v>0</v>
      </c>
      <c r="T357" s="28">
        <f t="shared" si="273"/>
        <v>0</v>
      </c>
      <c r="U357" s="26"/>
      <c r="V357" s="25"/>
      <c r="W357" s="25"/>
      <c r="X357" s="25"/>
      <c r="Y357" s="27">
        <f t="shared" si="274"/>
        <v>0</v>
      </c>
      <c r="Z357" s="28">
        <f t="shared" si="275"/>
        <v>0</v>
      </c>
      <c r="AA357" s="27">
        <f t="shared" si="276"/>
        <v>1</v>
      </c>
      <c r="AB357" s="30">
        <f t="shared" si="277"/>
        <v>6.2578222778473094E-2</v>
      </c>
      <c r="AC357" s="20"/>
      <c r="AD357" s="31">
        <f t="shared" si="278"/>
        <v>15.979999999999999</v>
      </c>
      <c r="AE357" s="31">
        <f t="shared" si="279"/>
        <v>18.02</v>
      </c>
      <c r="AF357" s="31">
        <f t="shared" si="280"/>
        <v>34</v>
      </c>
      <c r="AG357" s="7">
        <v>1</v>
      </c>
    </row>
    <row r="358" spans="1:33" ht="15.75" customHeight="1" x14ac:dyDescent="0.25">
      <c r="A358" s="22" t="s">
        <v>79</v>
      </c>
      <c r="B358" s="23" t="s">
        <v>64</v>
      </c>
      <c r="C358" s="26"/>
      <c r="D358" s="25"/>
      <c r="E358" s="25"/>
      <c r="F358" s="25"/>
      <c r="G358" s="27">
        <f t="shared" si="268"/>
        <v>0</v>
      </c>
      <c r="H358" s="28">
        <f t="shared" si="269"/>
        <v>0</v>
      </c>
      <c r="I358" s="26"/>
      <c r="J358" s="25"/>
      <c r="K358" s="26"/>
      <c r="L358" s="25"/>
      <c r="M358" s="27">
        <f t="shared" si="270"/>
        <v>0</v>
      </c>
      <c r="N358" s="28">
        <f t="shared" si="271"/>
        <v>0</v>
      </c>
      <c r="O358" s="26"/>
      <c r="P358" s="25"/>
      <c r="Q358" s="24">
        <v>15</v>
      </c>
      <c r="R358" s="29" t="s">
        <v>23</v>
      </c>
      <c r="S358" s="27">
        <f t="shared" si="272"/>
        <v>1</v>
      </c>
      <c r="T358" s="28">
        <f t="shared" si="273"/>
        <v>1</v>
      </c>
      <c r="U358" s="26"/>
      <c r="V358" s="25"/>
      <c r="W358" s="25"/>
      <c r="X358" s="25"/>
      <c r="Y358" s="27">
        <f t="shared" si="274"/>
        <v>0</v>
      </c>
      <c r="Z358" s="28">
        <f t="shared" si="275"/>
        <v>0</v>
      </c>
      <c r="AA358" s="27">
        <f t="shared" si="276"/>
        <v>1</v>
      </c>
      <c r="AB358" s="30">
        <f t="shared" si="277"/>
        <v>3.1289111389236547E-2</v>
      </c>
      <c r="AC358" s="20"/>
      <c r="AD358" s="31">
        <f t="shared" si="278"/>
        <v>31.959999999999997</v>
      </c>
      <c r="AE358" s="31">
        <f t="shared" si="279"/>
        <v>36.04</v>
      </c>
      <c r="AF358" s="31">
        <f t="shared" si="280"/>
        <v>68</v>
      </c>
      <c r="AG358" s="7">
        <v>2</v>
      </c>
    </row>
    <row r="359" spans="1:33" ht="15.75" customHeight="1" x14ac:dyDescent="0.25">
      <c r="A359" s="22" t="s">
        <v>79</v>
      </c>
      <c r="B359" s="23" t="s">
        <v>68</v>
      </c>
      <c r="C359" s="26"/>
      <c r="D359" s="25"/>
      <c r="E359" s="25"/>
      <c r="F359" s="25"/>
      <c r="G359" s="27">
        <f t="shared" si="268"/>
        <v>0</v>
      </c>
      <c r="H359" s="28">
        <f t="shared" si="269"/>
        <v>0</v>
      </c>
      <c r="I359" s="26"/>
      <c r="J359" s="25"/>
      <c r="K359" s="24"/>
      <c r="L359" s="29"/>
      <c r="M359" s="27">
        <f t="shared" si="270"/>
        <v>0</v>
      </c>
      <c r="N359" s="28">
        <f t="shared" si="271"/>
        <v>0</v>
      </c>
      <c r="O359" s="26"/>
      <c r="P359" s="25"/>
      <c r="Q359" s="26"/>
      <c r="R359" s="25"/>
      <c r="S359" s="27">
        <f t="shared" si="272"/>
        <v>0</v>
      </c>
      <c r="T359" s="28">
        <f t="shared" si="273"/>
        <v>0</v>
      </c>
      <c r="U359" s="26"/>
      <c r="V359" s="25"/>
      <c r="W359" s="29">
        <v>17</v>
      </c>
      <c r="X359" s="29" t="s">
        <v>30</v>
      </c>
      <c r="Y359" s="27">
        <f t="shared" si="274"/>
        <v>1</v>
      </c>
      <c r="Z359" s="28">
        <f t="shared" si="275"/>
        <v>1</v>
      </c>
      <c r="AA359" s="27">
        <f t="shared" si="276"/>
        <v>1</v>
      </c>
      <c r="AB359" s="30">
        <f t="shared" si="277"/>
        <v>6.2578222778473094E-2</v>
      </c>
      <c r="AC359" s="20"/>
      <c r="AD359" s="31">
        <f t="shared" si="278"/>
        <v>15.979999999999999</v>
      </c>
      <c r="AE359" s="31">
        <f t="shared" si="279"/>
        <v>18.02</v>
      </c>
      <c r="AF359" s="31">
        <f t="shared" si="280"/>
        <v>34</v>
      </c>
      <c r="AG359" s="7">
        <v>1</v>
      </c>
    </row>
    <row r="360" spans="1:33" ht="15.75" customHeight="1" x14ac:dyDescent="0.25">
      <c r="A360" s="22" t="s">
        <v>79</v>
      </c>
      <c r="B360" s="23" t="s">
        <v>50</v>
      </c>
      <c r="C360" s="26"/>
      <c r="D360" s="25"/>
      <c r="E360" s="25"/>
      <c r="F360" s="25"/>
      <c r="G360" s="27">
        <f t="shared" si="268"/>
        <v>0</v>
      </c>
      <c r="H360" s="28">
        <f t="shared" si="269"/>
        <v>0</v>
      </c>
      <c r="I360" s="26"/>
      <c r="J360" s="25"/>
      <c r="K360" s="26"/>
      <c r="L360" s="25"/>
      <c r="M360" s="27">
        <f t="shared" si="270"/>
        <v>0</v>
      </c>
      <c r="N360" s="28">
        <f t="shared" si="271"/>
        <v>0</v>
      </c>
      <c r="O360" s="26"/>
      <c r="P360" s="25"/>
      <c r="Q360" s="24"/>
      <c r="R360" s="29"/>
      <c r="S360" s="27">
        <f t="shared" si="272"/>
        <v>0</v>
      </c>
      <c r="T360" s="28">
        <f t="shared" si="273"/>
        <v>0</v>
      </c>
      <c r="U360" s="26"/>
      <c r="V360" s="25"/>
      <c r="W360" s="29">
        <v>16</v>
      </c>
      <c r="X360" s="29" t="s">
        <v>28</v>
      </c>
      <c r="Y360" s="27">
        <f t="shared" si="274"/>
        <v>1</v>
      </c>
      <c r="Z360" s="28">
        <f t="shared" si="275"/>
        <v>1</v>
      </c>
      <c r="AA360" s="27">
        <f t="shared" si="276"/>
        <v>1</v>
      </c>
      <c r="AB360" s="30">
        <f t="shared" si="277"/>
        <v>6.2578222778473094E-2</v>
      </c>
      <c r="AC360" s="20"/>
      <c r="AD360" s="31">
        <f t="shared" si="278"/>
        <v>15.979999999999999</v>
      </c>
      <c r="AE360" s="31">
        <f t="shared" si="279"/>
        <v>18.02</v>
      </c>
      <c r="AF360" s="31">
        <f t="shared" si="280"/>
        <v>34</v>
      </c>
      <c r="AG360" s="7">
        <v>1</v>
      </c>
    </row>
    <row r="361" spans="1:33" ht="15.75" customHeight="1" x14ac:dyDescent="0.25">
      <c r="A361" s="22" t="s">
        <v>79</v>
      </c>
      <c r="B361" s="23" t="s">
        <v>35</v>
      </c>
      <c r="C361" s="26"/>
      <c r="D361" s="25"/>
      <c r="E361" s="25"/>
      <c r="F361" s="25"/>
      <c r="G361" s="27">
        <f t="shared" si="268"/>
        <v>0</v>
      </c>
      <c r="H361" s="28">
        <f t="shared" si="269"/>
        <v>0</v>
      </c>
      <c r="I361" s="26"/>
      <c r="J361" s="25"/>
      <c r="K361" s="29">
        <v>8</v>
      </c>
      <c r="L361" s="29" t="s">
        <v>28</v>
      </c>
      <c r="M361" s="27">
        <f t="shared" si="270"/>
        <v>1</v>
      </c>
      <c r="N361" s="28">
        <f t="shared" si="271"/>
        <v>1</v>
      </c>
      <c r="O361" s="26"/>
      <c r="P361" s="25"/>
      <c r="Q361" s="25"/>
      <c r="R361" s="25"/>
      <c r="S361" s="27">
        <f t="shared" si="272"/>
        <v>0</v>
      </c>
      <c r="T361" s="28">
        <f t="shared" si="273"/>
        <v>0</v>
      </c>
      <c r="U361" s="26"/>
      <c r="V361" s="25"/>
      <c r="W361" s="29">
        <v>3</v>
      </c>
      <c r="X361" s="29" t="s">
        <v>28</v>
      </c>
      <c r="Y361" s="27">
        <f t="shared" si="274"/>
        <v>1</v>
      </c>
      <c r="Z361" s="28">
        <f t="shared" si="275"/>
        <v>1</v>
      </c>
      <c r="AA361" s="27">
        <f t="shared" si="276"/>
        <v>2</v>
      </c>
      <c r="AB361" s="30">
        <f t="shared" si="277"/>
        <v>4.1718815185648732E-2</v>
      </c>
      <c r="AC361" s="20"/>
      <c r="AD361" s="31">
        <f t="shared" si="278"/>
        <v>47.94</v>
      </c>
      <c r="AE361" s="31">
        <f t="shared" si="279"/>
        <v>54.06</v>
      </c>
      <c r="AF361" s="31">
        <f t="shared" si="280"/>
        <v>102</v>
      </c>
      <c r="AG361" s="7">
        <v>3</v>
      </c>
    </row>
    <row r="362" spans="1:33" ht="15.75" customHeight="1" x14ac:dyDescent="0.25">
      <c r="A362" s="22" t="s">
        <v>79</v>
      </c>
      <c r="B362" s="50" t="s">
        <v>70</v>
      </c>
      <c r="C362" s="26"/>
      <c r="D362" s="25"/>
      <c r="E362" s="25"/>
      <c r="F362" s="25"/>
      <c r="G362" s="27">
        <f t="shared" si="268"/>
        <v>0</v>
      </c>
      <c r="H362" s="28">
        <f t="shared" si="269"/>
        <v>0</v>
      </c>
      <c r="I362" s="26"/>
      <c r="J362" s="25"/>
      <c r="K362" s="29">
        <v>9</v>
      </c>
      <c r="L362" s="29" t="s">
        <v>30</v>
      </c>
      <c r="M362" s="27">
        <f t="shared" si="270"/>
        <v>1</v>
      </c>
      <c r="N362" s="28">
        <f t="shared" si="271"/>
        <v>1</v>
      </c>
      <c r="O362" s="26"/>
      <c r="P362" s="25"/>
      <c r="Q362" s="29"/>
      <c r="R362" s="29"/>
      <c r="S362" s="27">
        <f t="shared" si="272"/>
        <v>0</v>
      </c>
      <c r="T362" s="28">
        <f t="shared" si="273"/>
        <v>0</v>
      </c>
      <c r="U362" s="26"/>
      <c r="V362" s="25"/>
      <c r="W362" s="25"/>
      <c r="X362" s="25"/>
      <c r="Y362" s="27">
        <f t="shared" si="274"/>
        <v>0</v>
      </c>
      <c r="Z362" s="28">
        <f t="shared" si="275"/>
        <v>0</v>
      </c>
      <c r="AA362" s="27">
        <f t="shared" si="276"/>
        <v>1</v>
      </c>
      <c r="AB362" s="30">
        <f t="shared" si="277"/>
        <v>6.2578222778473094E-2</v>
      </c>
      <c r="AC362" s="20"/>
      <c r="AD362" s="31">
        <f t="shared" si="278"/>
        <v>15.979999999999999</v>
      </c>
      <c r="AE362" s="31">
        <f t="shared" si="279"/>
        <v>18.02</v>
      </c>
      <c r="AF362" s="31">
        <f t="shared" si="280"/>
        <v>34</v>
      </c>
      <c r="AG362" s="7">
        <v>1</v>
      </c>
    </row>
    <row r="363" spans="1:33" ht="15.75" customHeight="1" x14ac:dyDescent="0.25">
      <c r="A363" s="37"/>
      <c r="B363" s="44" t="s">
        <v>80</v>
      </c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0"/>
      <c r="AB363" s="41"/>
      <c r="AC363" s="20"/>
      <c r="AD363" s="21" t="s">
        <v>17</v>
      </c>
      <c r="AE363" s="21" t="s">
        <v>18</v>
      </c>
      <c r="AF363" s="21" t="s">
        <v>19</v>
      </c>
      <c r="AG363" s="42"/>
    </row>
    <row r="364" spans="1:33" ht="15.75" customHeight="1" x14ac:dyDescent="0.25">
      <c r="A364" s="22" t="s">
        <v>80</v>
      </c>
      <c r="B364" s="23" t="s">
        <v>22</v>
      </c>
      <c r="C364" s="26"/>
      <c r="D364" s="25"/>
      <c r="E364" s="29">
        <v>23</v>
      </c>
      <c r="F364" s="29" t="s">
        <v>30</v>
      </c>
      <c r="G364" s="27">
        <f t="shared" ref="G364:G377" si="281">COUNTA(C364,E364)</f>
        <v>1</v>
      </c>
      <c r="H364" s="28">
        <f>COUNTIF(E$364:E$377,C364)+COUNTIF(C$364:C$377,E364)+COUNTIF(E$364:E$377,E364)+COUNTIF(C$364:C$377,C364)</f>
        <v>1</v>
      </c>
      <c r="I364" s="26"/>
      <c r="J364" s="25"/>
      <c r="K364" s="29"/>
      <c r="L364" s="29"/>
      <c r="M364" s="27">
        <f t="shared" ref="M364:M377" si="282">COUNTA(I364,K364)</f>
        <v>0</v>
      </c>
      <c r="N364" s="28">
        <f>COUNTIF(K$364:K$377,I364)+COUNTIF(I$364:I$377,K364)+COUNTIF(K$364:K$377,K364)+COUNTIF(I$364:I$377,I364)</f>
        <v>0</v>
      </c>
      <c r="O364" s="26"/>
      <c r="P364" s="25"/>
      <c r="Q364" s="29">
        <v>18</v>
      </c>
      <c r="R364" s="29" t="s">
        <v>30</v>
      </c>
      <c r="S364" s="27">
        <f t="shared" ref="S364:S377" si="283">COUNTA(O364,Q364)</f>
        <v>1</v>
      </c>
      <c r="T364" s="28">
        <f>COUNTIF(Q$364:Q$377,O364)+COUNTIF(O$364:O$377,Q364)+COUNTIF(Q$364:Q$377,Q364)+COUNTIF(O$364:O$377,O364)</f>
        <v>1</v>
      </c>
      <c r="U364" s="26"/>
      <c r="V364" s="25"/>
      <c r="W364" s="29">
        <v>16</v>
      </c>
      <c r="X364" s="29" t="s">
        <v>30</v>
      </c>
      <c r="Y364" s="27">
        <f t="shared" ref="Y364:Y377" si="284">COUNTA(U364,W364)</f>
        <v>1</v>
      </c>
      <c r="Z364" s="28">
        <f>COUNTIF(W$364:W$377,U364)+COUNTIF(U$364:U$377,W364)+COUNTIF(W$364:W$377,W364)+COUNTIF(U$364:U$377,U364)</f>
        <v>1</v>
      </c>
      <c r="AA364" s="27">
        <f t="shared" ref="AA364:AA377" si="285">SUM(G364,M364,S364,Y364)</f>
        <v>3</v>
      </c>
      <c r="AB364" s="30">
        <f t="shared" ref="AB364:AB377" si="286">AA364/AD364</f>
        <v>6.2578222778473094E-2</v>
      </c>
      <c r="AC364" s="20"/>
      <c r="AD364" s="31">
        <f t="shared" ref="AD364:AD377" si="287">AF364*0.47</f>
        <v>47.94</v>
      </c>
      <c r="AE364" s="31">
        <f t="shared" ref="AE364:AE377" si="288">AF364*0.53</f>
        <v>54.06</v>
      </c>
      <c r="AF364" s="31">
        <f t="shared" ref="AF364:AF377" si="289">AG364*34</f>
        <v>102</v>
      </c>
      <c r="AG364" s="7">
        <v>3</v>
      </c>
    </row>
    <row r="365" spans="1:33" ht="15.75" customHeight="1" x14ac:dyDescent="0.25">
      <c r="A365" s="22" t="s">
        <v>80</v>
      </c>
      <c r="B365" s="23" t="s">
        <v>46</v>
      </c>
      <c r="C365" s="26"/>
      <c r="D365" s="25"/>
      <c r="E365" s="25"/>
      <c r="F365" s="25"/>
      <c r="G365" s="27">
        <f t="shared" si="281"/>
        <v>0</v>
      </c>
      <c r="H365" s="28">
        <f>COUNTIF(E$364:E$377,C365)+COUNTIF(C$364:C$377,E365)+COUNTIF(E$364:E$377,E365)+COUNTIF(C$364:C$377,C365)</f>
        <v>0</v>
      </c>
      <c r="I365" s="26"/>
      <c r="J365" s="25"/>
      <c r="K365" s="29">
        <v>16</v>
      </c>
      <c r="L365" s="29" t="s">
        <v>51</v>
      </c>
      <c r="M365" s="27">
        <f t="shared" si="282"/>
        <v>1</v>
      </c>
      <c r="N365" s="28">
        <f>COUNTIF(K$364:K$377,I365)+COUNTIF(I$364:I$377,K365)+COUNTIF(K$364:K$377,K365)+COUNTIF(I$364:I$377,I365)</f>
        <v>1</v>
      </c>
      <c r="O365" s="26"/>
      <c r="P365" s="25"/>
      <c r="Q365" s="24"/>
      <c r="R365" s="29"/>
      <c r="S365" s="27">
        <f t="shared" si="283"/>
        <v>0</v>
      </c>
      <c r="T365" s="28">
        <f>COUNTIF(Q$364:Q$377,O365)+COUNTIF(O$364:O$377,Q365)+COUNTIF(Q$364:Q$377,Q365)+COUNTIF(O$364:O$377,O365)</f>
        <v>0</v>
      </c>
      <c r="U365" s="26"/>
      <c r="V365" s="25"/>
      <c r="W365" s="29">
        <v>25</v>
      </c>
      <c r="X365" s="29" t="s">
        <v>53</v>
      </c>
      <c r="Y365" s="27">
        <f t="shared" si="284"/>
        <v>1</v>
      </c>
      <c r="Z365" s="28">
        <f>COUNTIF(W$364:W$377,U365)+COUNTIF(U$364:U$377,W365)+COUNTIF(W$364:W$377,W365)+COUNTIF(U$364:U$377,U365)</f>
        <v>1</v>
      </c>
      <c r="AA365" s="27">
        <f t="shared" si="285"/>
        <v>2</v>
      </c>
      <c r="AB365" s="30">
        <f t="shared" si="286"/>
        <v>4.1718815185648732E-2</v>
      </c>
      <c r="AC365" s="20"/>
      <c r="AD365" s="31">
        <f t="shared" si="287"/>
        <v>47.94</v>
      </c>
      <c r="AE365" s="31">
        <f t="shared" si="288"/>
        <v>54.06</v>
      </c>
      <c r="AF365" s="31">
        <f t="shared" si="289"/>
        <v>102</v>
      </c>
      <c r="AG365" s="7">
        <v>3</v>
      </c>
    </row>
    <row r="366" spans="1:33" ht="15.75" customHeight="1" x14ac:dyDescent="0.25">
      <c r="A366" s="22" t="s">
        <v>80</v>
      </c>
      <c r="B366" s="23" t="s">
        <v>27</v>
      </c>
      <c r="C366" s="26"/>
      <c r="D366" s="25"/>
      <c r="E366" s="25"/>
      <c r="F366" s="25"/>
      <c r="G366" s="27">
        <f t="shared" si="281"/>
        <v>0</v>
      </c>
      <c r="H366" s="28">
        <f>COUNTIF(E$364:E$377,C366)+COUNTIF(C$364:C$377,E366)+COUNTIF(E$364:E$377,E366)+COUNTIF(C$364:C$377,C366)</f>
        <v>0</v>
      </c>
      <c r="I366" s="26"/>
      <c r="J366" s="25"/>
      <c r="K366" s="29">
        <v>10</v>
      </c>
      <c r="L366" s="29" t="s">
        <v>26</v>
      </c>
      <c r="M366" s="27">
        <f t="shared" si="282"/>
        <v>1</v>
      </c>
      <c r="N366" s="28">
        <f>COUNTIF(K$364:K$377,I366)+COUNTIF(I$364:I$377,K366)+COUNTIF(K$364:K$377,K366)+COUNTIF(I$364:I$377,I366)</f>
        <v>1</v>
      </c>
      <c r="O366" s="26"/>
      <c r="P366" s="25"/>
      <c r="Q366" s="24"/>
      <c r="R366" s="29"/>
      <c r="S366" s="27">
        <f t="shared" si="283"/>
        <v>0</v>
      </c>
      <c r="T366" s="28">
        <f>COUNTIF(Q$364:Q$377,O366)+COUNTIF(O$364:O$377,Q366)+COUNTIF(Q$364:Q$377,Q366)+COUNTIF(O$364:O$377,O366)</f>
        <v>0</v>
      </c>
      <c r="U366" s="26"/>
      <c r="V366" s="25"/>
      <c r="W366" s="29">
        <v>9</v>
      </c>
      <c r="X366" s="29" t="s">
        <v>28</v>
      </c>
      <c r="Y366" s="27">
        <f t="shared" si="284"/>
        <v>1</v>
      </c>
      <c r="Z366" s="28">
        <f>COUNTIF(W$364:W$377,U366)+COUNTIF(U$364:U$377,W366)+COUNTIF(W$364:W$377,W366)+COUNTIF(U$364:U$377,U366)</f>
        <v>1</v>
      </c>
      <c r="AA366" s="27">
        <f t="shared" si="285"/>
        <v>2</v>
      </c>
      <c r="AB366" s="30">
        <f t="shared" si="286"/>
        <v>4.1718815185648732E-2</v>
      </c>
      <c r="AC366" s="20"/>
      <c r="AD366" s="31">
        <f t="shared" si="287"/>
        <v>47.94</v>
      </c>
      <c r="AE366" s="31">
        <f t="shared" si="288"/>
        <v>54.06</v>
      </c>
      <c r="AF366" s="31">
        <f t="shared" si="289"/>
        <v>102</v>
      </c>
      <c r="AG366" s="7">
        <v>3</v>
      </c>
    </row>
    <row r="367" spans="1:33" ht="15.75" customHeight="1" x14ac:dyDescent="0.25">
      <c r="A367" s="22" t="s">
        <v>80</v>
      </c>
      <c r="B367" s="23" t="s">
        <v>47</v>
      </c>
      <c r="C367" s="26"/>
      <c r="D367" s="25"/>
      <c r="E367" s="25"/>
      <c r="F367" s="25"/>
      <c r="G367" s="27">
        <f t="shared" si="281"/>
        <v>0</v>
      </c>
      <c r="H367" s="28">
        <f>COUNTIF(E$364:E$377,C367)+COUNTIF(C$364:C$377,E367)+COUNTIF(E$364:E$377,E367)+COUNTIF(C$364:C$377,C367)</f>
        <v>0</v>
      </c>
      <c r="I367" s="26"/>
      <c r="J367" s="25"/>
      <c r="K367" s="25"/>
      <c r="L367" s="25"/>
      <c r="M367" s="27">
        <f t="shared" si="282"/>
        <v>0</v>
      </c>
      <c r="N367" s="28">
        <f>COUNTIF(K$364:K$377,I367)+COUNTIF(I$364:I$377,K367)+COUNTIF(K$364:K$377,K367)+COUNTIF(I$364:I$377,I367)</f>
        <v>0</v>
      </c>
      <c r="O367" s="26"/>
      <c r="P367" s="25"/>
      <c r="Q367" s="24">
        <v>25</v>
      </c>
      <c r="R367" s="29" t="s">
        <v>24</v>
      </c>
      <c r="S367" s="27">
        <f t="shared" si="283"/>
        <v>1</v>
      </c>
      <c r="T367" s="28">
        <f>COUNTIF(Q$364:Q$377,O367)+COUNTIF(O$364:O$377,Q367)+COUNTIF(Q$364:Q$377,Q367)+COUNTIF(O$364:O$377,O367)</f>
        <v>1</v>
      </c>
      <c r="U367" s="26"/>
      <c r="V367" s="25"/>
      <c r="W367" s="29"/>
      <c r="X367" s="29"/>
      <c r="Y367" s="27">
        <f t="shared" si="284"/>
        <v>0</v>
      </c>
      <c r="Z367" s="28">
        <f>COUNTIF(W$364:W$377,U367)+COUNTIF(U$364:U$377,W367)+COUNTIF(W$364:W$377,W367)+COUNTIF(U$364:U$377,U367)</f>
        <v>0</v>
      </c>
      <c r="AA367" s="27">
        <f t="shared" si="285"/>
        <v>1</v>
      </c>
      <c r="AB367" s="30">
        <f t="shared" si="286"/>
        <v>3.1289111389236547E-2</v>
      </c>
      <c r="AC367" s="20"/>
      <c r="AD367" s="31">
        <f t="shared" si="287"/>
        <v>31.959999999999997</v>
      </c>
      <c r="AE367" s="31">
        <f t="shared" si="288"/>
        <v>36.04</v>
      </c>
      <c r="AF367" s="31">
        <f t="shared" si="289"/>
        <v>68</v>
      </c>
      <c r="AG367" s="7">
        <v>2</v>
      </c>
    </row>
    <row r="368" spans="1:33" ht="15.75" customHeight="1" x14ac:dyDescent="0.25">
      <c r="A368" s="22" t="s">
        <v>80</v>
      </c>
      <c r="B368" s="23" t="s">
        <v>48</v>
      </c>
      <c r="C368" s="26"/>
      <c r="D368" s="25"/>
      <c r="E368" s="29">
        <v>24</v>
      </c>
      <c r="F368" s="29" t="s">
        <v>30</v>
      </c>
      <c r="G368" s="27">
        <f t="shared" si="281"/>
        <v>1</v>
      </c>
      <c r="H368" s="28">
        <f>COUNTIF(E$364:E$377,C368)+COUNTIF(C$364:C$377,E368)+COUNTIF(E$364:E$377,E368)+COUNTIF(C$364:C$377,C368)</f>
        <v>1</v>
      </c>
      <c r="I368" s="26"/>
      <c r="J368" s="25"/>
      <c r="K368" s="29"/>
      <c r="L368" s="29"/>
      <c r="M368" s="27">
        <f t="shared" si="282"/>
        <v>0</v>
      </c>
      <c r="N368" s="28">
        <f>COUNTIF(K$364:K$377,I368)+COUNTIF(I$364:I$377,K368)+COUNTIF(K$364:K$377,K368)+COUNTIF(I$364:I$377,I368)</f>
        <v>0</v>
      </c>
      <c r="O368" s="26"/>
      <c r="P368" s="25"/>
      <c r="Q368" s="24"/>
      <c r="R368" s="29"/>
      <c r="S368" s="27">
        <f t="shared" si="283"/>
        <v>0</v>
      </c>
      <c r="T368" s="28">
        <f>COUNTIF(Q$364:Q$377,O368)+COUNTIF(O$364:O$377,Q368)+COUNTIF(Q$364:Q$377,Q368)+COUNTIF(O$364:O$377,O368)</f>
        <v>0</v>
      </c>
      <c r="U368" s="26"/>
      <c r="V368" s="25"/>
      <c r="W368" s="25"/>
      <c r="X368" s="25"/>
      <c r="Y368" s="27">
        <f t="shared" si="284"/>
        <v>0</v>
      </c>
      <c r="Z368" s="28">
        <f>COUNTIF(W$364:W$377,U368)+COUNTIF(U$364:U$377,W368)+COUNTIF(W$364:W$377,W368)+COUNTIF(U$364:U$377,U368)</f>
        <v>0</v>
      </c>
      <c r="AA368" s="27">
        <f t="shared" si="285"/>
        <v>1</v>
      </c>
      <c r="AB368" s="30">
        <f t="shared" si="286"/>
        <v>6.2578222778473094E-2</v>
      </c>
      <c r="AC368" s="20"/>
      <c r="AD368" s="31">
        <f t="shared" si="287"/>
        <v>15.979999999999999</v>
      </c>
      <c r="AE368" s="31">
        <f t="shared" si="288"/>
        <v>18.02</v>
      </c>
      <c r="AF368" s="31">
        <f t="shared" si="289"/>
        <v>34</v>
      </c>
      <c r="AG368" s="7">
        <v>1</v>
      </c>
    </row>
    <row r="369" spans="1:33" ht="15.75" customHeight="1" x14ac:dyDescent="0.25">
      <c r="A369" s="22" t="s">
        <v>80</v>
      </c>
      <c r="B369" s="23" t="s">
        <v>56</v>
      </c>
      <c r="C369" s="26"/>
      <c r="D369" s="25"/>
      <c r="E369" s="25"/>
      <c r="F369" s="25"/>
      <c r="G369" s="27">
        <f t="shared" si="281"/>
        <v>0</v>
      </c>
      <c r="H369" s="28">
        <f>COUNTIF(E$364:E$377,C369)+COUNTIF(C$364:C$377,E369)+COUNTIF(E$364:E$377,E369)+COUNTIF(C$364:C$377,C369)</f>
        <v>0</v>
      </c>
      <c r="I369" s="26"/>
      <c r="J369" s="25"/>
      <c r="K369" s="29">
        <v>25</v>
      </c>
      <c r="L369" s="29" t="s">
        <v>23</v>
      </c>
      <c r="M369" s="27">
        <f t="shared" si="282"/>
        <v>1</v>
      </c>
      <c r="N369" s="28">
        <f>COUNTIF(K$364:K$377,I369)+COUNTIF(I$364:I$377,K369)+COUNTIF(K$364:K$377,K369)+COUNTIF(I$364:I$377,I369)</f>
        <v>1</v>
      </c>
      <c r="O369" s="26"/>
      <c r="P369" s="25"/>
      <c r="Q369" s="24"/>
      <c r="R369" s="29"/>
      <c r="S369" s="27">
        <f t="shared" si="283"/>
        <v>0</v>
      </c>
      <c r="T369" s="28">
        <f>COUNTIF(Q$364:Q$377,O369)+COUNTIF(O$364:O$377,Q369)+COUNTIF(Q$364:Q$377,Q369)+COUNTIF(O$364:O$377,O369)</f>
        <v>0</v>
      </c>
      <c r="U369" s="26"/>
      <c r="V369" s="25"/>
      <c r="W369" s="25"/>
      <c r="X369" s="25"/>
      <c r="Y369" s="27">
        <f t="shared" si="284"/>
        <v>0</v>
      </c>
      <c r="Z369" s="28">
        <f>COUNTIF(W$364:W$377,U369)+COUNTIF(U$364:U$377,W369)+COUNTIF(W$364:W$377,W369)+COUNTIF(U$364:U$377,U369)</f>
        <v>0</v>
      </c>
      <c r="AA369" s="27">
        <f t="shared" si="285"/>
        <v>1</v>
      </c>
      <c r="AB369" s="30">
        <f t="shared" si="286"/>
        <v>3.1289111389236547E-2</v>
      </c>
      <c r="AC369" s="20"/>
      <c r="AD369" s="31">
        <f t="shared" si="287"/>
        <v>31.959999999999997</v>
      </c>
      <c r="AE369" s="31">
        <f t="shared" si="288"/>
        <v>36.04</v>
      </c>
      <c r="AF369" s="31">
        <f t="shared" si="289"/>
        <v>68</v>
      </c>
      <c r="AG369" s="7">
        <v>2</v>
      </c>
    </row>
    <row r="370" spans="1:33" ht="15.75" customHeight="1" x14ac:dyDescent="0.25">
      <c r="A370" s="22" t="s">
        <v>80</v>
      </c>
      <c r="B370" s="23" t="s">
        <v>78</v>
      </c>
      <c r="C370" s="26"/>
      <c r="D370" s="25"/>
      <c r="E370" s="25"/>
      <c r="F370" s="25"/>
      <c r="G370" s="27">
        <f t="shared" si="281"/>
        <v>0</v>
      </c>
      <c r="H370" s="28">
        <f>COUNTIF(E$364:E$377,C370)+COUNTIF(C$364:C$377,E370)+COUNTIF(E$364:E$377,E370)+COUNTIF(C$364:C$377,C370)</f>
        <v>0</v>
      </c>
      <c r="I370" s="26"/>
      <c r="J370" s="25"/>
      <c r="K370" s="29"/>
      <c r="L370" s="29"/>
      <c r="M370" s="27">
        <f t="shared" si="282"/>
        <v>0</v>
      </c>
      <c r="N370" s="28">
        <f>COUNTIF(K$364:K$377,I370)+COUNTIF(I$364:I$377,K370)+COUNTIF(K$364:K$377,K370)+COUNTIF(I$364:I$377,I370)</f>
        <v>0</v>
      </c>
      <c r="O370" s="26"/>
      <c r="P370" s="25"/>
      <c r="Q370" s="24">
        <v>17</v>
      </c>
      <c r="R370" s="29" t="s">
        <v>26</v>
      </c>
      <c r="S370" s="27">
        <f t="shared" si="283"/>
        <v>1</v>
      </c>
      <c r="T370" s="28">
        <f>COUNTIF(Q$364:Q$377,O370)+COUNTIF(O$364:O$377,Q370)+COUNTIF(Q$364:Q$377,Q370)+COUNTIF(O$364:O$377,O370)</f>
        <v>1</v>
      </c>
      <c r="U370" s="26"/>
      <c r="V370" s="25"/>
      <c r="W370" s="25"/>
      <c r="X370" s="25"/>
      <c r="Y370" s="27">
        <f t="shared" si="284"/>
        <v>0</v>
      </c>
      <c r="Z370" s="28">
        <f>COUNTIF(W$364:W$377,U370)+COUNTIF(U$364:U$377,W370)+COUNTIF(W$364:W$377,W370)+COUNTIF(U$364:U$377,U370)</f>
        <v>0</v>
      </c>
      <c r="AA370" s="27">
        <f t="shared" si="285"/>
        <v>1</v>
      </c>
      <c r="AB370" s="30">
        <f t="shared" si="286"/>
        <v>3.1289111389236547E-2</v>
      </c>
      <c r="AC370" s="20"/>
      <c r="AD370" s="31">
        <f t="shared" si="287"/>
        <v>31.959999999999997</v>
      </c>
      <c r="AE370" s="31">
        <f t="shared" si="288"/>
        <v>36.04</v>
      </c>
      <c r="AF370" s="31">
        <f t="shared" si="289"/>
        <v>68</v>
      </c>
      <c r="AG370" s="7">
        <v>2</v>
      </c>
    </row>
    <row r="371" spans="1:33" ht="15.75" customHeight="1" x14ac:dyDescent="0.25">
      <c r="A371" s="22" t="s">
        <v>80</v>
      </c>
      <c r="B371" s="23" t="s">
        <v>29</v>
      </c>
      <c r="C371" s="26"/>
      <c r="D371" s="25"/>
      <c r="E371" s="25"/>
      <c r="F371" s="25"/>
      <c r="G371" s="27">
        <f t="shared" si="281"/>
        <v>0</v>
      </c>
      <c r="H371" s="28">
        <f>COUNTIF(E$364:E$377,C371)+COUNTIF(C$364:C$377,E371)+COUNTIF(E$364:E$377,E371)+COUNTIF(C$364:C$377,C371)</f>
        <v>0</v>
      </c>
      <c r="I371" s="26"/>
      <c r="J371" s="25"/>
      <c r="K371" s="29">
        <v>17</v>
      </c>
      <c r="L371" s="29" t="s">
        <v>51</v>
      </c>
      <c r="M371" s="27">
        <f t="shared" si="282"/>
        <v>1</v>
      </c>
      <c r="N371" s="28">
        <f>COUNTIF(K$364:K$377,I371)+COUNTIF(I$364:I$377,K371)+COUNTIF(K$364:K$377,K371)+COUNTIF(I$364:I$377,I371)</f>
        <v>1</v>
      </c>
      <c r="O371" s="26"/>
      <c r="P371" s="25"/>
      <c r="Q371" s="26"/>
      <c r="R371" s="25"/>
      <c r="S371" s="27">
        <f t="shared" si="283"/>
        <v>0</v>
      </c>
      <c r="T371" s="28">
        <f>COUNTIF(Q$364:Q$377,O371)+COUNTIF(O$364:O$377,Q371)+COUNTIF(Q$364:Q$377,Q371)+COUNTIF(O$364:O$377,O371)</f>
        <v>0</v>
      </c>
      <c r="U371" s="26"/>
      <c r="V371" s="25"/>
      <c r="W371" s="29">
        <v>11</v>
      </c>
      <c r="X371" s="29" t="s">
        <v>51</v>
      </c>
      <c r="Y371" s="27">
        <f t="shared" si="284"/>
        <v>1</v>
      </c>
      <c r="Z371" s="28">
        <f>COUNTIF(W$364:W$377,U371)+COUNTIF(U$364:U$377,W371)+COUNTIF(W$364:W$377,W371)+COUNTIF(U$364:U$377,U371)</f>
        <v>1</v>
      </c>
      <c r="AA371" s="27">
        <f t="shared" si="285"/>
        <v>2</v>
      </c>
      <c r="AB371" s="30">
        <f t="shared" si="286"/>
        <v>2.0859407592824366E-2</v>
      </c>
      <c r="AC371" s="20"/>
      <c r="AD371" s="31">
        <f t="shared" si="287"/>
        <v>95.88</v>
      </c>
      <c r="AE371" s="31">
        <f t="shared" si="288"/>
        <v>108.12</v>
      </c>
      <c r="AF371" s="31">
        <f t="shared" si="289"/>
        <v>204</v>
      </c>
      <c r="AG371" s="7">
        <v>6</v>
      </c>
    </row>
    <row r="372" spans="1:33" ht="15.75" customHeight="1" x14ac:dyDescent="0.25">
      <c r="A372" s="22" t="s">
        <v>80</v>
      </c>
      <c r="B372" s="23" t="s">
        <v>63</v>
      </c>
      <c r="C372" s="26"/>
      <c r="D372" s="25"/>
      <c r="E372" s="25"/>
      <c r="F372" s="25"/>
      <c r="G372" s="27">
        <f t="shared" si="281"/>
        <v>0</v>
      </c>
      <c r="H372" s="28">
        <f>COUNTIF(E$364:E$377,C372)+COUNTIF(C$364:C$377,E372)+COUNTIF(E$364:E$377,E372)+COUNTIF(C$364:C$377,C372)</f>
        <v>0</v>
      </c>
      <c r="I372" s="26"/>
      <c r="J372" s="25"/>
      <c r="K372" s="25"/>
      <c r="L372" s="25"/>
      <c r="M372" s="27">
        <f t="shared" si="282"/>
        <v>0</v>
      </c>
      <c r="N372" s="28">
        <f>COUNTIF(K$364:K$377,I372)+COUNTIF(I$364:I$377,K372)+COUNTIF(K$364:K$377,K372)+COUNTIF(I$364:I$377,I372)</f>
        <v>0</v>
      </c>
      <c r="O372" s="26"/>
      <c r="P372" s="25"/>
      <c r="Q372" s="24"/>
      <c r="R372" s="29"/>
      <c r="S372" s="27">
        <f t="shared" si="283"/>
        <v>0</v>
      </c>
      <c r="T372" s="28">
        <f>COUNTIF(Q$364:Q$377,O372)+COUNTIF(O$364:O$377,Q372)+COUNTIF(Q$364:Q$377,Q372)+COUNTIF(O$364:O$377,O372)</f>
        <v>0</v>
      </c>
      <c r="U372" s="26"/>
      <c r="V372" s="25"/>
      <c r="W372" s="29">
        <v>6</v>
      </c>
      <c r="X372" s="29" t="s">
        <v>53</v>
      </c>
      <c r="Y372" s="27">
        <f t="shared" si="284"/>
        <v>1</v>
      </c>
      <c r="Z372" s="28">
        <f>COUNTIF(W$364:W$377,U372)+COUNTIF(U$364:U$377,W372)+COUNTIF(W$364:W$377,W372)+COUNTIF(U$364:U$377,U372)</f>
        <v>1</v>
      </c>
      <c r="AA372" s="27">
        <f t="shared" si="285"/>
        <v>1</v>
      </c>
      <c r="AB372" s="30">
        <f t="shared" si="286"/>
        <v>6.2578222778473094E-2</v>
      </c>
      <c r="AC372" s="20"/>
      <c r="AD372" s="31">
        <f t="shared" si="287"/>
        <v>15.979999999999999</v>
      </c>
      <c r="AE372" s="31">
        <f t="shared" si="288"/>
        <v>18.02</v>
      </c>
      <c r="AF372" s="31">
        <f t="shared" si="289"/>
        <v>34</v>
      </c>
      <c r="AG372" s="7">
        <v>1</v>
      </c>
    </row>
    <row r="373" spans="1:33" ht="15.75" customHeight="1" x14ac:dyDescent="0.25">
      <c r="A373" s="22" t="s">
        <v>80</v>
      </c>
      <c r="B373" s="23" t="s">
        <v>64</v>
      </c>
      <c r="C373" s="26"/>
      <c r="D373" s="25"/>
      <c r="E373" s="25"/>
      <c r="F373" s="25"/>
      <c r="G373" s="27">
        <f t="shared" si="281"/>
        <v>0</v>
      </c>
      <c r="H373" s="28">
        <f>COUNTIF(E$364:E$377,C373)+COUNTIF(C$364:C$377,E373)+COUNTIF(E$364:E$377,E373)+COUNTIF(C$364:C$377,C373)</f>
        <v>0</v>
      </c>
      <c r="I373" s="26"/>
      <c r="J373" s="25"/>
      <c r="K373" s="29">
        <v>8</v>
      </c>
      <c r="L373" s="29" t="s">
        <v>30</v>
      </c>
      <c r="M373" s="27">
        <f t="shared" si="282"/>
        <v>1</v>
      </c>
      <c r="N373" s="28">
        <f>COUNTIF(K$364:K$377,I373)+COUNTIF(I$364:I$377,K373)+COUNTIF(K$364:K$377,K373)+COUNTIF(I$364:I$377,I373)</f>
        <v>1</v>
      </c>
      <c r="O373" s="26"/>
      <c r="P373" s="25"/>
      <c r="Q373" s="24"/>
      <c r="R373" s="29"/>
      <c r="S373" s="27">
        <f t="shared" si="283"/>
        <v>0</v>
      </c>
      <c r="T373" s="28">
        <f>COUNTIF(Q$364:Q$377,O373)+COUNTIF(O$364:O$377,Q373)+COUNTIF(Q$364:Q$377,Q373)+COUNTIF(O$364:O$377,O373)</f>
        <v>0</v>
      </c>
      <c r="U373" s="26"/>
      <c r="V373" s="25"/>
      <c r="W373" s="29">
        <v>3</v>
      </c>
      <c r="X373" s="29" t="s">
        <v>30</v>
      </c>
      <c r="Y373" s="27">
        <f t="shared" si="284"/>
        <v>1</v>
      </c>
      <c r="Z373" s="28">
        <f>COUNTIF(W$364:W$377,U373)+COUNTIF(U$364:U$377,W373)+COUNTIF(W$364:W$377,W373)+COUNTIF(U$364:U$377,U373)</f>
        <v>1</v>
      </c>
      <c r="AA373" s="27">
        <f t="shared" si="285"/>
        <v>2</v>
      </c>
      <c r="AB373" s="30">
        <f t="shared" si="286"/>
        <v>6.2578222778473094E-2</v>
      </c>
      <c r="AC373" s="20"/>
      <c r="AD373" s="31">
        <f t="shared" si="287"/>
        <v>31.959999999999997</v>
      </c>
      <c r="AE373" s="31">
        <f t="shared" si="288"/>
        <v>36.04</v>
      </c>
      <c r="AF373" s="31">
        <f t="shared" si="289"/>
        <v>68</v>
      </c>
      <c r="AG373" s="7">
        <v>2</v>
      </c>
    </row>
    <row r="374" spans="1:33" ht="15.75" customHeight="1" x14ac:dyDescent="0.25">
      <c r="A374" s="22" t="s">
        <v>80</v>
      </c>
      <c r="B374" s="23" t="s">
        <v>68</v>
      </c>
      <c r="C374" s="26"/>
      <c r="D374" s="25"/>
      <c r="E374" s="25"/>
      <c r="F374" s="25"/>
      <c r="G374" s="27">
        <f t="shared" si="281"/>
        <v>0</v>
      </c>
      <c r="H374" s="28">
        <f>COUNTIF(E$364:E$377,C374)+COUNTIF(C$364:C$377,E374)+COUNTIF(E$364:E$377,E374)+COUNTIF(C$364:C$377,C374)</f>
        <v>0</v>
      </c>
      <c r="I374" s="26"/>
      <c r="J374" s="25"/>
      <c r="K374" s="25"/>
      <c r="L374" s="25"/>
      <c r="M374" s="27">
        <f t="shared" si="282"/>
        <v>0</v>
      </c>
      <c r="N374" s="28">
        <f>COUNTIF(K$364:K$377,I374)+COUNTIF(I$364:I$377,K374)+COUNTIF(K$364:K$377,K374)+COUNTIF(I$364:I$377,I374)</f>
        <v>0</v>
      </c>
      <c r="O374" s="26"/>
      <c r="P374" s="25"/>
      <c r="Q374" s="24"/>
      <c r="R374" s="29"/>
      <c r="S374" s="27">
        <f t="shared" si="283"/>
        <v>0</v>
      </c>
      <c r="T374" s="28">
        <f>COUNTIF(Q$364:Q$377,O374)+COUNTIF(O$364:O$377,Q374)+COUNTIF(Q$364:Q$377,Q374)+COUNTIF(O$364:O$377,O374)</f>
        <v>0</v>
      </c>
      <c r="U374" s="26"/>
      <c r="V374" s="25"/>
      <c r="W374" s="29">
        <v>4</v>
      </c>
      <c r="X374" s="29" t="s">
        <v>30</v>
      </c>
      <c r="Y374" s="27">
        <f t="shared" si="284"/>
        <v>1</v>
      </c>
      <c r="Z374" s="28">
        <f>COUNTIF(W$364:W$377,U374)+COUNTIF(U$364:U$377,W374)+COUNTIF(W$364:W$377,W374)+COUNTIF(U$364:U$377,U374)</f>
        <v>1</v>
      </c>
      <c r="AA374" s="27">
        <f t="shared" si="285"/>
        <v>1</v>
      </c>
      <c r="AB374" s="30">
        <f t="shared" si="286"/>
        <v>6.2578222778473094E-2</v>
      </c>
      <c r="AC374" s="20"/>
      <c r="AD374" s="31">
        <f t="shared" si="287"/>
        <v>15.979999999999999</v>
      </c>
      <c r="AE374" s="31">
        <f t="shared" si="288"/>
        <v>18.02</v>
      </c>
      <c r="AF374" s="31">
        <f t="shared" si="289"/>
        <v>34</v>
      </c>
      <c r="AG374" s="7">
        <v>1</v>
      </c>
    </row>
    <row r="375" spans="1:33" ht="15.75" customHeight="1" x14ac:dyDescent="0.25">
      <c r="A375" s="22" t="s">
        <v>80</v>
      </c>
      <c r="B375" s="23" t="s">
        <v>50</v>
      </c>
      <c r="C375" s="26"/>
      <c r="D375" s="25"/>
      <c r="E375" s="25"/>
      <c r="F375" s="25"/>
      <c r="G375" s="27">
        <f t="shared" si="281"/>
        <v>0</v>
      </c>
      <c r="H375" s="28">
        <f>COUNTIF(E$364:E$377,C375)+COUNTIF(C$364:C$377,E375)+COUNTIF(E$364:E$377,E375)+COUNTIF(C$364:C$377,C375)</f>
        <v>0</v>
      </c>
      <c r="I375" s="26"/>
      <c r="J375" s="25"/>
      <c r="K375" s="25"/>
      <c r="L375" s="25"/>
      <c r="M375" s="27">
        <f t="shared" si="282"/>
        <v>0</v>
      </c>
      <c r="N375" s="28">
        <f>COUNTIF(K$364:K$377,I375)+COUNTIF(I$364:I$377,K375)+COUNTIF(K$364:K$377,K375)+COUNTIF(I$364:I$377,I375)</f>
        <v>0</v>
      </c>
      <c r="O375" s="26"/>
      <c r="P375" s="25"/>
      <c r="Q375" s="24"/>
      <c r="R375" s="29"/>
      <c r="S375" s="27">
        <f t="shared" si="283"/>
        <v>0</v>
      </c>
      <c r="T375" s="28">
        <f>COUNTIF(Q$364:Q$377,O375)+COUNTIF(O$364:O$377,Q375)+COUNTIF(Q$364:Q$377,Q375)+COUNTIF(O$364:O$377,O375)</f>
        <v>0</v>
      </c>
      <c r="U375" s="26"/>
      <c r="V375" s="25"/>
      <c r="W375" s="29">
        <v>13</v>
      </c>
      <c r="X375" s="29" t="s">
        <v>53</v>
      </c>
      <c r="Y375" s="27">
        <f t="shared" si="284"/>
        <v>1</v>
      </c>
      <c r="Z375" s="28">
        <f>COUNTIF(W$364:W$377,U375)+COUNTIF(U$364:U$377,W375)+COUNTIF(W$364:W$377,W375)+COUNTIF(U$364:U$377,U375)</f>
        <v>1</v>
      </c>
      <c r="AA375" s="27">
        <f t="shared" si="285"/>
        <v>1</v>
      </c>
      <c r="AB375" s="30">
        <f t="shared" si="286"/>
        <v>6.2578222778473094E-2</v>
      </c>
      <c r="AC375" s="20"/>
      <c r="AD375" s="31">
        <f t="shared" si="287"/>
        <v>15.979999999999999</v>
      </c>
      <c r="AE375" s="31">
        <f t="shared" si="288"/>
        <v>18.02</v>
      </c>
      <c r="AF375" s="31">
        <f t="shared" si="289"/>
        <v>34</v>
      </c>
      <c r="AG375" s="7">
        <v>1</v>
      </c>
    </row>
    <row r="376" spans="1:33" ht="15.75" customHeight="1" x14ac:dyDescent="0.25">
      <c r="A376" s="22" t="s">
        <v>80</v>
      </c>
      <c r="B376" s="23" t="s">
        <v>35</v>
      </c>
      <c r="C376" s="26"/>
      <c r="D376" s="25"/>
      <c r="E376" s="25"/>
      <c r="F376" s="25"/>
      <c r="G376" s="27">
        <f t="shared" si="281"/>
        <v>0</v>
      </c>
      <c r="H376" s="28">
        <f>COUNTIF(E$364:E$377,C376)+COUNTIF(C$364:C$377,E376)+COUNTIF(E$364:E$377,E376)+COUNTIF(C$364:C$377,C376)</f>
        <v>0</v>
      </c>
      <c r="I376" s="26"/>
      <c r="J376" s="25"/>
      <c r="K376" s="29">
        <v>2</v>
      </c>
      <c r="L376" s="29" t="s">
        <v>24</v>
      </c>
      <c r="M376" s="27">
        <f t="shared" si="282"/>
        <v>1</v>
      </c>
      <c r="N376" s="28">
        <f>COUNTIF(K$364:K$377,I376)+COUNTIF(I$364:I$377,K376)+COUNTIF(K$364:K$377,K376)+COUNTIF(I$364:I$377,I376)</f>
        <v>1</v>
      </c>
      <c r="O376" s="26"/>
      <c r="P376" s="25"/>
      <c r="Q376" s="25"/>
      <c r="R376" s="25"/>
      <c r="S376" s="27">
        <f t="shared" si="283"/>
        <v>0</v>
      </c>
      <c r="T376" s="28">
        <f>COUNTIF(Q$364:Q$377,O376)+COUNTIF(O$364:O$377,Q376)+COUNTIF(Q$364:Q$377,Q376)+COUNTIF(O$364:O$377,O376)</f>
        <v>0</v>
      </c>
      <c r="U376" s="26"/>
      <c r="V376" s="25"/>
      <c r="W376" s="25"/>
      <c r="X376" s="25"/>
      <c r="Y376" s="27">
        <f t="shared" si="284"/>
        <v>0</v>
      </c>
      <c r="Z376" s="28">
        <f>COUNTIF(W$364:W$377,U376)+COUNTIF(U$364:U$377,W376)+COUNTIF(W$364:W$377,W376)+COUNTIF(U$364:U$377,U376)</f>
        <v>0</v>
      </c>
      <c r="AA376" s="27">
        <f t="shared" si="285"/>
        <v>1</v>
      </c>
      <c r="AB376" s="30">
        <f t="shared" si="286"/>
        <v>2.0859407592824366E-2</v>
      </c>
      <c r="AC376" s="20"/>
      <c r="AD376" s="31">
        <f t="shared" si="287"/>
        <v>47.94</v>
      </c>
      <c r="AE376" s="31">
        <f t="shared" si="288"/>
        <v>54.06</v>
      </c>
      <c r="AF376" s="31">
        <f t="shared" si="289"/>
        <v>102</v>
      </c>
      <c r="AG376" s="7">
        <v>3</v>
      </c>
    </row>
    <row r="377" spans="1:33" ht="15.75" customHeight="1" x14ac:dyDescent="0.25">
      <c r="A377" s="22" t="s">
        <v>80</v>
      </c>
      <c r="B377" s="50" t="s">
        <v>70</v>
      </c>
      <c r="C377" s="26"/>
      <c r="D377" s="25"/>
      <c r="E377" s="25"/>
      <c r="F377" s="25"/>
      <c r="G377" s="27">
        <f t="shared" si="281"/>
        <v>0</v>
      </c>
      <c r="H377" s="28">
        <f>COUNTIF(E$364:E$377,C377)+COUNTIF(C$364:C$377,E377)+COUNTIF(E$364:E$377,E377)+COUNTIF(C$364:C$377,C377)</f>
        <v>0</v>
      </c>
      <c r="I377" s="26"/>
      <c r="J377" s="25"/>
      <c r="K377" s="29">
        <v>9</v>
      </c>
      <c r="L377" s="29" t="s">
        <v>23</v>
      </c>
      <c r="M377" s="27">
        <f t="shared" si="282"/>
        <v>1</v>
      </c>
      <c r="N377" s="28">
        <f>COUNTIF(K$364:K$377,I377)+COUNTIF(I$364:I$377,K377)+COUNTIF(K$364:K$377,K377)+COUNTIF(I$364:I$377,I377)</f>
        <v>1</v>
      </c>
      <c r="O377" s="26"/>
      <c r="P377" s="25"/>
      <c r="Q377" s="25"/>
      <c r="R377" s="25"/>
      <c r="S377" s="27">
        <f t="shared" si="283"/>
        <v>0</v>
      </c>
      <c r="T377" s="28">
        <f>COUNTIF(Q$364:Q$377,O377)+COUNTIF(O$364:O$377,Q377)+COUNTIF(Q$364:Q$377,Q377)+COUNTIF(O$364:O$377,O377)</f>
        <v>0</v>
      </c>
      <c r="U377" s="26"/>
      <c r="V377" s="25"/>
      <c r="W377" s="29"/>
      <c r="X377" s="29"/>
      <c r="Y377" s="27">
        <f t="shared" si="284"/>
        <v>0</v>
      </c>
      <c r="Z377" s="28">
        <f>COUNTIF(W$364:W$377,U377)+COUNTIF(U$364:U$377,W377)+COUNTIF(W$364:W$377,W377)+COUNTIF(U$364:U$377,U377)</f>
        <v>0</v>
      </c>
      <c r="AA377" s="27">
        <f t="shared" si="285"/>
        <v>1</v>
      </c>
      <c r="AB377" s="30">
        <f t="shared" si="286"/>
        <v>6.2578222778473094E-2</v>
      </c>
      <c r="AC377" s="20"/>
      <c r="AD377" s="31">
        <f t="shared" si="287"/>
        <v>15.979999999999999</v>
      </c>
      <c r="AE377" s="31">
        <f t="shared" si="288"/>
        <v>18.02</v>
      </c>
      <c r="AF377" s="31">
        <f t="shared" si="289"/>
        <v>34</v>
      </c>
      <c r="AG377" s="7">
        <v>1</v>
      </c>
    </row>
    <row r="378" spans="1:33" ht="15.75" customHeight="1" x14ac:dyDescent="0.25">
      <c r="A378" s="37"/>
      <c r="B378" s="44" t="s">
        <v>81</v>
      </c>
      <c r="C378" s="45"/>
      <c r="D378" s="45"/>
      <c r="E378" s="45"/>
      <c r="F378" s="45"/>
      <c r="G378" s="45"/>
      <c r="H378" s="45"/>
      <c r="I378" s="45"/>
      <c r="J378" s="45"/>
      <c r="K378" s="54"/>
      <c r="L378" s="54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0"/>
      <c r="AB378" s="41"/>
      <c r="AC378" s="20"/>
      <c r="AD378" s="21" t="s">
        <v>17</v>
      </c>
      <c r="AE378" s="21" t="s">
        <v>18</v>
      </c>
      <c r="AF378" s="21" t="s">
        <v>19</v>
      </c>
      <c r="AG378" s="42"/>
    </row>
    <row r="379" spans="1:33" ht="15.75" customHeight="1" x14ac:dyDescent="0.25">
      <c r="A379" s="22" t="s">
        <v>81</v>
      </c>
      <c r="B379" s="23" t="s">
        <v>22</v>
      </c>
      <c r="C379" s="26"/>
      <c r="D379" s="25"/>
      <c r="E379" s="29">
        <v>30</v>
      </c>
      <c r="F379" s="29" t="s">
        <v>28</v>
      </c>
      <c r="G379" s="27">
        <f t="shared" ref="G379:G392" si="290">COUNTA(C379,E379)</f>
        <v>1</v>
      </c>
      <c r="H379" s="28">
        <f>COUNTIF(E$379:E$392,C379)+COUNTIF(C$379:C$392,E379)+COUNTIF(E$379:E$392,E379)+COUNTIF(C$379:C$392,C379)</f>
        <v>1</v>
      </c>
      <c r="I379" s="26"/>
      <c r="J379" s="25"/>
      <c r="K379" s="29">
        <v>21</v>
      </c>
      <c r="L379" s="29" t="s">
        <v>28</v>
      </c>
      <c r="M379" s="27">
        <f t="shared" ref="M379:M392" si="291">COUNTA(I379,K379)</f>
        <v>1</v>
      </c>
      <c r="N379" s="28">
        <f>COUNTIF(K$379:K$392,I379)+COUNTIF(I$379:I$392,K379)+COUNTIF(K$379:K$392,K379)+COUNTIF(I$379:I$392,I379)</f>
        <v>1</v>
      </c>
      <c r="O379" s="26"/>
      <c r="P379" s="25"/>
      <c r="Q379" s="29">
        <v>25</v>
      </c>
      <c r="R379" s="29" t="s">
        <v>28</v>
      </c>
      <c r="S379" s="27">
        <f t="shared" ref="S379:S392" si="292">COUNTA(O379,Q379)</f>
        <v>1</v>
      </c>
      <c r="T379" s="28">
        <f>COUNTIF(Q$379:Q$392,O379)+COUNTIF(O$379:O$392,Q379)+COUNTIF(Q$379:Q$392,Q379)+COUNTIF(O$379:O$392,O379)</f>
        <v>1</v>
      </c>
      <c r="U379" s="26"/>
      <c r="V379" s="25"/>
      <c r="W379" s="29">
        <v>16</v>
      </c>
      <c r="X379" s="29" t="s">
        <v>28</v>
      </c>
      <c r="Y379" s="27">
        <f t="shared" ref="Y379:Y392" si="293">COUNTA(U379,W379)</f>
        <v>1</v>
      </c>
      <c r="Z379" s="28">
        <f>COUNTIF(W$379:W$392,U379)+COUNTIF(U$379:U$392,W379)+COUNTIF(W$379:W$392,W379)+COUNTIF(U$379:U$392,U379)</f>
        <v>1</v>
      </c>
      <c r="AA379" s="27">
        <f t="shared" ref="AA379:AA392" si="294">SUM(G379,M379,S379,Y379)</f>
        <v>4</v>
      </c>
      <c r="AB379" s="30">
        <f t="shared" ref="AB379:AB392" si="295">AA379/AD379</f>
        <v>8.3437630371297464E-2</v>
      </c>
      <c r="AC379" s="20"/>
      <c r="AD379" s="31">
        <f t="shared" ref="AD379:AD392" si="296">AF379*0.47</f>
        <v>47.94</v>
      </c>
      <c r="AE379" s="31">
        <f t="shared" ref="AE379:AE392" si="297">AF379*0.53</f>
        <v>54.06</v>
      </c>
      <c r="AF379" s="31">
        <f t="shared" ref="AF379:AF392" si="298">AG379*34</f>
        <v>102</v>
      </c>
      <c r="AG379" s="7">
        <v>3</v>
      </c>
    </row>
    <row r="380" spans="1:33" ht="15.75" customHeight="1" x14ac:dyDescent="0.25">
      <c r="A380" s="22" t="s">
        <v>81</v>
      </c>
      <c r="B380" s="23" t="s">
        <v>46</v>
      </c>
      <c r="C380" s="26"/>
      <c r="D380" s="25"/>
      <c r="E380" s="25"/>
      <c r="F380" s="25"/>
      <c r="G380" s="27">
        <f t="shared" si="290"/>
        <v>0</v>
      </c>
      <c r="H380" s="28">
        <f>COUNTIF(E$379:E$392,C380)+COUNTIF(C$379:C$392,E380)+COUNTIF(E$379:E$392,E380)+COUNTIF(C$379:C$392,C380)</f>
        <v>0</v>
      </c>
      <c r="I380" s="26"/>
      <c r="J380" s="25"/>
      <c r="K380" s="29">
        <v>8</v>
      </c>
      <c r="L380" s="29" t="s">
        <v>23</v>
      </c>
      <c r="M380" s="27">
        <f t="shared" si="291"/>
        <v>1</v>
      </c>
      <c r="N380" s="28">
        <f>COUNTIF(K$379:K$392,I380)+COUNTIF(I$379:I$392,K380)+COUNTIF(K$379:K$392,K380)+COUNTIF(I$379:I$392,I380)</f>
        <v>1</v>
      </c>
      <c r="O380" s="26"/>
      <c r="P380" s="25"/>
      <c r="Q380" s="24">
        <v>12</v>
      </c>
      <c r="R380" s="29" t="s">
        <v>23</v>
      </c>
      <c r="S380" s="27">
        <f t="shared" si="292"/>
        <v>1</v>
      </c>
      <c r="T380" s="28">
        <f>COUNTIF(Q$379:Q$392,O380)+COUNTIF(O$379:O$392,Q380)+COUNTIF(Q$379:Q$392,Q380)+COUNTIF(O$379:O$392,O380)</f>
        <v>1</v>
      </c>
      <c r="U380" s="26"/>
      <c r="V380" s="25"/>
      <c r="W380" s="25"/>
      <c r="X380" s="25"/>
      <c r="Y380" s="27">
        <f t="shared" si="293"/>
        <v>0</v>
      </c>
      <c r="Z380" s="28">
        <f>COUNTIF(W$379:W$392,U380)+COUNTIF(U$379:U$392,W380)+COUNTIF(W$379:W$392,W380)+COUNTIF(U$379:U$392,U380)</f>
        <v>0</v>
      </c>
      <c r="AA380" s="27">
        <f t="shared" si="294"/>
        <v>2</v>
      </c>
      <c r="AB380" s="30">
        <f t="shared" si="295"/>
        <v>4.1718815185648732E-2</v>
      </c>
      <c r="AC380" s="20"/>
      <c r="AD380" s="31">
        <f t="shared" si="296"/>
        <v>47.94</v>
      </c>
      <c r="AE380" s="31">
        <f t="shared" si="297"/>
        <v>54.06</v>
      </c>
      <c r="AF380" s="31">
        <f t="shared" si="298"/>
        <v>102</v>
      </c>
      <c r="AG380" s="7">
        <v>3</v>
      </c>
    </row>
    <row r="381" spans="1:33" ht="15.75" customHeight="1" x14ac:dyDescent="0.25">
      <c r="A381" s="22" t="s">
        <v>81</v>
      </c>
      <c r="B381" s="23" t="s">
        <v>27</v>
      </c>
      <c r="C381" s="26"/>
      <c r="D381" s="25"/>
      <c r="E381" s="25"/>
      <c r="F381" s="25"/>
      <c r="G381" s="27">
        <f t="shared" si="290"/>
        <v>0</v>
      </c>
      <c r="H381" s="28">
        <f>COUNTIF(E$379:E$392,C381)+COUNTIF(C$379:C$392,E381)+COUNTIF(E$379:E$392,E381)+COUNTIF(C$379:C$392,C381)</f>
        <v>0</v>
      </c>
      <c r="I381" s="26"/>
      <c r="J381" s="25"/>
      <c r="K381" s="29">
        <v>1</v>
      </c>
      <c r="L381" s="29" t="s">
        <v>28</v>
      </c>
      <c r="M381" s="27">
        <f t="shared" si="291"/>
        <v>1</v>
      </c>
      <c r="N381" s="28">
        <f>COUNTIF(K$379:K$392,I381)+COUNTIF(I$379:I$392,K381)+COUNTIF(K$379:K$392,K381)+COUNTIF(I$379:I$392,I381)</f>
        <v>1</v>
      </c>
      <c r="O381" s="26"/>
      <c r="P381" s="25"/>
      <c r="Q381" s="24"/>
      <c r="R381" s="29"/>
      <c r="S381" s="27">
        <f t="shared" si="292"/>
        <v>0</v>
      </c>
      <c r="T381" s="28">
        <f>COUNTIF(Q$379:Q$392,O381)+COUNTIF(O$379:O$392,Q381)+COUNTIF(Q$379:Q$392,Q381)+COUNTIF(O$379:O$392,O381)</f>
        <v>0</v>
      </c>
      <c r="U381" s="26"/>
      <c r="V381" s="25"/>
      <c r="W381" s="29"/>
      <c r="X381" s="29"/>
      <c r="Y381" s="27">
        <f t="shared" si="293"/>
        <v>0</v>
      </c>
      <c r="Z381" s="28">
        <f>COUNTIF(W$379:W$392,U381)+COUNTIF(U$379:U$392,W381)+COUNTIF(W$379:W$392,W381)+COUNTIF(U$379:U$392,U381)</f>
        <v>0</v>
      </c>
      <c r="AA381" s="27">
        <f t="shared" si="294"/>
        <v>1</v>
      </c>
      <c r="AB381" s="30">
        <f t="shared" si="295"/>
        <v>2.0859407592824366E-2</v>
      </c>
      <c r="AC381" s="20"/>
      <c r="AD381" s="31">
        <f t="shared" si="296"/>
        <v>47.94</v>
      </c>
      <c r="AE381" s="31">
        <f t="shared" si="297"/>
        <v>54.06</v>
      </c>
      <c r="AF381" s="31">
        <f t="shared" si="298"/>
        <v>102</v>
      </c>
      <c r="AG381" s="7">
        <v>3</v>
      </c>
    </row>
    <row r="382" spans="1:33" ht="15.75" customHeight="1" x14ac:dyDescent="0.25">
      <c r="A382" s="22" t="s">
        <v>81</v>
      </c>
      <c r="B382" s="23" t="s">
        <v>47</v>
      </c>
      <c r="C382" s="26"/>
      <c r="D382" s="25"/>
      <c r="E382" s="25"/>
      <c r="F382" s="25"/>
      <c r="G382" s="27">
        <f t="shared" si="290"/>
        <v>0</v>
      </c>
      <c r="H382" s="28">
        <f>COUNTIF(E$379:E$392,C382)+COUNTIF(C$379:C$392,E382)+COUNTIF(E$379:E$392,E382)+COUNTIF(C$379:C$392,C382)</f>
        <v>0</v>
      </c>
      <c r="I382" s="26"/>
      <c r="J382" s="25"/>
      <c r="K382" s="25"/>
      <c r="L382" s="25"/>
      <c r="M382" s="27">
        <f t="shared" si="291"/>
        <v>0</v>
      </c>
      <c r="N382" s="28">
        <f>COUNTIF(K$379:K$392,I382)+COUNTIF(I$379:I$392,K382)+COUNTIF(K$379:K$392,K382)+COUNTIF(I$379:I$392,I382)</f>
        <v>0</v>
      </c>
      <c r="O382" s="26"/>
      <c r="P382" s="25"/>
      <c r="Q382" s="24">
        <v>27</v>
      </c>
      <c r="R382" s="29" t="s">
        <v>26</v>
      </c>
      <c r="S382" s="27">
        <f t="shared" si="292"/>
        <v>1</v>
      </c>
      <c r="T382" s="28">
        <f>COUNTIF(Q$379:Q$392,O382)+COUNTIF(O$379:O$392,Q382)+COUNTIF(Q$379:Q$392,Q382)+COUNTIF(O$379:O$392,O382)</f>
        <v>1</v>
      </c>
      <c r="U382" s="26"/>
      <c r="V382" s="25"/>
      <c r="W382" s="29"/>
      <c r="X382" s="29"/>
      <c r="Y382" s="27">
        <f t="shared" si="293"/>
        <v>0</v>
      </c>
      <c r="Z382" s="28">
        <f>COUNTIF(W$379:W$392,U382)+COUNTIF(U$379:U$392,W382)+COUNTIF(W$379:W$392,W382)+COUNTIF(U$379:U$392,U382)</f>
        <v>0</v>
      </c>
      <c r="AA382" s="27">
        <f t="shared" si="294"/>
        <v>1</v>
      </c>
      <c r="AB382" s="30">
        <f t="shared" si="295"/>
        <v>3.1289111389236547E-2</v>
      </c>
      <c r="AC382" s="20"/>
      <c r="AD382" s="31">
        <f t="shared" si="296"/>
        <v>31.959999999999997</v>
      </c>
      <c r="AE382" s="31">
        <f t="shared" si="297"/>
        <v>36.04</v>
      </c>
      <c r="AF382" s="31">
        <f t="shared" si="298"/>
        <v>68</v>
      </c>
      <c r="AG382" s="7">
        <v>2</v>
      </c>
    </row>
    <row r="383" spans="1:33" ht="15.75" customHeight="1" x14ac:dyDescent="0.25">
      <c r="A383" s="22" t="s">
        <v>81</v>
      </c>
      <c r="B383" s="23" t="s">
        <v>48</v>
      </c>
      <c r="C383" s="26"/>
      <c r="D383" s="25"/>
      <c r="E383" s="29">
        <v>23</v>
      </c>
      <c r="F383" s="29" t="s">
        <v>23</v>
      </c>
      <c r="G383" s="27">
        <f t="shared" si="290"/>
        <v>1</v>
      </c>
      <c r="H383" s="28">
        <f>COUNTIF(E$379:E$392,C383)+COUNTIF(C$379:C$392,E383)+COUNTIF(E$379:E$392,E383)+COUNTIF(C$379:C$392,C383)</f>
        <v>1</v>
      </c>
      <c r="I383" s="26"/>
      <c r="J383" s="25"/>
      <c r="K383" s="25"/>
      <c r="L383" s="25"/>
      <c r="M383" s="27">
        <f t="shared" si="291"/>
        <v>0</v>
      </c>
      <c r="N383" s="28">
        <f>COUNTIF(K$379:K$392,I383)+COUNTIF(I$379:I$392,K383)+COUNTIF(K$379:K$392,K383)+COUNTIF(I$379:I$392,I383)</f>
        <v>0</v>
      </c>
      <c r="O383" s="26"/>
      <c r="P383" s="25"/>
      <c r="Q383" s="24"/>
      <c r="R383" s="29"/>
      <c r="S383" s="27">
        <f t="shared" si="292"/>
        <v>0</v>
      </c>
      <c r="T383" s="28">
        <f>COUNTIF(Q$379:Q$392,O383)+COUNTIF(O$379:O$392,Q383)+COUNTIF(Q$379:Q$392,Q383)+COUNTIF(O$379:O$392,O383)</f>
        <v>0</v>
      </c>
      <c r="U383" s="26"/>
      <c r="V383" s="25"/>
      <c r="W383" s="25"/>
      <c r="X383" s="25"/>
      <c r="Y383" s="27">
        <f t="shared" si="293"/>
        <v>0</v>
      </c>
      <c r="Z383" s="28">
        <f>COUNTIF(W$379:W$392,U383)+COUNTIF(U$379:U$392,W383)+COUNTIF(W$379:W$392,W383)+COUNTIF(U$379:U$392,U383)</f>
        <v>0</v>
      </c>
      <c r="AA383" s="27">
        <f t="shared" si="294"/>
        <v>1</v>
      </c>
      <c r="AB383" s="30">
        <f t="shared" si="295"/>
        <v>6.2578222778473094E-2</v>
      </c>
      <c r="AC383" s="20"/>
      <c r="AD383" s="31">
        <f t="shared" si="296"/>
        <v>15.979999999999999</v>
      </c>
      <c r="AE383" s="31">
        <f t="shared" si="297"/>
        <v>18.02</v>
      </c>
      <c r="AF383" s="31">
        <f t="shared" si="298"/>
        <v>34</v>
      </c>
      <c r="AG383" s="7">
        <v>1</v>
      </c>
    </row>
    <row r="384" spans="1:33" ht="15.75" customHeight="1" x14ac:dyDescent="0.25">
      <c r="A384" s="22" t="s">
        <v>81</v>
      </c>
      <c r="B384" s="23" t="s">
        <v>56</v>
      </c>
      <c r="C384" s="26"/>
      <c r="D384" s="25"/>
      <c r="E384" s="25"/>
      <c r="F384" s="25"/>
      <c r="G384" s="27">
        <f t="shared" si="290"/>
        <v>0</v>
      </c>
      <c r="H384" s="28">
        <f>COUNTIF(E$379:E$392,C384)+COUNTIF(C$379:C$392,E384)+COUNTIF(E$379:E$392,E384)+COUNTIF(C$379:C$392,C384)</f>
        <v>0</v>
      </c>
      <c r="I384" s="26"/>
      <c r="J384" s="25"/>
      <c r="K384" s="29">
        <v>25</v>
      </c>
      <c r="L384" s="29" t="s">
        <v>24</v>
      </c>
      <c r="M384" s="27">
        <f t="shared" si="291"/>
        <v>1</v>
      </c>
      <c r="N384" s="28">
        <f>COUNTIF(K$379:K$392,I384)+COUNTIF(I$379:I$392,K384)+COUNTIF(K$379:K$392,K384)+COUNTIF(I$379:I$392,I384)</f>
        <v>1</v>
      </c>
      <c r="O384" s="26"/>
      <c r="P384" s="25"/>
      <c r="Q384" s="24"/>
      <c r="R384" s="29"/>
      <c r="S384" s="27">
        <f t="shared" si="292"/>
        <v>0</v>
      </c>
      <c r="T384" s="28">
        <f>COUNTIF(Q$379:Q$392,O384)+COUNTIF(O$379:O$392,Q384)+COUNTIF(Q$379:Q$392,Q384)+COUNTIF(O$379:O$392,O384)</f>
        <v>0</v>
      </c>
      <c r="U384" s="26"/>
      <c r="V384" s="25"/>
      <c r="W384" s="25"/>
      <c r="X384" s="25"/>
      <c r="Y384" s="27">
        <f t="shared" si="293"/>
        <v>0</v>
      </c>
      <c r="Z384" s="28">
        <f>COUNTIF(W$379:W$392,U384)+COUNTIF(U$379:U$392,W384)+COUNTIF(W$379:W$392,W384)+COUNTIF(U$379:U$392,U384)</f>
        <v>0</v>
      </c>
      <c r="AA384" s="27">
        <f t="shared" si="294"/>
        <v>1</v>
      </c>
      <c r="AB384" s="30">
        <f t="shared" si="295"/>
        <v>3.1289111389236547E-2</v>
      </c>
      <c r="AC384" s="20"/>
      <c r="AD384" s="31">
        <f t="shared" si="296"/>
        <v>31.959999999999997</v>
      </c>
      <c r="AE384" s="31">
        <f t="shared" si="297"/>
        <v>36.04</v>
      </c>
      <c r="AF384" s="31">
        <f t="shared" si="298"/>
        <v>68</v>
      </c>
      <c r="AG384" s="7">
        <v>2</v>
      </c>
    </row>
    <row r="385" spans="1:33" ht="15.75" customHeight="1" x14ac:dyDescent="0.25">
      <c r="A385" s="22" t="s">
        <v>81</v>
      </c>
      <c r="B385" s="23" t="s">
        <v>78</v>
      </c>
      <c r="C385" s="26"/>
      <c r="D385" s="25"/>
      <c r="E385" s="25"/>
      <c r="F385" s="25"/>
      <c r="G385" s="27">
        <f t="shared" si="290"/>
        <v>0</v>
      </c>
      <c r="H385" s="28">
        <f>COUNTIF(E$379:E$392,C385)+COUNTIF(C$379:C$392,E385)+COUNTIF(E$379:E$392,E385)+COUNTIF(C$379:C$392,C385)</f>
        <v>0</v>
      </c>
      <c r="I385" s="26"/>
      <c r="J385" s="25"/>
      <c r="K385" s="29"/>
      <c r="L385" s="29"/>
      <c r="M385" s="27">
        <f t="shared" si="291"/>
        <v>0</v>
      </c>
      <c r="N385" s="28">
        <f>COUNTIF(K$379:K$392,I385)+COUNTIF(I$379:I$392,K385)+COUNTIF(K$379:K$392,K385)+COUNTIF(I$379:I$392,I385)</f>
        <v>0</v>
      </c>
      <c r="O385" s="26"/>
      <c r="P385" s="25"/>
      <c r="Q385" s="24">
        <v>17</v>
      </c>
      <c r="R385" s="29" t="s">
        <v>26</v>
      </c>
      <c r="S385" s="27">
        <f t="shared" si="292"/>
        <v>1</v>
      </c>
      <c r="T385" s="28">
        <f>COUNTIF(Q$379:Q$392,O385)+COUNTIF(O$379:O$392,Q385)+COUNTIF(Q$379:Q$392,Q385)+COUNTIF(O$379:O$392,O385)</f>
        <v>1</v>
      </c>
      <c r="U385" s="26"/>
      <c r="V385" s="25"/>
      <c r="W385" s="25"/>
      <c r="X385" s="25"/>
      <c r="Y385" s="27">
        <f t="shared" si="293"/>
        <v>0</v>
      </c>
      <c r="Z385" s="28">
        <f>COUNTIF(W$379:W$392,U385)+COUNTIF(U$379:U$392,W385)+COUNTIF(W$379:W$392,W385)+COUNTIF(U$379:U$392,U385)</f>
        <v>0</v>
      </c>
      <c r="AA385" s="27">
        <f t="shared" si="294"/>
        <v>1</v>
      </c>
      <c r="AB385" s="30">
        <f t="shared" si="295"/>
        <v>3.1289111389236547E-2</v>
      </c>
      <c r="AC385" s="20"/>
      <c r="AD385" s="31">
        <f t="shared" si="296"/>
        <v>31.959999999999997</v>
      </c>
      <c r="AE385" s="31">
        <f t="shared" si="297"/>
        <v>36.04</v>
      </c>
      <c r="AF385" s="31">
        <f t="shared" si="298"/>
        <v>68</v>
      </c>
      <c r="AG385" s="7">
        <v>2</v>
      </c>
    </row>
    <row r="386" spans="1:33" ht="15.75" customHeight="1" x14ac:dyDescent="0.25">
      <c r="A386" s="22" t="s">
        <v>81</v>
      </c>
      <c r="B386" s="23" t="s">
        <v>29</v>
      </c>
      <c r="C386" s="26"/>
      <c r="D386" s="25"/>
      <c r="E386" s="25"/>
      <c r="F386" s="25"/>
      <c r="G386" s="27">
        <f t="shared" si="290"/>
        <v>0</v>
      </c>
      <c r="H386" s="28">
        <f>COUNTIF(E$379:E$392,C386)+COUNTIF(C$379:C$392,E386)+COUNTIF(E$379:E$392,E386)+COUNTIF(C$379:C$392,C386)</f>
        <v>0</v>
      </c>
      <c r="I386" s="26"/>
      <c r="J386" s="25"/>
      <c r="K386" s="29">
        <v>17</v>
      </c>
      <c r="L386" s="29" t="s">
        <v>30</v>
      </c>
      <c r="M386" s="27">
        <f t="shared" si="291"/>
        <v>1</v>
      </c>
      <c r="N386" s="28">
        <f>COUNTIF(K$379:K$392,I386)+COUNTIF(I$379:I$392,K386)+COUNTIF(K$379:K$392,K386)+COUNTIF(I$379:I$392,I386)</f>
        <v>1</v>
      </c>
      <c r="O386" s="26"/>
      <c r="P386" s="25"/>
      <c r="Q386" s="26"/>
      <c r="R386" s="25"/>
      <c r="S386" s="27">
        <f t="shared" si="292"/>
        <v>0</v>
      </c>
      <c r="T386" s="28">
        <f>COUNTIF(Q$379:Q$392,O386)+COUNTIF(O$379:O$392,Q386)+COUNTIF(Q$379:Q$392,Q386)+COUNTIF(O$379:O$392,O386)</f>
        <v>0</v>
      </c>
      <c r="U386" s="26"/>
      <c r="V386" s="25"/>
      <c r="W386" s="29">
        <v>13</v>
      </c>
      <c r="X386" s="29" t="s">
        <v>30</v>
      </c>
      <c r="Y386" s="27">
        <f t="shared" si="293"/>
        <v>1</v>
      </c>
      <c r="Z386" s="28">
        <f>COUNTIF(W$379:W$392,U386)+COUNTIF(U$379:U$392,W386)+COUNTIF(W$379:W$392,W386)+COUNTIF(U$379:U$392,U386)</f>
        <v>1</v>
      </c>
      <c r="AA386" s="27">
        <f t="shared" si="294"/>
        <v>2</v>
      </c>
      <c r="AB386" s="30">
        <f t="shared" si="295"/>
        <v>2.0859407592824366E-2</v>
      </c>
      <c r="AC386" s="20"/>
      <c r="AD386" s="31">
        <f t="shared" si="296"/>
        <v>95.88</v>
      </c>
      <c r="AE386" s="31">
        <f t="shared" si="297"/>
        <v>108.12</v>
      </c>
      <c r="AF386" s="31">
        <f t="shared" si="298"/>
        <v>204</v>
      </c>
      <c r="AG386" s="7">
        <v>6</v>
      </c>
    </row>
    <row r="387" spans="1:33" ht="15.75" customHeight="1" x14ac:dyDescent="0.25">
      <c r="A387" s="22" t="s">
        <v>81</v>
      </c>
      <c r="B387" s="23" t="s">
        <v>63</v>
      </c>
      <c r="C387" s="26"/>
      <c r="D387" s="25"/>
      <c r="E387" s="25"/>
      <c r="F387" s="25"/>
      <c r="G387" s="27">
        <f t="shared" si="290"/>
        <v>0</v>
      </c>
      <c r="H387" s="28">
        <f>COUNTIF(E$379:E$392,C387)+COUNTIF(C$379:C$392,E387)+COUNTIF(E$379:E$392,E387)+COUNTIF(C$379:C$392,C387)</f>
        <v>0</v>
      </c>
      <c r="I387" s="26"/>
      <c r="J387" s="25"/>
      <c r="K387" s="25"/>
      <c r="L387" s="25"/>
      <c r="M387" s="27">
        <f t="shared" si="291"/>
        <v>0</v>
      </c>
      <c r="N387" s="28">
        <f>COUNTIF(K$379:K$392,I387)+COUNTIF(I$379:I$392,K387)+COUNTIF(K$379:K$392,K387)+COUNTIF(I$379:I$392,I387)</f>
        <v>0</v>
      </c>
      <c r="O387" s="26"/>
      <c r="P387" s="25"/>
      <c r="Q387" s="24"/>
      <c r="R387" s="29"/>
      <c r="S387" s="27">
        <f t="shared" si="292"/>
        <v>0</v>
      </c>
      <c r="T387" s="28">
        <f>COUNTIF(Q$379:Q$392,O387)+COUNTIF(O$379:O$392,Q387)+COUNTIF(Q$379:Q$392,Q387)+COUNTIF(O$379:O$392,O387)</f>
        <v>0</v>
      </c>
      <c r="U387" s="26"/>
      <c r="V387" s="25"/>
      <c r="W387" s="29">
        <v>6</v>
      </c>
      <c r="X387" s="29" t="s">
        <v>51</v>
      </c>
      <c r="Y387" s="27">
        <f t="shared" si="293"/>
        <v>1</v>
      </c>
      <c r="Z387" s="28">
        <f>COUNTIF(W$379:W$392,U387)+COUNTIF(U$379:U$392,W387)+COUNTIF(W$379:W$392,W387)+COUNTIF(U$379:U$392,U387)</f>
        <v>1</v>
      </c>
      <c r="AA387" s="27">
        <f t="shared" si="294"/>
        <v>1</v>
      </c>
      <c r="AB387" s="30">
        <f t="shared" si="295"/>
        <v>6.2578222778473094E-2</v>
      </c>
      <c r="AC387" s="20"/>
      <c r="AD387" s="31">
        <f t="shared" si="296"/>
        <v>15.979999999999999</v>
      </c>
      <c r="AE387" s="31">
        <f t="shared" si="297"/>
        <v>18.02</v>
      </c>
      <c r="AF387" s="31">
        <f t="shared" si="298"/>
        <v>34</v>
      </c>
      <c r="AG387" s="7">
        <v>1</v>
      </c>
    </row>
    <row r="388" spans="1:33" ht="15.75" customHeight="1" x14ac:dyDescent="0.25">
      <c r="A388" s="22" t="s">
        <v>81</v>
      </c>
      <c r="B388" s="23" t="s">
        <v>64</v>
      </c>
      <c r="C388" s="26"/>
      <c r="D388" s="25"/>
      <c r="E388" s="25"/>
      <c r="F388" s="25"/>
      <c r="G388" s="27">
        <f t="shared" si="290"/>
        <v>0</v>
      </c>
      <c r="H388" s="28">
        <f>COUNTIF(E$379:E$392,C388)+COUNTIF(C$379:C$392,E388)+COUNTIF(E$379:E$392,E388)+COUNTIF(C$379:C$392,C388)</f>
        <v>0</v>
      </c>
      <c r="I388" s="26"/>
      <c r="J388" s="25"/>
      <c r="K388" s="29">
        <v>7</v>
      </c>
      <c r="L388" s="29" t="s">
        <v>53</v>
      </c>
      <c r="M388" s="27">
        <f t="shared" si="291"/>
        <v>1</v>
      </c>
      <c r="N388" s="28">
        <f>COUNTIF(K$379:K$392,I388)+COUNTIF(I$379:I$392,K388)+COUNTIF(K$379:K$392,K388)+COUNTIF(I$379:I$392,I388)</f>
        <v>1</v>
      </c>
      <c r="O388" s="26"/>
      <c r="P388" s="25"/>
      <c r="Q388" s="24"/>
      <c r="R388" s="29"/>
      <c r="S388" s="27">
        <f t="shared" si="292"/>
        <v>0</v>
      </c>
      <c r="T388" s="28">
        <f>COUNTIF(Q$379:Q$392,O388)+COUNTIF(O$379:O$392,Q388)+COUNTIF(Q$379:Q$392,Q388)+COUNTIF(O$379:O$392,O388)</f>
        <v>0</v>
      </c>
      <c r="U388" s="26"/>
      <c r="V388" s="25"/>
      <c r="W388" s="29">
        <v>2</v>
      </c>
      <c r="X388" s="29" t="s">
        <v>53</v>
      </c>
      <c r="Y388" s="27">
        <f t="shared" si="293"/>
        <v>1</v>
      </c>
      <c r="Z388" s="28">
        <f>COUNTIF(W$379:W$392,U388)+COUNTIF(U$379:U$392,W388)+COUNTIF(W$379:W$392,W388)+COUNTIF(U$379:U$392,U388)</f>
        <v>1</v>
      </c>
      <c r="AA388" s="27">
        <f t="shared" si="294"/>
        <v>2</v>
      </c>
      <c r="AB388" s="30">
        <f t="shared" si="295"/>
        <v>6.2578222778473094E-2</v>
      </c>
      <c r="AC388" s="20"/>
      <c r="AD388" s="31">
        <f t="shared" si="296"/>
        <v>31.959999999999997</v>
      </c>
      <c r="AE388" s="31">
        <f t="shared" si="297"/>
        <v>36.04</v>
      </c>
      <c r="AF388" s="31">
        <f t="shared" si="298"/>
        <v>68</v>
      </c>
      <c r="AG388" s="7">
        <v>2</v>
      </c>
    </row>
    <row r="389" spans="1:33" ht="15.75" customHeight="1" x14ac:dyDescent="0.25">
      <c r="A389" s="22" t="s">
        <v>81</v>
      </c>
      <c r="B389" s="23" t="s">
        <v>68</v>
      </c>
      <c r="C389" s="26"/>
      <c r="D389" s="25"/>
      <c r="E389" s="25"/>
      <c r="F389" s="25"/>
      <c r="G389" s="27">
        <f t="shared" si="290"/>
        <v>0</v>
      </c>
      <c r="H389" s="28">
        <f>COUNTIF(E$379:E$392,C389)+COUNTIF(C$379:C$392,E389)+COUNTIF(E$379:E$392,E389)+COUNTIF(C$379:C$392,C389)</f>
        <v>0</v>
      </c>
      <c r="I389" s="26"/>
      <c r="J389" s="25"/>
      <c r="K389" s="25"/>
      <c r="L389" s="25"/>
      <c r="M389" s="27">
        <f t="shared" si="291"/>
        <v>0</v>
      </c>
      <c r="N389" s="28">
        <f>COUNTIF(K$379:K$392,I389)+COUNTIF(I$379:I$392,K389)+COUNTIF(K$379:K$392,K389)+COUNTIF(I$379:I$392,I389)</f>
        <v>0</v>
      </c>
      <c r="O389" s="26"/>
      <c r="P389" s="25"/>
      <c r="Q389" s="24"/>
      <c r="R389" s="29"/>
      <c r="S389" s="27">
        <f t="shared" si="292"/>
        <v>0</v>
      </c>
      <c r="T389" s="28">
        <f>COUNTIF(Q$379:Q$392,O389)+COUNTIF(O$379:O$392,Q389)+COUNTIF(Q$379:Q$392,Q389)+COUNTIF(O$379:O$392,O389)</f>
        <v>0</v>
      </c>
      <c r="U389" s="26"/>
      <c r="V389" s="25"/>
      <c r="W389" s="29">
        <v>4</v>
      </c>
      <c r="X389" s="29" t="s">
        <v>51</v>
      </c>
      <c r="Y389" s="27">
        <f t="shared" si="293"/>
        <v>1</v>
      </c>
      <c r="Z389" s="28">
        <f>COUNTIF(W$379:W$392,U389)+COUNTIF(U$379:U$392,W389)+COUNTIF(W$379:W$392,W389)+COUNTIF(U$379:U$392,U389)</f>
        <v>1</v>
      </c>
      <c r="AA389" s="27">
        <f t="shared" si="294"/>
        <v>1</v>
      </c>
      <c r="AB389" s="30">
        <f t="shared" si="295"/>
        <v>6.2578222778473094E-2</v>
      </c>
      <c r="AC389" s="20"/>
      <c r="AD389" s="31">
        <f t="shared" si="296"/>
        <v>15.979999999999999</v>
      </c>
      <c r="AE389" s="31">
        <f t="shared" si="297"/>
        <v>18.02</v>
      </c>
      <c r="AF389" s="31">
        <f t="shared" si="298"/>
        <v>34</v>
      </c>
      <c r="AG389" s="7">
        <v>1</v>
      </c>
    </row>
    <row r="390" spans="1:33" ht="15.75" customHeight="1" x14ac:dyDescent="0.25">
      <c r="A390" s="22" t="s">
        <v>81</v>
      </c>
      <c r="B390" s="23" t="s">
        <v>50</v>
      </c>
      <c r="C390" s="26"/>
      <c r="D390" s="25"/>
      <c r="E390" s="25"/>
      <c r="F390" s="25"/>
      <c r="G390" s="27">
        <f t="shared" si="290"/>
        <v>0</v>
      </c>
      <c r="H390" s="28">
        <f>COUNTIF(E$379:E$392,C390)+COUNTIF(C$379:C$392,E390)+COUNTIF(E$379:E$392,E390)+COUNTIF(C$379:C$392,C390)</f>
        <v>0</v>
      </c>
      <c r="I390" s="26"/>
      <c r="J390" s="25"/>
      <c r="K390" s="25"/>
      <c r="L390" s="25"/>
      <c r="M390" s="27">
        <f t="shared" si="291"/>
        <v>0</v>
      </c>
      <c r="N390" s="28">
        <f>COUNTIF(K$379:K$392,I390)+COUNTIF(I$379:I$392,K390)+COUNTIF(K$379:K$392,K390)+COUNTIF(I$379:I$392,I390)</f>
        <v>0</v>
      </c>
      <c r="O390" s="26"/>
      <c r="P390" s="25"/>
      <c r="Q390" s="24"/>
      <c r="R390" s="29"/>
      <c r="S390" s="27">
        <f t="shared" si="292"/>
        <v>0</v>
      </c>
      <c r="T390" s="28">
        <f>COUNTIF(Q$379:Q$392,O390)+COUNTIF(O$379:O$392,Q390)+COUNTIF(Q$379:Q$392,Q390)+COUNTIF(O$379:O$392,O390)</f>
        <v>0</v>
      </c>
      <c r="U390" s="26"/>
      <c r="V390" s="25"/>
      <c r="W390" s="29">
        <v>10</v>
      </c>
      <c r="X390" s="29" t="s">
        <v>51</v>
      </c>
      <c r="Y390" s="27">
        <f t="shared" si="293"/>
        <v>1</v>
      </c>
      <c r="Z390" s="28">
        <f>COUNTIF(W$379:W$392,U390)+COUNTIF(U$379:U$392,W390)+COUNTIF(W$379:W$392,W390)+COUNTIF(U$379:U$392,U390)</f>
        <v>1</v>
      </c>
      <c r="AA390" s="27">
        <f t="shared" si="294"/>
        <v>1</v>
      </c>
      <c r="AB390" s="30">
        <f t="shared" si="295"/>
        <v>6.2578222778473094E-2</v>
      </c>
      <c r="AC390" s="20"/>
      <c r="AD390" s="31">
        <f t="shared" si="296"/>
        <v>15.979999999999999</v>
      </c>
      <c r="AE390" s="31">
        <f t="shared" si="297"/>
        <v>18.02</v>
      </c>
      <c r="AF390" s="31">
        <f t="shared" si="298"/>
        <v>34</v>
      </c>
      <c r="AG390" s="7">
        <v>1</v>
      </c>
    </row>
    <row r="391" spans="1:33" ht="15.75" customHeight="1" x14ac:dyDescent="0.25">
      <c r="A391" s="22" t="s">
        <v>81</v>
      </c>
      <c r="B391" s="23" t="s">
        <v>35</v>
      </c>
      <c r="C391" s="26"/>
      <c r="D391" s="25"/>
      <c r="E391" s="29"/>
      <c r="F391" s="29"/>
      <c r="G391" s="27">
        <f t="shared" si="290"/>
        <v>0</v>
      </c>
      <c r="H391" s="28">
        <f>COUNTIF(E$379:E$392,C391)+COUNTIF(C$379:C$392,E391)+COUNTIF(E$379:E$392,E391)+COUNTIF(C$379:C$392,C391)</f>
        <v>0</v>
      </c>
      <c r="I391" s="26"/>
      <c r="J391" s="25"/>
      <c r="K391" s="29">
        <v>2</v>
      </c>
      <c r="L391" s="29" t="s">
        <v>23</v>
      </c>
      <c r="M391" s="27">
        <f t="shared" si="291"/>
        <v>1</v>
      </c>
      <c r="N391" s="28">
        <f>COUNTIF(K$379:K$392,I391)+COUNTIF(I$379:I$392,K391)+COUNTIF(K$379:K$392,K391)+COUNTIF(I$379:I$392,I391)</f>
        <v>1</v>
      </c>
      <c r="O391" s="26"/>
      <c r="P391" s="25"/>
      <c r="Q391" s="29"/>
      <c r="R391" s="29"/>
      <c r="S391" s="27">
        <f t="shared" si="292"/>
        <v>0</v>
      </c>
      <c r="T391" s="28">
        <f>COUNTIF(Q$379:Q$392,O391)+COUNTIF(O$379:O$392,Q391)+COUNTIF(Q$379:Q$392,Q391)+COUNTIF(O$379:O$392,O391)</f>
        <v>0</v>
      </c>
      <c r="U391" s="26"/>
      <c r="V391" s="25"/>
      <c r="W391" s="29">
        <v>11</v>
      </c>
      <c r="X391" s="29" t="s">
        <v>23</v>
      </c>
      <c r="Y391" s="27">
        <f t="shared" si="293"/>
        <v>1</v>
      </c>
      <c r="Z391" s="28">
        <f>COUNTIF(W$379:W$392,U391)+COUNTIF(U$379:U$392,W391)+COUNTIF(W$379:W$392,W391)+COUNTIF(U$379:U$392,U391)</f>
        <v>1</v>
      </c>
      <c r="AA391" s="27">
        <f t="shared" si="294"/>
        <v>2</v>
      </c>
      <c r="AB391" s="30">
        <f t="shared" si="295"/>
        <v>4.1718815185648732E-2</v>
      </c>
      <c r="AC391" s="20"/>
      <c r="AD391" s="31">
        <f t="shared" si="296"/>
        <v>47.94</v>
      </c>
      <c r="AE391" s="31">
        <f t="shared" si="297"/>
        <v>54.06</v>
      </c>
      <c r="AF391" s="31">
        <f t="shared" si="298"/>
        <v>102</v>
      </c>
      <c r="AG391" s="7">
        <v>3</v>
      </c>
    </row>
    <row r="392" spans="1:33" ht="15.75" customHeight="1" x14ac:dyDescent="0.25">
      <c r="A392" s="22" t="s">
        <v>81</v>
      </c>
      <c r="B392" s="50" t="s">
        <v>70</v>
      </c>
      <c r="C392" s="26"/>
      <c r="D392" s="25"/>
      <c r="E392" s="25"/>
      <c r="F392" s="25"/>
      <c r="G392" s="27">
        <f t="shared" si="290"/>
        <v>0</v>
      </c>
      <c r="H392" s="28">
        <f>COUNTIF(E$379:E$392,C392)+COUNTIF(C$379:C$392,E392)+COUNTIF(E$379:E$392,E392)+COUNTIF(C$379:C$392,C392)</f>
        <v>0</v>
      </c>
      <c r="I392" s="26"/>
      <c r="J392" s="25"/>
      <c r="K392" s="29">
        <v>9</v>
      </c>
      <c r="L392" s="29" t="s">
        <v>53</v>
      </c>
      <c r="M392" s="27">
        <f t="shared" si="291"/>
        <v>1</v>
      </c>
      <c r="N392" s="28">
        <f>COUNTIF(K$379:K$392,I392)+COUNTIF(I$379:I$392,K392)+COUNTIF(K$379:K$392,K392)+COUNTIF(I$379:I$392,I392)</f>
        <v>1</v>
      </c>
      <c r="O392" s="26"/>
      <c r="P392" s="25"/>
      <c r="Q392" s="29"/>
      <c r="R392" s="29"/>
      <c r="S392" s="27">
        <f t="shared" si="292"/>
        <v>0</v>
      </c>
      <c r="T392" s="28">
        <f>COUNTIF(Q$379:Q$392,O392)+COUNTIF(O$379:O$392,Q392)+COUNTIF(Q$379:Q$392,Q392)+COUNTIF(O$379:O$392,O392)</f>
        <v>0</v>
      </c>
      <c r="U392" s="26"/>
      <c r="V392" s="25"/>
      <c r="W392" s="25"/>
      <c r="X392" s="25"/>
      <c r="Y392" s="27">
        <f t="shared" si="293"/>
        <v>0</v>
      </c>
      <c r="Z392" s="28">
        <f>COUNTIF(W$379:W$392,U392)+COUNTIF(U$379:U$392,W392)+COUNTIF(W$379:W$392,W392)+COUNTIF(U$379:U$392,U392)</f>
        <v>0</v>
      </c>
      <c r="AA392" s="27">
        <f t="shared" si="294"/>
        <v>1</v>
      </c>
      <c r="AB392" s="30">
        <f t="shared" si="295"/>
        <v>6.2578222778473094E-2</v>
      </c>
      <c r="AC392" s="20"/>
      <c r="AD392" s="31">
        <f t="shared" si="296"/>
        <v>15.979999999999999</v>
      </c>
      <c r="AE392" s="31">
        <f t="shared" si="297"/>
        <v>18.02</v>
      </c>
      <c r="AF392" s="31">
        <f t="shared" si="298"/>
        <v>34</v>
      </c>
      <c r="AG392" s="7">
        <v>1</v>
      </c>
    </row>
    <row r="393" spans="1:33" ht="15.75" customHeight="1" x14ac:dyDescent="0.2">
      <c r="H393" s="4"/>
      <c r="N393" s="4"/>
      <c r="T393" s="4"/>
      <c r="Z393" s="4"/>
    </row>
    <row r="394" spans="1:33" ht="15.75" customHeight="1" x14ac:dyDescent="0.2">
      <c r="H394" s="4"/>
      <c r="N394" s="4"/>
      <c r="T394" s="4"/>
      <c r="Z394" s="4"/>
    </row>
    <row r="395" spans="1:33" ht="15.75" customHeight="1" x14ac:dyDescent="0.2">
      <c r="H395" s="4"/>
      <c r="N395" s="4"/>
      <c r="T395" s="4"/>
      <c r="Z395" s="4"/>
    </row>
    <row r="396" spans="1:33" ht="15.75" customHeight="1" x14ac:dyDescent="0.2">
      <c r="H396" s="4"/>
      <c r="N396" s="4"/>
      <c r="T396" s="4"/>
      <c r="Z396" s="4"/>
    </row>
    <row r="397" spans="1:33" ht="15.75" customHeight="1" x14ac:dyDescent="0.2">
      <c r="H397" s="4"/>
      <c r="N397" s="4"/>
      <c r="T397" s="4"/>
      <c r="Z397" s="4"/>
    </row>
    <row r="398" spans="1:33" ht="15.75" customHeight="1" x14ac:dyDescent="0.2">
      <c r="H398" s="4"/>
      <c r="N398" s="4"/>
      <c r="T398" s="4"/>
      <c r="Z398" s="4"/>
    </row>
    <row r="399" spans="1:33" ht="15.75" customHeight="1" x14ac:dyDescent="0.2">
      <c r="H399" s="4"/>
      <c r="N399" s="4"/>
      <c r="T399" s="4"/>
      <c r="Z399" s="4"/>
    </row>
    <row r="400" spans="1:33" ht="15.75" customHeight="1" x14ac:dyDescent="0.2">
      <c r="H400" s="4"/>
      <c r="N400" s="4"/>
      <c r="T400" s="4"/>
      <c r="Z400" s="4"/>
    </row>
    <row r="401" spans="8:26" ht="15.75" customHeight="1" x14ac:dyDescent="0.2">
      <c r="H401" s="4"/>
      <c r="N401" s="4"/>
      <c r="T401" s="4"/>
      <c r="Z401" s="4"/>
    </row>
    <row r="402" spans="8:26" ht="15.75" customHeight="1" x14ac:dyDescent="0.2">
      <c r="H402" s="4"/>
      <c r="N402" s="4"/>
      <c r="T402" s="4"/>
      <c r="Z402" s="4"/>
    </row>
    <row r="403" spans="8:26" ht="15.75" customHeight="1" x14ac:dyDescent="0.2">
      <c r="H403" s="4"/>
      <c r="N403" s="4"/>
      <c r="T403" s="4"/>
      <c r="Z403" s="4"/>
    </row>
    <row r="404" spans="8:26" ht="15.75" customHeight="1" x14ac:dyDescent="0.2">
      <c r="H404" s="4"/>
      <c r="N404" s="4"/>
      <c r="T404" s="4"/>
      <c r="Z404" s="4"/>
    </row>
    <row r="405" spans="8:26" ht="15.75" customHeight="1" x14ac:dyDescent="0.2">
      <c r="H405" s="4"/>
      <c r="N405" s="4"/>
      <c r="T405" s="4"/>
      <c r="Z405" s="4"/>
    </row>
    <row r="406" spans="8:26" ht="15.75" customHeight="1" x14ac:dyDescent="0.2">
      <c r="H406" s="4"/>
      <c r="N406" s="4"/>
      <c r="T406" s="4"/>
      <c r="Z406" s="4"/>
    </row>
    <row r="407" spans="8:26" ht="15.75" customHeight="1" x14ac:dyDescent="0.2">
      <c r="H407" s="4"/>
      <c r="N407" s="4"/>
      <c r="T407" s="4"/>
      <c r="Z407" s="4"/>
    </row>
    <row r="408" spans="8:26" ht="15.75" customHeight="1" x14ac:dyDescent="0.2">
      <c r="H408" s="4"/>
      <c r="N408" s="4"/>
      <c r="T408" s="4"/>
      <c r="Z408" s="4"/>
    </row>
    <row r="409" spans="8:26" ht="15.75" customHeight="1" x14ac:dyDescent="0.2">
      <c r="H409" s="4"/>
      <c r="N409" s="4"/>
      <c r="T409" s="4"/>
      <c r="Z409" s="4"/>
    </row>
    <row r="410" spans="8:26" ht="15.75" customHeight="1" x14ac:dyDescent="0.2">
      <c r="H410" s="4"/>
      <c r="N410" s="4"/>
      <c r="T410" s="4"/>
      <c r="Z410" s="4"/>
    </row>
    <row r="411" spans="8:26" ht="15.75" customHeight="1" x14ac:dyDescent="0.2">
      <c r="H411" s="4"/>
      <c r="N411" s="4"/>
      <c r="T411" s="4"/>
      <c r="Z411" s="4"/>
    </row>
    <row r="412" spans="8:26" ht="15.75" customHeight="1" x14ac:dyDescent="0.2">
      <c r="H412" s="4"/>
      <c r="N412" s="4"/>
      <c r="T412" s="4"/>
      <c r="Z412" s="4"/>
    </row>
    <row r="413" spans="8:26" ht="15.75" customHeight="1" x14ac:dyDescent="0.2">
      <c r="H413" s="4"/>
      <c r="N413" s="4"/>
      <c r="T413" s="4"/>
      <c r="Z413" s="4"/>
    </row>
    <row r="414" spans="8:26" ht="15.75" customHeight="1" x14ac:dyDescent="0.2">
      <c r="H414" s="4"/>
      <c r="N414" s="4"/>
      <c r="T414" s="4"/>
      <c r="Z414" s="4"/>
    </row>
    <row r="415" spans="8:26" ht="15.75" customHeight="1" x14ac:dyDescent="0.2">
      <c r="H415" s="4"/>
      <c r="N415" s="4"/>
      <c r="T415" s="4"/>
      <c r="Z415" s="4"/>
    </row>
    <row r="416" spans="8:26" ht="15.75" customHeight="1" x14ac:dyDescent="0.2">
      <c r="H416" s="4"/>
      <c r="N416" s="4"/>
      <c r="T416" s="4"/>
      <c r="Z416" s="4"/>
    </row>
    <row r="417" spans="8:26" ht="15.75" customHeight="1" x14ac:dyDescent="0.2">
      <c r="H417" s="4"/>
      <c r="N417" s="4"/>
      <c r="T417" s="4"/>
      <c r="Z417" s="4"/>
    </row>
    <row r="418" spans="8:26" ht="15.75" customHeight="1" x14ac:dyDescent="0.2">
      <c r="H418" s="4"/>
      <c r="N418" s="4"/>
      <c r="T418" s="4"/>
      <c r="Z418" s="4"/>
    </row>
    <row r="419" spans="8:26" ht="15.75" customHeight="1" x14ac:dyDescent="0.2">
      <c r="H419" s="4"/>
      <c r="N419" s="4"/>
      <c r="T419" s="4"/>
      <c r="Z419" s="4"/>
    </row>
    <row r="420" spans="8:26" ht="15.75" customHeight="1" x14ac:dyDescent="0.2">
      <c r="H420" s="4"/>
      <c r="N420" s="4"/>
      <c r="T420" s="4"/>
      <c r="Z420" s="4"/>
    </row>
    <row r="421" spans="8:26" ht="15.75" customHeight="1" x14ac:dyDescent="0.2">
      <c r="H421" s="4"/>
      <c r="N421" s="4"/>
      <c r="T421" s="4"/>
      <c r="Z421" s="4"/>
    </row>
    <row r="422" spans="8:26" ht="15.75" customHeight="1" x14ac:dyDescent="0.2">
      <c r="H422" s="4"/>
      <c r="N422" s="4"/>
      <c r="T422" s="4"/>
      <c r="Z422" s="4"/>
    </row>
    <row r="423" spans="8:26" ht="15.75" customHeight="1" x14ac:dyDescent="0.2">
      <c r="H423" s="4"/>
      <c r="N423" s="4"/>
      <c r="T423" s="4"/>
      <c r="Z423" s="4"/>
    </row>
    <row r="424" spans="8:26" ht="15.75" customHeight="1" x14ac:dyDescent="0.2">
      <c r="H424" s="4"/>
      <c r="N424" s="4"/>
      <c r="T424" s="4"/>
      <c r="Z424" s="4"/>
    </row>
    <row r="425" spans="8:26" ht="15.75" customHeight="1" x14ac:dyDescent="0.2">
      <c r="H425" s="4"/>
      <c r="N425" s="4"/>
      <c r="T425" s="4"/>
      <c r="Z425" s="4"/>
    </row>
    <row r="426" spans="8:26" ht="15.75" customHeight="1" x14ac:dyDescent="0.2">
      <c r="H426" s="4"/>
      <c r="N426" s="4"/>
      <c r="T426" s="4"/>
      <c r="Z426" s="4"/>
    </row>
    <row r="427" spans="8:26" ht="15.75" customHeight="1" x14ac:dyDescent="0.2">
      <c r="H427" s="4"/>
      <c r="N427" s="4"/>
      <c r="T427" s="4"/>
      <c r="Z427" s="4"/>
    </row>
    <row r="428" spans="8:26" ht="15.75" customHeight="1" x14ac:dyDescent="0.2">
      <c r="H428" s="4"/>
      <c r="N428" s="4"/>
      <c r="T428" s="4"/>
      <c r="Z428" s="4"/>
    </row>
    <row r="429" spans="8:26" ht="15.75" customHeight="1" x14ac:dyDescent="0.2">
      <c r="H429" s="4"/>
      <c r="N429" s="4"/>
      <c r="T429" s="4"/>
      <c r="Z429" s="4"/>
    </row>
    <row r="430" spans="8:26" ht="15.75" customHeight="1" x14ac:dyDescent="0.2">
      <c r="H430" s="4"/>
      <c r="N430" s="4"/>
      <c r="T430" s="4"/>
      <c r="Z430" s="4"/>
    </row>
    <row r="431" spans="8:26" ht="15.75" customHeight="1" x14ac:dyDescent="0.2">
      <c r="H431" s="4"/>
      <c r="N431" s="4"/>
      <c r="T431" s="4"/>
      <c r="Z431" s="4"/>
    </row>
    <row r="432" spans="8:26" ht="15.75" customHeight="1" x14ac:dyDescent="0.2">
      <c r="H432" s="4"/>
      <c r="N432" s="4"/>
      <c r="T432" s="4"/>
      <c r="Z432" s="4"/>
    </row>
    <row r="433" spans="8:26" ht="15.75" customHeight="1" x14ac:dyDescent="0.2">
      <c r="H433" s="4"/>
      <c r="N433" s="4"/>
      <c r="T433" s="4"/>
      <c r="Z433" s="4"/>
    </row>
    <row r="434" spans="8:26" ht="15.75" customHeight="1" x14ac:dyDescent="0.2">
      <c r="H434" s="4"/>
      <c r="N434" s="4"/>
      <c r="T434" s="4"/>
      <c r="Z434" s="4"/>
    </row>
    <row r="435" spans="8:26" ht="15.75" customHeight="1" x14ac:dyDescent="0.2">
      <c r="H435" s="4"/>
      <c r="N435" s="4"/>
      <c r="T435" s="4"/>
      <c r="Z435" s="4"/>
    </row>
    <row r="436" spans="8:26" ht="15.75" customHeight="1" x14ac:dyDescent="0.2">
      <c r="H436" s="4"/>
      <c r="N436" s="4"/>
      <c r="T436" s="4"/>
      <c r="Z436" s="4"/>
    </row>
    <row r="437" spans="8:26" ht="15.75" customHeight="1" x14ac:dyDescent="0.2">
      <c r="H437" s="4"/>
      <c r="N437" s="4"/>
      <c r="T437" s="4"/>
      <c r="Z437" s="4"/>
    </row>
    <row r="438" spans="8:26" ht="15.75" customHeight="1" x14ac:dyDescent="0.2">
      <c r="H438" s="4"/>
      <c r="N438" s="4"/>
      <c r="T438" s="4"/>
      <c r="Z438" s="4"/>
    </row>
    <row r="439" spans="8:26" ht="15.75" customHeight="1" x14ac:dyDescent="0.2">
      <c r="H439" s="4"/>
      <c r="N439" s="4"/>
      <c r="T439" s="4"/>
      <c r="Z439" s="4"/>
    </row>
    <row r="440" spans="8:26" ht="15.75" customHeight="1" x14ac:dyDescent="0.2">
      <c r="H440" s="4"/>
      <c r="N440" s="4"/>
      <c r="T440" s="4"/>
      <c r="Z440" s="4"/>
    </row>
    <row r="441" spans="8:26" ht="15.75" customHeight="1" x14ac:dyDescent="0.2">
      <c r="H441" s="4"/>
      <c r="N441" s="4"/>
      <c r="T441" s="4"/>
      <c r="Z441" s="4"/>
    </row>
    <row r="442" spans="8:26" ht="15.75" customHeight="1" x14ac:dyDescent="0.2">
      <c r="H442" s="4"/>
      <c r="N442" s="4"/>
      <c r="T442" s="4"/>
      <c r="Z442" s="4"/>
    </row>
    <row r="443" spans="8:26" ht="15.75" customHeight="1" x14ac:dyDescent="0.2">
      <c r="H443" s="4"/>
      <c r="N443" s="4"/>
      <c r="T443" s="4"/>
      <c r="Z443" s="4"/>
    </row>
    <row r="444" spans="8:26" ht="15.75" customHeight="1" x14ac:dyDescent="0.2">
      <c r="H444" s="4"/>
      <c r="N444" s="4"/>
      <c r="T444" s="4"/>
      <c r="Z444" s="4"/>
    </row>
    <row r="445" spans="8:26" ht="15.75" customHeight="1" x14ac:dyDescent="0.2">
      <c r="H445" s="4"/>
      <c r="N445" s="4"/>
      <c r="T445" s="4"/>
      <c r="Z445" s="4"/>
    </row>
    <row r="446" spans="8:26" ht="15.75" customHeight="1" x14ac:dyDescent="0.2">
      <c r="H446" s="4"/>
      <c r="N446" s="4"/>
      <c r="T446" s="4"/>
      <c r="Z446" s="4"/>
    </row>
    <row r="447" spans="8:26" ht="15.75" customHeight="1" x14ac:dyDescent="0.2">
      <c r="H447" s="4"/>
      <c r="N447" s="4"/>
      <c r="T447" s="4"/>
      <c r="Z447" s="4"/>
    </row>
    <row r="448" spans="8:26" ht="15.75" customHeight="1" x14ac:dyDescent="0.2">
      <c r="H448" s="4"/>
      <c r="N448" s="4"/>
      <c r="T448" s="4"/>
      <c r="Z448" s="4"/>
    </row>
    <row r="449" spans="8:26" ht="15.75" customHeight="1" x14ac:dyDescent="0.2">
      <c r="H449" s="4"/>
      <c r="N449" s="4"/>
      <c r="T449" s="4"/>
      <c r="Z449" s="4"/>
    </row>
    <row r="450" spans="8:26" ht="15.75" customHeight="1" x14ac:dyDescent="0.2">
      <c r="H450" s="4"/>
      <c r="N450" s="4"/>
      <c r="T450" s="4"/>
      <c r="Z450" s="4"/>
    </row>
    <row r="451" spans="8:26" ht="15.75" customHeight="1" x14ac:dyDescent="0.2">
      <c r="H451" s="4"/>
      <c r="N451" s="4"/>
      <c r="T451" s="4"/>
      <c r="Z451" s="4"/>
    </row>
    <row r="452" spans="8:26" ht="15.75" customHeight="1" x14ac:dyDescent="0.2">
      <c r="H452" s="4"/>
      <c r="N452" s="4"/>
      <c r="T452" s="4"/>
      <c r="Z452" s="4"/>
    </row>
    <row r="453" spans="8:26" ht="15.75" customHeight="1" x14ac:dyDescent="0.2">
      <c r="H453" s="4"/>
      <c r="N453" s="4"/>
      <c r="T453" s="4"/>
      <c r="Z453" s="4"/>
    </row>
    <row r="454" spans="8:26" ht="15.75" customHeight="1" x14ac:dyDescent="0.2">
      <c r="H454" s="4"/>
      <c r="N454" s="4"/>
      <c r="T454" s="4"/>
      <c r="Z454" s="4"/>
    </row>
    <row r="455" spans="8:26" ht="15.75" customHeight="1" x14ac:dyDescent="0.2">
      <c r="H455" s="4"/>
      <c r="N455" s="4"/>
      <c r="T455" s="4"/>
      <c r="Z455" s="4"/>
    </row>
    <row r="456" spans="8:26" ht="15.75" customHeight="1" x14ac:dyDescent="0.2">
      <c r="H456" s="4"/>
      <c r="N456" s="4"/>
      <c r="T456" s="4"/>
      <c r="Z456" s="4"/>
    </row>
    <row r="457" spans="8:26" ht="15.75" customHeight="1" x14ac:dyDescent="0.2">
      <c r="H457" s="4"/>
      <c r="N457" s="4"/>
      <c r="T457" s="4"/>
      <c r="Z457" s="4"/>
    </row>
    <row r="458" spans="8:26" ht="15.75" customHeight="1" x14ac:dyDescent="0.2">
      <c r="H458" s="4"/>
      <c r="N458" s="4"/>
      <c r="T458" s="4"/>
      <c r="Z458" s="4"/>
    </row>
    <row r="459" spans="8:26" ht="15.75" customHeight="1" x14ac:dyDescent="0.2">
      <c r="H459" s="4"/>
      <c r="N459" s="4"/>
      <c r="T459" s="4"/>
      <c r="Z459" s="4"/>
    </row>
    <row r="460" spans="8:26" ht="15.75" customHeight="1" x14ac:dyDescent="0.2">
      <c r="H460" s="4"/>
      <c r="N460" s="4"/>
      <c r="T460" s="4"/>
      <c r="Z460" s="4"/>
    </row>
    <row r="461" spans="8:26" ht="15.75" customHeight="1" x14ac:dyDescent="0.2">
      <c r="H461" s="4"/>
      <c r="N461" s="4"/>
      <c r="T461" s="4"/>
      <c r="Z461" s="4"/>
    </row>
    <row r="462" spans="8:26" ht="15.75" customHeight="1" x14ac:dyDescent="0.2">
      <c r="H462" s="4"/>
      <c r="N462" s="4"/>
      <c r="T462" s="4"/>
      <c r="Z462" s="4"/>
    </row>
    <row r="463" spans="8:26" ht="15.75" customHeight="1" x14ac:dyDescent="0.2">
      <c r="H463" s="4"/>
      <c r="N463" s="4"/>
      <c r="T463" s="4"/>
      <c r="Z463" s="4"/>
    </row>
    <row r="464" spans="8:26" ht="15.75" customHeight="1" x14ac:dyDescent="0.2">
      <c r="H464" s="4"/>
      <c r="N464" s="4"/>
      <c r="T464" s="4"/>
      <c r="Z464" s="4"/>
    </row>
    <row r="465" spans="8:26" ht="15.75" customHeight="1" x14ac:dyDescent="0.2">
      <c r="H465" s="4"/>
      <c r="N465" s="4"/>
      <c r="T465" s="4"/>
      <c r="Z465" s="4"/>
    </row>
    <row r="466" spans="8:26" ht="15.75" customHeight="1" x14ac:dyDescent="0.2">
      <c r="H466" s="4"/>
      <c r="N466" s="4"/>
      <c r="T466" s="4"/>
      <c r="Z466" s="4"/>
    </row>
    <row r="467" spans="8:26" ht="15.75" customHeight="1" x14ac:dyDescent="0.2">
      <c r="H467" s="4"/>
      <c r="N467" s="4"/>
      <c r="T467" s="4"/>
      <c r="Z467" s="4"/>
    </row>
    <row r="468" spans="8:26" ht="15.75" customHeight="1" x14ac:dyDescent="0.2">
      <c r="H468" s="4"/>
      <c r="N468" s="4"/>
      <c r="T468" s="4"/>
      <c r="Z468" s="4"/>
    </row>
    <row r="469" spans="8:26" ht="15.75" customHeight="1" x14ac:dyDescent="0.2">
      <c r="H469" s="4"/>
      <c r="N469" s="4"/>
      <c r="T469" s="4"/>
      <c r="Z469" s="4"/>
    </row>
    <row r="470" spans="8:26" ht="15.75" customHeight="1" x14ac:dyDescent="0.2">
      <c r="H470" s="4"/>
      <c r="N470" s="4"/>
      <c r="T470" s="4"/>
      <c r="Z470" s="4"/>
    </row>
    <row r="471" spans="8:26" ht="15.75" customHeight="1" x14ac:dyDescent="0.2">
      <c r="H471" s="4"/>
      <c r="N471" s="4"/>
      <c r="T471" s="4"/>
      <c r="Z471" s="4"/>
    </row>
    <row r="472" spans="8:26" ht="15.75" customHeight="1" x14ac:dyDescent="0.2">
      <c r="H472" s="4"/>
      <c r="N472" s="4"/>
      <c r="T472" s="4"/>
      <c r="Z472" s="4"/>
    </row>
    <row r="473" spans="8:26" ht="15.75" customHeight="1" x14ac:dyDescent="0.2">
      <c r="H473" s="4"/>
      <c r="N473" s="4"/>
      <c r="T473" s="4"/>
      <c r="Z473" s="4"/>
    </row>
    <row r="474" spans="8:26" ht="15.75" customHeight="1" x14ac:dyDescent="0.2">
      <c r="H474" s="4"/>
      <c r="N474" s="4"/>
      <c r="T474" s="4"/>
      <c r="Z474" s="4"/>
    </row>
    <row r="475" spans="8:26" ht="15.75" customHeight="1" x14ac:dyDescent="0.2">
      <c r="H475" s="4"/>
      <c r="N475" s="4"/>
      <c r="T475" s="4"/>
      <c r="Z475" s="4"/>
    </row>
    <row r="476" spans="8:26" ht="15.75" customHeight="1" x14ac:dyDescent="0.2">
      <c r="H476" s="4"/>
      <c r="N476" s="4"/>
      <c r="T476" s="4"/>
      <c r="Z476" s="4"/>
    </row>
    <row r="477" spans="8:26" ht="15.75" customHeight="1" x14ac:dyDescent="0.2">
      <c r="H477" s="4"/>
      <c r="N477" s="4"/>
      <c r="T477" s="4"/>
      <c r="Z477" s="4"/>
    </row>
    <row r="478" spans="8:26" ht="15.75" customHeight="1" x14ac:dyDescent="0.2">
      <c r="H478" s="4"/>
      <c r="N478" s="4"/>
      <c r="T478" s="4"/>
      <c r="Z478" s="4"/>
    </row>
    <row r="479" spans="8:26" ht="15.75" customHeight="1" x14ac:dyDescent="0.2">
      <c r="H479" s="4"/>
      <c r="N479" s="4"/>
      <c r="T479" s="4"/>
      <c r="Z479" s="4"/>
    </row>
    <row r="480" spans="8:26" ht="15.75" customHeight="1" x14ac:dyDescent="0.2">
      <c r="H480" s="4"/>
      <c r="N480" s="4"/>
      <c r="T480" s="4"/>
      <c r="Z480" s="4"/>
    </row>
    <row r="481" spans="8:26" ht="15.75" customHeight="1" x14ac:dyDescent="0.2">
      <c r="H481" s="4"/>
      <c r="N481" s="4"/>
      <c r="T481" s="4"/>
      <c r="Z481" s="4"/>
    </row>
    <row r="482" spans="8:26" ht="15.75" customHeight="1" x14ac:dyDescent="0.2">
      <c r="H482" s="4"/>
      <c r="N482" s="4"/>
      <c r="T482" s="4"/>
      <c r="Z482" s="4"/>
    </row>
    <row r="483" spans="8:26" ht="15.75" customHeight="1" x14ac:dyDescent="0.2">
      <c r="H483" s="4"/>
      <c r="N483" s="4"/>
      <c r="T483" s="4"/>
      <c r="Z483" s="4"/>
    </row>
    <row r="484" spans="8:26" ht="15.75" customHeight="1" x14ac:dyDescent="0.2">
      <c r="H484" s="4"/>
      <c r="N484" s="4"/>
      <c r="T484" s="4"/>
      <c r="Z484" s="4"/>
    </row>
    <row r="485" spans="8:26" ht="15.75" customHeight="1" x14ac:dyDescent="0.2">
      <c r="H485" s="4"/>
      <c r="N485" s="4"/>
      <c r="T485" s="4"/>
      <c r="Z485" s="4"/>
    </row>
    <row r="486" spans="8:26" ht="15.75" customHeight="1" x14ac:dyDescent="0.2">
      <c r="H486" s="4"/>
      <c r="N486" s="4"/>
      <c r="T486" s="4"/>
      <c r="Z486" s="4"/>
    </row>
    <row r="487" spans="8:26" ht="15.75" customHeight="1" x14ac:dyDescent="0.2">
      <c r="H487" s="4"/>
      <c r="N487" s="4"/>
      <c r="T487" s="4"/>
      <c r="Z487" s="4"/>
    </row>
    <row r="488" spans="8:26" ht="15.75" customHeight="1" x14ac:dyDescent="0.2">
      <c r="H488" s="4"/>
      <c r="N488" s="4"/>
      <c r="T488" s="4"/>
      <c r="Z488" s="4"/>
    </row>
    <row r="489" spans="8:26" ht="15.75" customHeight="1" x14ac:dyDescent="0.2">
      <c r="H489" s="4"/>
      <c r="N489" s="4"/>
      <c r="T489" s="4"/>
      <c r="Z489" s="4"/>
    </row>
    <row r="490" spans="8:26" ht="15.75" customHeight="1" x14ac:dyDescent="0.2">
      <c r="H490" s="4"/>
      <c r="N490" s="4"/>
      <c r="T490" s="4"/>
      <c r="Z490" s="4"/>
    </row>
    <row r="491" spans="8:26" ht="15.75" customHeight="1" x14ac:dyDescent="0.2">
      <c r="H491" s="4"/>
      <c r="N491" s="4"/>
      <c r="T491" s="4"/>
      <c r="Z491" s="4"/>
    </row>
    <row r="492" spans="8:26" ht="15.75" customHeight="1" x14ac:dyDescent="0.2">
      <c r="H492" s="4"/>
      <c r="N492" s="4"/>
      <c r="T492" s="4"/>
      <c r="Z492" s="4"/>
    </row>
    <row r="493" spans="8:26" ht="15.75" customHeight="1" x14ac:dyDescent="0.2">
      <c r="H493" s="4"/>
      <c r="N493" s="4"/>
      <c r="T493" s="4"/>
      <c r="Z493" s="4"/>
    </row>
    <row r="494" spans="8:26" ht="15.75" customHeight="1" x14ac:dyDescent="0.2">
      <c r="H494" s="4"/>
      <c r="N494" s="4"/>
      <c r="T494" s="4"/>
      <c r="Z494" s="4"/>
    </row>
    <row r="495" spans="8:26" ht="15.75" customHeight="1" x14ac:dyDescent="0.2">
      <c r="H495" s="4"/>
      <c r="N495" s="4"/>
      <c r="T495" s="4"/>
      <c r="Z495" s="4"/>
    </row>
    <row r="496" spans="8:26" ht="15.75" customHeight="1" x14ac:dyDescent="0.2">
      <c r="H496" s="4"/>
      <c r="N496" s="4"/>
      <c r="T496" s="4"/>
      <c r="Z496" s="4"/>
    </row>
    <row r="497" spans="8:26" ht="15.75" customHeight="1" x14ac:dyDescent="0.2">
      <c r="H497" s="4"/>
      <c r="N497" s="4"/>
      <c r="T497" s="4"/>
      <c r="Z497" s="4"/>
    </row>
    <row r="498" spans="8:26" ht="15.75" customHeight="1" x14ac:dyDescent="0.2">
      <c r="H498" s="4"/>
      <c r="N498" s="4"/>
      <c r="T498" s="4"/>
      <c r="Z498" s="4"/>
    </row>
    <row r="499" spans="8:26" ht="15.75" customHeight="1" x14ac:dyDescent="0.2">
      <c r="H499" s="4"/>
      <c r="N499" s="4"/>
      <c r="T499" s="4"/>
      <c r="Z499" s="4"/>
    </row>
    <row r="500" spans="8:26" ht="15.75" customHeight="1" x14ac:dyDescent="0.2">
      <c r="H500" s="4"/>
      <c r="N500" s="4"/>
      <c r="T500" s="4"/>
      <c r="Z500" s="4"/>
    </row>
    <row r="501" spans="8:26" ht="15.75" customHeight="1" x14ac:dyDescent="0.2">
      <c r="H501" s="4"/>
      <c r="N501" s="4"/>
      <c r="T501" s="4"/>
      <c r="Z501" s="4"/>
    </row>
    <row r="502" spans="8:26" ht="15.75" customHeight="1" x14ac:dyDescent="0.2">
      <c r="H502" s="4"/>
      <c r="N502" s="4"/>
      <c r="T502" s="4"/>
      <c r="Z502" s="4"/>
    </row>
    <row r="503" spans="8:26" ht="15.75" customHeight="1" x14ac:dyDescent="0.2">
      <c r="H503" s="4"/>
      <c r="N503" s="4"/>
      <c r="T503" s="4"/>
      <c r="Z503" s="4"/>
    </row>
    <row r="504" spans="8:26" ht="15.75" customHeight="1" x14ac:dyDescent="0.2">
      <c r="H504" s="4"/>
      <c r="N504" s="4"/>
      <c r="T504" s="4"/>
      <c r="Z504" s="4"/>
    </row>
    <row r="505" spans="8:26" ht="15.75" customHeight="1" x14ac:dyDescent="0.2">
      <c r="H505" s="4"/>
      <c r="N505" s="4"/>
      <c r="T505" s="4"/>
      <c r="Z505" s="4"/>
    </row>
    <row r="506" spans="8:26" ht="15.75" customHeight="1" x14ac:dyDescent="0.2">
      <c r="H506" s="4"/>
      <c r="N506" s="4"/>
      <c r="T506" s="4"/>
      <c r="Z506" s="4"/>
    </row>
    <row r="507" spans="8:26" ht="15.75" customHeight="1" x14ac:dyDescent="0.2">
      <c r="H507" s="4"/>
      <c r="N507" s="4"/>
      <c r="T507" s="4"/>
      <c r="Z507" s="4"/>
    </row>
    <row r="508" spans="8:26" ht="15.75" customHeight="1" x14ac:dyDescent="0.2">
      <c r="H508" s="4"/>
      <c r="N508" s="4"/>
      <c r="T508" s="4"/>
      <c r="Z508" s="4"/>
    </row>
    <row r="509" spans="8:26" ht="15.75" customHeight="1" x14ac:dyDescent="0.2">
      <c r="H509" s="4"/>
      <c r="N509" s="4"/>
      <c r="T509" s="4"/>
      <c r="Z509" s="4"/>
    </row>
    <row r="510" spans="8:26" ht="15.75" customHeight="1" x14ac:dyDescent="0.2">
      <c r="H510" s="4"/>
      <c r="N510" s="4"/>
      <c r="T510" s="4"/>
      <c r="Z510" s="4"/>
    </row>
    <row r="511" spans="8:26" ht="15.75" customHeight="1" x14ac:dyDescent="0.2">
      <c r="H511" s="4"/>
      <c r="N511" s="4"/>
      <c r="T511" s="4"/>
      <c r="Z511" s="4"/>
    </row>
    <row r="512" spans="8:26" ht="15.75" customHeight="1" x14ac:dyDescent="0.2">
      <c r="H512" s="4"/>
      <c r="N512" s="4"/>
      <c r="T512" s="4"/>
      <c r="Z512" s="4"/>
    </row>
    <row r="513" spans="8:26" ht="15.75" customHeight="1" x14ac:dyDescent="0.2">
      <c r="H513" s="4"/>
      <c r="N513" s="4"/>
      <c r="T513" s="4"/>
      <c r="Z513" s="4"/>
    </row>
    <row r="514" spans="8:26" ht="15.75" customHeight="1" x14ac:dyDescent="0.2">
      <c r="H514" s="4"/>
      <c r="N514" s="4"/>
      <c r="T514" s="4"/>
      <c r="Z514" s="4"/>
    </row>
    <row r="515" spans="8:26" ht="15.75" customHeight="1" x14ac:dyDescent="0.2">
      <c r="H515" s="4"/>
      <c r="N515" s="4"/>
      <c r="T515" s="4"/>
      <c r="Z515" s="4"/>
    </row>
    <row r="516" spans="8:26" ht="15.75" customHeight="1" x14ac:dyDescent="0.2">
      <c r="H516" s="4"/>
      <c r="N516" s="4"/>
      <c r="T516" s="4"/>
      <c r="Z516" s="4"/>
    </row>
    <row r="517" spans="8:26" ht="15.75" customHeight="1" x14ac:dyDescent="0.2">
      <c r="H517" s="4"/>
      <c r="N517" s="4"/>
      <c r="T517" s="4"/>
      <c r="Z517" s="4"/>
    </row>
    <row r="518" spans="8:26" ht="15.75" customHeight="1" x14ac:dyDescent="0.2">
      <c r="H518" s="4"/>
      <c r="N518" s="4"/>
      <c r="T518" s="4"/>
      <c r="Z518" s="4"/>
    </row>
    <row r="519" spans="8:26" ht="15.75" customHeight="1" x14ac:dyDescent="0.2">
      <c r="H519" s="4"/>
      <c r="N519" s="4"/>
      <c r="T519" s="4"/>
      <c r="Z519" s="4"/>
    </row>
    <row r="520" spans="8:26" ht="15.75" customHeight="1" x14ac:dyDescent="0.2">
      <c r="H520" s="4"/>
      <c r="N520" s="4"/>
      <c r="T520" s="4"/>
      <c r="Z520" s="4"/>
    </row>
    <row r="521" spans="8:26" ht="15.75" customHeight="1" x14ac:dyDescent="0.2">
      <c r="H521" s="4"/>
      <c r="N521" s="4"/>
      <c r="T521" s="4"/>
      <c r="Z521" s="4"/>
    </row>
    <row r="522" spans="8:26" ht="15.75" customHeight="1" x14ac:dyDescent="0.2">
      <c r="H522" s="4"/>
      <c r="N522" s="4"/>
      <c r="T522" s="4"/>
      <c r="Z522" s="4"/>
    </row>
    <row r="523" spans="8:26" ht="15.75" customHeight="1" x14ac:dyDescent="0.2">
      <c r="H523" s="4"/>
      <c r="N523" s="4"/>
      <c r="T523" s="4"/>
      <c r="Z523" s="4"/>
    </row>
    <row r="524" spans="8:26" ht="15.75" customHeight="1" x14ac:dyDescent="0.2">
      <c r="H524" s="4"/>
      <c r="N524" s="4"/>
      <c r="T524" s="4"/>
      <c r="Z524" s="4"/>
    </row>
    <row r="525" spans="8:26" ht="15.75" customHeight="1" x14ac:dyDescent="0.2">
      <c r="H525" s="4"/>
      <c r="N525" s="4"/>
      <c r="T525" s="4"/>
      <c r="Z525" s="4"/>
    </row>
    <row r="526" spans="8:26" ht="15.75" customHeight="1" x14ac:dyDescent="0.2">
      <c r="H526" s="4"/>
      <c r="N526" s="4"/>
      <c r="T526" s="4"/>
      <c r="Z526" s="4"/>
    </row>
    <row r="527" spans="8:26" ht="15.75" customHeight="1" x14ac:dyDescent="0.2">
      <c r="H527" s="4"/>
      <c r="N527" s="4"/>
      <c r="T527" s="4"/>
      <c r="Z527" s="4"/>
    </row>
    <row r="528" spans="8:26" ht="15.75" customHeight="1" x14ac:dyDescent="0.2">
      <c r="H528" s="4"/>
      <c r="N528" s="4"/>
      <c r="T528" s="4"/>
      <c r="Z528" s="4"/>
    </row>
    <row r="529" spans="8:26" ht="15.75" customHeight="1" x14ac:dyDescent="0.2">
      <c r="H529" s="4"/>
      <c r="N529" s="4"/>
      <c r="T529" s="4"/>
      <c r="Z529" s="4"/>
    </row>
    <row r="530" spans="8:26" ht="15.75" customHeight="1" x14ac:dyDescent="0.2">
      <c r="H530" s="4"/>
      <c r="N530" s="4"/>
      <c r="T530" s="4"/>
      <c r="Z530" s="4"/>
    </row>
    <row r="531" spans="8:26" ht="15.75" customHeight="1" x14ac:dyDescent="0.2">
      <c r="H531" s="4"/>
      <c r="N531" s="4"/>
      <c r="T531" s="4"/>
      <c r="Z531" s="4"/>
    </row>
    <row r="532" spans="8:26" ht="15.75" customHeight="1" x14ac:dyDescent="0.2">
      <c r="H532" s="4"/>
      <c r="N532" s="4"/>
      <c r="T532" s="4"/>
      <c r="Z532" s="4"/>
    </row>
    <row r="533" spans="8:26" ht="15.75" customHeight="1" x14ac:dyDescent="0.2">
      <c r="H533" s="4"/>
      <c r="N533" s="4"/>
      <c r="T533" s="4"/>
      <c r="Z533" s="4"/>
    </row>
    <row r="534" spans="8:26" ht="15.75" customHeight="1" x14ac:dyDescent="0.2">
      <c r="H534" s="4"/>
      <c r="N534" s="4"/>
      <c r="T534" s="4"/>
      <c r="Z534" s="4"/>
    </row>
    <row r="535" spans="8:26" ht="15.75" customHeight="1" x14ac:dyDescent="0.2">
      <c r="H535" s="4"/>
      <c r="N535" s="4"/>
      <c r="T535" s="4"/>
      <c r="Z535" s="4"/>
    </row>
    <row r="536" spans="8:26" ht="15.75" customHeight="1" x14ac:dyDescent="0.2">
      <c r="H536" s="4"/>
      <c r="N536" s="4"/>
      <c r="T536" s="4"/>
      <c r="Z536" s="4"/>
    </row>
    <row r="537" spans="8:26" ht="15.75" customHeight="1" x14ac:dyDescent="0.2">
      <c r="H537" s="4"/>
      <c r="N537" s="4"/>
      <c r="T537" s="4"/>
      <c r="Z537" s="4"/>
    </row>
    <row r="538" spans="8:26" ht="15.75" customHeight="1" x14ac:dyDescent="0.2">
      <c r="H538" s="4"/>
      <c r="N538" s="4"/>
      <c r="T538" s="4"/>
      <c r="Z538" s="4"/>
    </row>
    <row r="539" spans="8:26" ht="15.75" customHeight="1" x14ac:dyDescent="0.2">
      <c r="H539" s="4"/>
      <c r="N539" s="4"/>
      <c r="T539" s="4"/>
      <c r="Z539" s="4"/>
    </row>
    <row r="540" spans="8:26" ht="15.75" customHeight="1" x14ac:dyDescent="0.2">
      <c r="H540" s="4"/>
      <c r="N540" s="4"/>
      <c r="T540" s="4"/>
      <c r="Z540" s="4"/>
    </row>
    <row r="541" spans="8:26" ht="15.75" customHeight="1" x14ac:dyDescent="0.2">
      <c r="H541" s="4"/>
      <c r="N541" s="4"/>
      <c r="T541" s="4"/>
      <c r="Z541" s="4"/>
    </row>
    <row r="542" spans="8:26" ht="15.75" customHeight="1" x14ac:dyDescent="0.2">
      <c r="H542" s="4"/>
      <c r="N542" s="4"/>
      <c r="T542" s="4"/>
      <c r="Z542" s="4"/>
    </row>
    <row r="543" spans="8:26" ht="15.75" customHeight="1" x14ac:dyDescent="0.2">
      <c r="H543" s="4"/>
      <c r="N543" s="4"/>
      <c r="T543" s="4"/>
      <c r="Z543" s="4"/>
    </row>
    <row r="544" spans="8:26" ht="15.75" customHeight="1" x14ac:dyDescent="0.2">
      <c r="H544" s="4"/>
      <c r="N544" s="4"/>
      <c r="T544" s="4"/>
      <c r="Z544" s="4"/>
    </row>
    <row r="545" spans="8:26" ht="15.75" customHeight="1" x14ac:dyDescent="0.2">
      <c r="H545" s="4"/>
      <c r="N545" s="4"/>
      <c r="T545" s="4"/>
      <c r="Z545" s="4"/>
    </row>
    <row r="546" spans="8:26" ht="15.75" customHeight="1" x14ac:dyDescent="0.2">
      <c r="H546" s="4"/>
      <c r="N546" s="4"/>
      <c r="T546" s="4"/>
      <c r="Z546" s="4"/>
    </row>
    <row r="547" spans="8:26" ht="15.75" customHeight="1" x14ac:dyDescent="0.2">
      <c r="H547" s="4"/>
      <c r="N547" s="4"/>
      <c r="T547" s="4"/>
      <c r="Z547" s="4"/>
    </row>
    <row r="548" spans="8:26" ht="15.75" customHeight="1" x14ac:dyDescent="0.2">
      <c r="H548" s="4"/>
      <c r="N548" s="4"/>
      <c r="T548" s="4"/>
      <c r="Z548" s="4"/>
    </row>
    <row r="549" spans="8:26" ht="15.75" customHeight="1" x14ac:dyDescent="0.2">
      <c r="H549" s="4"/>
      <c r="N549" s="4"/>
      <c r="T549" s="4"/>
      <c r="Z549" s="4"/>
    </row>
    <row r="550" spans="8:26" ht="15.75" customHeight="1" x14ac:dyDescent="0.2">
      <c r="H550" s="4"/>
      <c r="N550" s="4"/>
      <c r="T550" s="4"/>
      <c r="Z550" s="4"/>
    </row>
    <row r="551" spans="8:26" ht="15.75" customHeight="1" x14ac:dyDescent="0.2">
      <c r="H551" s="4"/>
      <c r="N551" s="4"/>
      <c r="T551" s="4"/>
      <c r="Z551" s="4"/>
    </row>
    <row r="552" spans="8:26" ht="15.75" customHeight="1" x14ac:dyDescent="0.2">
      <c r="H552" s="4"/>
      <c r="N552" s="4"/>
      <c r="T552" s="4"/>
      <c r="Z552" s="4"/>
    </row>
    <row r="553" spans="8:26" ht="15.75" customHeight="1" x14ac:dyDescent="0.2">
      <c r="H553" s="4"/>
      <c r="N553" s="4"/>
      <c r="T553" s="4"/>
      <c r="Z553" s="4"/>
    </row>
    <row r="554" spans="8:26" ht="15.75" customHeight="1" x14ac:dyDescent="0.2">
      <c r="H554" s="4"/>
      <c r="N554" s="4"/>
      <c r="T554" s="4"/>
      <c r="Z554" s="4"/>
    </row>
    <row r="555" spans="8:26" ht="15.75" customHeight="1" x14ac:dyDescent="0.2">
      <c r="H555" s="4"/>
      <c r="N555" s="4"/>
      <c r="T555" s="4"/>
      <c r="Z555" s="4"/>
    </row>
    <row r="556" spans="8:26" ht="15.75" customHeight="1" x14ac:dyDescent="0.2">
      <c r="H556" s="4"/>
      <c r="N556" s="4"/>
      <c r="T556" s="4"/>
      <c r="Z556" s="4"/>
    </row>
    <row r="557" spans="8:26" ht="15.75" customHeight="1" x14ac:dyDescent="0.2">
      <c r="H557" s="4"/>
      <c r="N557" s="4"/>
      <c r="T557" s="4"/>
      <c r="Z557" s="4"/>
    </row>
    <row r="558" spans="8:26" ht="15.75" customHeight="1" x14ac:dyDescent="0.2">
      <c r="H558" s="4"/>
      <c r="N558" s="4"/>
      <c r="T558" s="4"/>
      <c r="Z558" s="4"/>
    </row>
    <row r="559" spans="8:26" ht="15.75" customHeight="1" x14ac:dyDescent="0.2">
      <c r="H559" s="4"/>
      <c r="N559" s="4"/>
      <c r="T559" s="4"/>
      <c r="Z559" s="4"/>
    </row>
    <row r="560" spans="8:26" ht="15.75" customHeight="1" x14ac:dyDescent="0.2">
      <c r="H560" s="4"/>
      <c r="N560" s="4"/>
      <c r="T560" s="4"/>
      <c r="Z560" s="4"/>
    </row>
    <row r="561" spans="8:26" ht="15.75" customHeight="1" x14ac:dyDescent="0.2">
      <c r="H561" s="4"/>
      <c r="N561" s="4"/>
      <c r="T561" s="4"/>
      <c r="Z561" s="4"/>
    </row>
    <row r="562" spans="8:26" ht="15.75" customHeight="1" x14ac:dyDescent="0.2">
      <c r="H562" s="4"/>
      <c r="N562" s="4"/>
      <c r="T562" s="4"/>
      <c r="Z562" s="4"/>
    </row>
    <row r="563" spans="8:26" ht="15.75" customHeight="1" x14ac:dyDescent="0.2">
      <c r="H563" s="4"/>
      <c r="N563" s="4"/>
      <c r="T563" s="4"/>
      <c r="Z563" s="4"/>
    </row>
    <row r="564" spans="8:26" ht="15.75" customHeight="1" x14ac:dyDescent="0.2">
      <c r="H564" s="4"/>
      <c r="N564" s="4"/>
      <c r="T564" s="4"/>
      <c r="Z564" s="4"/>
    </row>
    <row r="565" spans="8:26" ht="15.75" customHeight="1" x14ac:dyDescent="0.2">
      <c r="H565" s="4"/>
      <c r="N565" s="4"/>
      <c r="T565" s="4"/>
      <c r="Z565" s="4"/>
    </row>
    <row r="566" spans="8:26" ht="15.75" customHeight="1" x14ac:dyDescent="0.2">
      <c r="H566" s="4"/>
      <c r="N566" s="4"/>
      <c r="T566" s="4"/>
      <c r="Z566" s="4"/>
    </row>
    <row r="567" spans="8:26" ht="15.75" customHeight="1" x14ac:dyDescent="0.2">
      <c r="H567" s="4"/>
      <c r="N567" s="4"/>
      <c r="T567" s="4"/>
      <c r="Z567" s="4"/>
    </row>
    <row r="568" spans="8:26" ht="15.75" customHeight="1" x14ac:dyDescent="0.2">
      <c r="H568" s="4"/>
      <c r="N568" s="4"/>
      <c r="T568" s="4"/>
      <c r="Z568" s="4"/>
    </row>
    <row r="569" spans="8:26" ht="15.75" customHeight="1" x14ac:dyDescent="0.2">
      <c r="H569" s="4"/>
      <c r="N569" s="4"/>
      <c r="T569" s="4"/>
      <c r="Z569" s="4"/>
    </row>
    <row r="570" spans="8:26" ht="15.75" customHeight="1" x14ac:dyDescent="0.2">
      <c r="H570" s="4"/>
      <c r="N570" s="4"/>
      <c r="T570" s="4"/>
      <c r="Z570" s="4"/>
    </row>
    <row r="571" spans="8:26" ht="15.75" customHeight="1" x14ac:dyDescent="0.2">
      <c r="H571" s="4"/>
      <c r="N571" s="4"/>
      <c r="T571" s="4"/>
      <c r="Z571" s="4"/>
    </row>
    <row r="572" spans="8:26" ht="15.75" customHeight="1" x14ac:dyDescent="0.2">
      <c r="H572" s="4"/>
      <c r="N572" s="4"/>
      <c r="T572" s="4"/>
      <c r="Z572" s="4"/>
    </row>
    <row r="573" spans="8:26" ht="15.75" customHeight="1" x14ac:dyDescent="0.2">
      <c r="H573" s="4"/>
      <c r="N573" s="4"/>
      <c r="T573" s="4"/>
      <c r="Z573" s="4"/>
    </row>
    <row r="574" spans="8:26" ht="15.75" customHeight="1" x14ac:dyDescent="0.2">
      <c r="H574" s="4"/>
      <c r="N574" s="4"/>
      <c r="T574" s="4"/>
      <c r="Z574" s="4"/>
    </row>
    <row r="575" spans="8:26" ht="15.75" customHeight="1" x14ac:dyDescent="0.2">
      <c r="H575" s="4"/>
      <c r="N575" s="4"/>
      <c r="T575" s="4"/>
      <c r="Z575" s="4"/>
    </row>
    <row r="576" spans="8:26" ht="15.75" customHeight="1" x14ac:dyDescent="0.2">
      <c r="H576" s="4"/>
      <c r="N576" s="4"/>
      <c r="T576" s="4"/>
      <c r="Z576" s="4"/>
    </row>
    <row r="577" spans="8:26" ht="15.75" customHeight="1" x14ac:dyDescent="0.2">
      <c r="H577" s="4"/>
      <c r="N577" s="4"/>
      <c r="T577" s="4"/>
      <c r="Z577" s="4"/>
    </row>
    <row r="578" spans="8:26" ht="15.75" customHeight="1" x14ac:dyDescent="0.2">
      <c r="H578" s="4"/>
      <c r="N578" s="4"/>
      <c r="T578" s="4"/>
      <c r="Z578" s="4"/>
    </row>
    <row r="579" spans="8:26" ht="15.75" customHeight="1" x14ac:dyDescent="0.2">
      <c r="H579" s="4"/>
      <c r="N579" s="4"/>
      <c r="T579" s="4"/>
      <c r="Z579" s="4"/>
    </row>
    <row r="580" spans="8:26" ht="15.75" customHeight="1" x14ac:dyDescent="0.2">
      <c r="H580" s="4"/>
      <c r="N580" s="4"/>
      <c r="T580" s="4"/>
      <c r="Z580" s="4"/>
    </row>
    <row r="581" spans="8:26" ht="15.75" customHeight="1" x14ac:dyDescent="0.2">
      <c r="H581" s="4"/>
      <c r="N581" s="4"/>
      <c r="T581" s="4"/>
      <c r="Z581" s="4"/>
    </row>
    <row r="582" spans="8:26" ht="15.75" customHeight="1" x14ac:dyDescent="0.2">
      <c r="H582" s="4"/>
      <c r="N582" s="4"/>
      <c r="T582" s="4"/>
      <c r="Z582" s="4"/>
    </row>
    <row r="583" spans="8:26" ht="15.75" customHeight="1" x14ac:dyDescent="0.2">
      <c r="H583" s="4"/>
      <c r="N583" s="4"/>
      <c r="T583" s="4"/>
      <c r="Z583" s="4"/>
    </row>
    <row r="584" spans="8:26" ht="15.75" customHeight="1" x14ac:dyDescent="0.2">
      <c r="H584" s="4"/>
      <c r="N584" s="4"/>
      <c r="T584" s="4"/>
      <c r="Z584" s="4"/>
    </row>
    <row r="585" spans="8:26" ht="15.75" customHeight="1" x14ac:dyDescent="0.2">
      <c r="H585" s="4"/>
      <c r="N585" s="4"/>
      <c r="T585" s="4"/>
      <c r="Z585" s="4"/>
    </row>
    <row r="586" spans="8:26" ht="15.75" customHeight="1" x14ac:dyDescent="0.2">
      <c r="H586" s="4"/>
      <c r="N586" s="4"/>
      <c r="T586" s="4"/>
      <c r="Z586" s="4"/>
    </row>
    <row r="587" spans="8:26" ht="15.75" customHeight="1" x14ac:dyDescent="0.2">
      <c r="H587" s="4"/>
      <c r="N587" s="4"/>
      <c r="T587" s="4"/>
      <c r="Z587" s="4"/>
    </row>
    <row r="588" spans="8:26" ht="15.75" customHeight="1" x14ac:dyDescent="0.2">
      <c r="H588" s="4"/>
      <c r="N588" s="4"/>
      <c r="T588" s="4"/>
      <c r="Z588" s="4"/>
    </row>
    <row r="589" spans="8:26" ht="15.75" customHeight="1" x14ac:dyDescent="0.2">
      <c r="H589" s="4"/>
      <c r="N589" s="4"/>
      <c r="T589" s="4"/>
      <c r="Z589" s="4"/>
    </row>
    <row r="590" spans="8:26" ht="15.75" customHeight="1" x14ac:dyDescent="0.2">
      <c r="H590" s="4"/>
      <c r="N590" s="4"/>
      <c r="T590" s="4"/>
      <c r="Z590" s="4"/>
    </row>
    <row r="591" spans="8:26" ht="15.75" customHeight="1" x14ac:dyDescent="0.2">
      <c r="H591" s="4"/>
      <c r="N591" s="4"/>
      <c r="T591" s="4"/>
      <c r="Z591" s="4"/>
    </row>
    <row r="592" spans="8:26" ht="15.75" customHeight="1" x14ac:dyDescent="0.2">
      <c r="H592" s="4"/>
      <c r="N592" s="4"/>
      <c r="T592" s="4"/>
      <c r="Z592" s="4"/>
    </row>
    <row r="593" spans="8:26" ht="15.75" customHeight="1" x14ac:dyDescent="0.2">
      <c r="H593" s="4"/>
      <c r="N593" s="4"/>
      <c r="T593" s="4"/>
      <c r="Z593" s="4"/>
    </row>
    <row r="594" spans="8:26" ht="15.75" customHeight="1" x14ac:dyDescent="0.2">
      <c r="H594" s="4"/>
      <c r="N594" s="4"/>
      <c r="T594" s="4"/>
      <c r="Z594" s="4"/>
    </row>
    <row r="595" spans="8:26" ht="15.75" customHeight="1" x14ac:dyDescent="0.2">
      <c r="H595" s="4"/>
      <c r="N595" s="4"/>
      <c r="T595" s="4"/>
      <c r="Z595" s="4"/>
    </row>
    <row r="596" spans="8:26" ht="15.75" customHeight="1" x14ac:dyDescent="0.2">
      <c r="H596" s="4"/>
      <c r="N596" s="4"/>
      <c r="T596" s="4"/>
      <c r="Z596" s="4"/>
    </row>
    <row r="597" spans="8:26" ht="15.75" customHeight="1" x14ac:dyDescent="0.2">
      <c r="H597" s="4"/>
      <c r="N597" s="4"/>
      <c r="T597" s="4"/>
      <c r="Z597" s="4"/>
    </row>
    <row r="598" spans="8:26" ht="15.75" customHeight="1" x14ac:dyDescent="0.2">
      <c r="H598" s="4"/>
      <c r="N598" s="4"/>
      <c r="T598" s="4"/>
      <c r="Z598" s="4"/>
    </row>
    <row r="599" spans="8:26" ht="15.75" customHeight="1" x14ac:dyDescent="0.2">
      <c r="H599" s="4"/>
      <c r="N599" s="4"/>
      <c r="T599" s="4"/>
      <c r="Z599" s="4"/>
    </row>
    <row r="600" spans="8:26" ht="15.75" customHeight="1" x14ac:dyDescent="0.2">
      <c r="H600" s="4"/>
      <c r="N600" s="4"/>
      <c r="T600" s="4"/>
      <c r="Z600" s="4"/>
    </row>
    <row r="601" spans="8:26" ht="15.75" customHeight="1" x14ac:dyDescent="0.2">
      <c r="H601" s="4"/>
      <c r="N601" s="4"/>
      <c r="T601" s="4"/>
      <c r="Z601" s="4"/>
    </row>
    <row r="602" spans="8:26" ht="15.75" customHeight="1" x14ac:dyDescent="0.2">
      <c r="H602" s="4"/>
      <c r="N602" s="4"/>
      <c r="T602" s="4"/>
      <c r="Z602" s="4"/>
    </row>
    <row r="603" spans="8:26" ht="15.75" customHeight="1" x14ac:dyDescent="0.2">
      <c r="H603" s="4"/>
      <c r="N603" s="4"/>
      <c r="T603" s="4"/>
      <c r="Z603" s="4"/>
    </row>
    <row r="604" spans="8:26" ht="15.75" customHeight="1" x14ac:dyDescent="0.2">
      <c r="H604" s="4"/>
      <c r="N604" s="4"/>
      <c r="T604" s="4"/>
      <c r="Z604" s="4"/>
    </row>
    <row r="605" spans="8:26" ht="15.75" customHeight="1" x14ac:dyDescent="0.2">
      <c r="H605" s="4"/>
      <c r="N605" s="4"/>
      <c r="T605" s="4"/>
      <c r="Z605" s="4"/>
    </row>
    <row r="606" spans="8:26" ht="15.75" customHeight="1" x14ac:dyDescent="0.2">
      <c r="H606" s="4"/>
      <c r="N606" s="4"/>
      <c r="T606" s="4"/>
      <c r="Z606" s="4"/>
    </row>
    <row r="607" spans="8:26" ht="15.75" customHeight="1" x14ac:dyDescent="0.2">
      <c r="H607" s="4"/>
      <c r="N607" s="4"/>
      <c r="T607" s="4"/>
      <c r="Z607" s="4"/>
    </row>
    <row r="608" spans="8:26" ht="15.75" customHeight="1" x14ac:dyDescent="0.2">
      <c r="H608" s="4"/>
      <c r="N608" s="4"/>
      <c r="T608" s="4"/>
      <c r="Z608" s="4"/>
    </row>
    <row r="609" spans="8:26" ht="15.75" customHeight="1" x14ac:dyDescent="0.2">
      <c r="H609" s="4"/>
      <c r="N609" s="4"/>
      <c r="T609" s="4"/>
      <c r="Z609" s="4"/>
    </row>
    <row r="610" spans="8:26" ht="15.75" customHeight="1" x14ac:dyDescent="0.2">
      <c r="H610" s="4"/>
      <c r="N610" s="4"/>
      <c r="T610" s="4"/>
      <c r="Z610" s="4"/>
    </row>
    <row r="611" spans="8:26" ht="15.75" customHeight="1" x14ac:dyDescent="0.2">
      <c r="H611" s="4"/>
      <c r="N611" s="4"/>
      <c r="T611" s="4"/>
      <c r="Z611" s="4"/>
    </row>
    <row r="612" spans="8:26" ht="15.75" customHeight="1" x14ac:dyDescent="0.2">
      <c r="H612" s="4"/>
      <c r="N612" s="4"/>
      <c r="T612" s="4"/>
      <c r="Z612" s="4"/>
    </row>
    <row r="613" spans="8:26" ht="15.75" customHeight="1" x14ac:dyDescent="0.2">
      <c r="H613" s="4"/>
      <c r="N613" s="4"/>
      <c r="T613" s="4"/>
      <c r="Z613" s="4"/>
    </row>
    <row r="614" spans="8:26" ht="15.75" customHeight="1" x14ac:dyDescent="0.2">
      <c r="H614" s="4"/>
      <c r="N614" s="4"/>
      <c r="T614" s="4"/>
      <c r="Z614" s="4"/>
    </row>
    <row r="615" spans="8:26" ht="15.75" customHeight="1" x14ac:dyDescent="0.2">
      <c r="H615" s="4"/>
      <c r="N615" s="4"/>
      <c r="T615" s="4"/>
      <c r="Z615" s="4"/>
    </row>
    <row r="616" spans="8:26" ht="15.75" customHeight="1" x14ac:dyDescent="0.2">
      <c r="H616" s="4"/>
      <c r="N616" s="4"/>
      <c r="T616" s="4"/>
      <c r="Z616" s="4"/>
    </row>
    <row r="617" spans="8:26" ht="15.75" customHeight="1" x14ac:dyDescent="0.2">
      <c r="H617" s="4"/>
      <c r="N617" s="4"/>
      <c r="T617" s="4"/>
      <c r="Z617" s="4"/>
    </row>
    <row r="618" spans="8:26" ht="15.75" customHeight="1" x14ac:dyDescent="0.2">
      <c r="H618" s="4"/>
      <c r="N618" s="4"/>
      <c r="T618" s="4"/>
      <c r="Z618" s="4"/>
    </row>
    <row r="619" spans="8:26" ht="15.75" customHeight="1" x14ac:dyDescent="0.2">
      <c r="H619" s="4"/>
      <c r="N619" s="4"/>
      <c r="T619" s="4"/>
      <c r="Z619" s="4"/>
    </row>
    <row r="620" spans="8:26" ht="15.75" customHeight="1" x14ac:dyDescent="0.2">
      <c r="H620" s="4"/>
      <c r="N620" s="4"/>
      <c r="T620" s="4"/>
      <c r="Z620" s="4"/>
    </row>
    <row r="621" spans="8:26" ht="15.75" customHeight="1" x14ac:dyDescent="0.2">
      <c r="H621" s="4"/>
      <c r="N621" s="4"/>
      <c r="T621" s="4"/>
      <c r="Z621" s="4"/>
    </row>
    <row r="622" spans="8:26" ht="15.75" customHeight="1" x14ac:dyDescent="0.2">
      <c r="H622" s="4"/>
      <c r="N622" s="4"/>
      <c r="T622" s="4"/>
      <c r="Z622" s="4"/>
    </row>
    <row r="623" spans="8:26" ht="15.75" customHeight="1" x14ac:dyDescent="0.2">
      <c r="H623" s="4"/>
      <c r="N623" s="4"/>
      <c r="T623" s="4"/>
      <c r="Z623" s="4"/>
    </row>
    <row r="624" spans="8:26" ht="15.75" customHeight="1" x14ac:dyDescent="0.2">
      <c r="H624" s="4"/>
      <c r="N624" s="4"/>
      <c r="T624" s="4"/>
      <c r="Z624" s="4"/>
    </row>
    <row r="625" spans="8:26" ht="15.75" customHeight="1" x14ac:dyDescent="0.2">
      <c r="H625" s="4"/>
      <c r="N625" s="4"/>
      <c r="T625" s="4"/>
      <c r="Z625" s="4"/>
    </row>
    <row r="626" spans="8:26" ht="15.75" customHeight="1" x14ac:dyDescent="0.2">
      <c r="H626" s="4"/>
      <c r="N626" s="4"/>
      <c r="T626" s="4"/>
      <c r="Z626" s="4"/>
    </row>
    <row r="627" spans="8:26" ht="15.75" customHeight="1" x14ac:dyDescent="0.2">
      <c r="H627" s="4"/>
      <c r="N627" s="4"/>
      <c r="T627" s="4"/>
      <c r="Z627" s="4"/>
    </row>
    <row r="628" spans="8:26" ht="15.75" customHeight="1" x14ac:dyDescent="0.2">
      <c r="H628" s="4"/>
      <c r="N628" s="4"/>
      <c r="T628" s="4"/>
      <c r="Z628" s="4"/>
    </row>
    <row r="629" spans="8:26" ht="15.75" customHeight="1" x14ac:dyDescent="0.2">
      <c r="H629" s="4"/>
      <c r="N629" s="4"/>
      <c r="T629" s="4"/>
      <c r="Z629" s="4"/>
    </row>
    <row r="630" spans="8:26" ht="15.75" customHeight="1" x14ac:dyDescent="0.2">
      <c r="H630" s="4"/>
      <c r="N630" s="4"/>
      <c r="T630" s="4"/>
      <c r="Z630" s="4"/>
    </row>
    <row r="631" spans="8:26" ht="15.75" customHeight="1" x14ac:dyDescent="0.2">
      <c r="H631" s="4"/>
      <c r="N631" s="4"/>
      <c r="T631" s="4"/>
      <c r="Z631" s="4"/>
    </row>
    <row r="632" spans="8:26" ht="15.75" customHeight="1" x14ac:dyDescent="0.2">
      <c r="H632" s="4"/>
      <c r="N632" s="4"/>
      <c r="T632" s="4"/>
      <c r="Z632" s="4"/>
    </row>
    <row r="633" spans="8:26" ht="15.75" customHeight="1" x14ac:dyDescent="0.2">
      <c r="H633" s="4"/>
      <c r="N633" s="4"/>
      <c r="T633" s="4"/>
      <c r="Z633" s="4"/>
    </row>
    <row r="634" spans="8:26" ht="15.75" customHeight="1" x14ac:dyDescent="0.2">
      <c r="H634" s="4"/>
      <c r="N634" s="4"/>
      <c r="T634" s="4"/>
      <c r="Z634" s="4"/>
    </row>
    <row r="635" spans="8:26" ht="15.75" customHeight="1" x14ac:dyDescent="0.2">
      <c r="H635" s="4"/>
      <c r="N635" s="4"/>
      <c r="T635" s="4"/>
      <c r="Z635" s="4"/>
    </row>
    <row r="636" spans="8:26" ht="15.75" customHeight="1" x14ac:dyDescent="0.2">
      <c r="H636" s="4"/>
      <c r="N636" s="4"/>
      <c r="T636" s="4"/>
      <c r="Z636" s="4"/>
    </row>
    <row r="637" spans="8:26" ht="15.75" customHeight="1" x14ac:dyDescent="0.2">
      <c r="H637" s="4"/>
      <c r="N637" s="4"/>
      <c r="T637" s="4"/>
      <c r="Z637" s="4"/>
    </row>
    <row r="638" spans="8:26" ht="15.75" customHeight="1" x14ac:dyDescent="0.2">
      <c r="H638" s="4"/>
      <c r="N638" s="4"/>
      <c r="T638" s="4"/>
      <c r="Z638" s="4"/>
    </row>
    <row r="639" spans="8:26" ht="15.75" customHeight="1" x14ac:dyDescent="0.2">
      <c r="H639" s="4"/>
      <c r="N639" s="4"/>
      <c r="T639" s="4"/>
      <c r="Z639" s="4"/>
    </row>
    <row r="640" spans="8:26" ht="15.75" customHeight="1" x14ac:dyDescent="0.2">
      <c r="H640" s="4"/>
      <c r="N640" s="4"/>
      <c r="T640" s="4"/>
      <c r="Z640" s="4"/>
    </row>
    <row r="641" spans="8:26" ht="15.75" customHeight="1" x14ac:dyDescent="0.2">
      <c r="H641" s="4"/>
      <c r="N641" s="4"/>
      <c r="T641" s="4"/>
      <c r="Z641" s="4"/>
    </row>
    <row r="642" spans="8:26" ht="15.75" customHeight="1" x14ac:dyDescent="0.2">
      <c r="H642" s="4"/>
      <c r="N642" s="4"/>
      <c r="T642" s="4"/>
      <c r="Z642" s="4"/>
    </row>
    <row r="643" spans="8:26" ht="15.75" customHeight="1" x14ac:dyDescent="0.2">
      <c r="H643" s="4"/>
      <c r="N643" s="4"/>
      <c r="T643" s="4"/>
      <c r="Z643" s="4"/>
    </row>
    <row r="644" spans="8:26" ht="15.75" customHeight="1" x14ac:dyDescent="0.2">
      <c r="H644" s="4"/>
      <c r="N644" s="4"/>
      <c r="T644" s="4"/>
      <c r="Z644" s="4"/>
    </row>
    <row r="645" spans="8:26" ht="15.75" customHeight="1" x14ac:dyDescent="0.2">
      <c r="H645" s="4"/>
      <c r="N645" s="4"/>
      <c r="T645" s="4"/>
      <c r="Z645" s="4"/>
    </row>
    <row r="646" spans="8:26" ht="15.75" customHeight="1" x14ac:dyDescent="0.2">
      <c r="H646" s="4"/>
      <c r="N646" s="4"/>
      <c r="T646" s="4"/>
      <c r="Z646" s="4"/>
    </row>
    <row r="647" spans="8:26" ht="15.75" customHeight="1" x14ac:dyDescent="0.2">
      <c r="H647" s="4"/>
      <c r="N647" s="4"/>
      <c r="T647" s="4"/>
      <c r="Z647" s="4"/>
    </row>
    <row r="648" spans="8:26" ht="15.75" customHeight="1" x14ac:dyDescent="0.2">
      <c r="H648" s="4"/>
      <c r="N648" s="4"/>
      <c r="T648" s="4"/>
      <c r="Z648" s="4"/>
    </row>
    <row r="649" spans="8:26" ht="15.75" customHeight="1" x14ac:dyDescent="0.2">
      <c r="H649" s="4"/>
      <c r="N649" s="4"/>
      <c r="T649" s="4"/>
      <c r="Z649" s="4"/>
    </row>
    <row r="650" spans="8:26" ht="15.75" customHeight="1" x14ac:dyDescent="0.2">
      <c r="H650" s="4"/>
      <c r="N650" s="4"/>
      <c r="T650" s="4"/>
      <c r="Z650" s="4"/>
    </row>
    <row r="651" spans="8:26" ht="15.75" customHeight="1" x14ac:dyDescent="0.2">
      <c r="H651" s="4"/>
      <c r="N651" s="4"/>
      <c r="T651" s="4"/>
      <c r="Z651" s="4"/>
    </row>
    <row r="652" spans="8:26" ht="15.75" customHeight="1" x14ac:dyDescent="0.2">
      <c r="H652" s="4"/>
      <c r="N652" s="4"/>
      <c r="T652" s="4"/>
      <c r="Z652" s="4"/>
    </row>
    <row r="653" spans="8:26" ht="15.75" customHeight="1" x14ac:dyDescent="0.2">
      <c r="H653" s="4"/>
      <c r="N653" s="4"/>
      <c r="T653" s="4"/>
      <c r="Z653" s="4"/>
    </row>
    <row r="654" spans="8:26" ht="15.75" customHeight="1" x14ac:dyDescent="0.2">
      <c r="H654" s="4"/>
      <c r="N654" s="4"/>
      <c r="T654" s="4"/>
      <c r="Z654" s="4"/>
    </row>
    <row r="655" spans="8:26" ht="15.75" customHeight="1" x14ac:dyDescent="0.2">
      <c r="H655" s="4"/>
      <c r="N655" s="4"/>
      <c r="T655" s="4"/>
      <c r="Z655" s="4"/>
    </row>
    <row r="656" spans="8:26" ht="15.75" customHeight="1" x14ac:dyDescent="0.2">
      <c r="H656" s="4"/>
      <c r="N656" s="4"/>
      <c r="T656" s="4"/>
      <c r="Z656" s="4"/>
    </row>
    <row r="657" spans="8:26" ht="15.75" customHeight="1" x14ac:dyDescent="0.2">
      <c r="H657" s="4"/>
      <c r="N657" s="4"/>
      <c r="T657" s="4"/>
      <c r="Z657" s="4"/>
    </row>
    <row r="658" spans="8:26" ht="15.75" customHeight="1" x14ac:dyDescent="0.2">
      <c r="H658" s="4"/>
      <c r="N658" s="4"/>
      <c r="T658" s="4"/>
      <c r="Z658" s="4"/>
    </row>
    <row r="659" spans="8:26" ht="15.75" customHeight="1" x14ac:dyDescent="0.2">
      <c r="H659" s="4"/>
      <c r="N659" s="4"/>
      <c r="T659" s="4"/>
      <c r="Z659" s="4"/>
    </row>
    <row r="660" spans="8:26" ht="15.75" customHeight="1" x14ac:dyDescent="0.2">
      <c r="H660" s="4"/>
      <c r="N660" s="4"/>
      <c r="T660" s="4"/>
      <c r="Z660" s="4"/>
    </row>
    <row r="661" spans="8:26" ht="15.75" customHeight="1" x14ac:dyDescent="0.2">
      <c r="H661" s="4"/>
      <c r="N661" s="4"/>
      <c r="T661" s="4"/>
      <c r="Z661" s="4"/>
    </row>
    <row r="662" spans="8:26" ht="15.75" customHeight="1" x14ac:dyDescent="0.2">
      <c r="H662" s="4"/>
      <c r="N662" s="4"/>
      <c r="T662" s="4"/>
      <c r="Z662" s="4"/>
    </row>
    <row r="663" spans="8:26" ht="15.75" customHeight="1" x14ac:dyDescent="0.2">
      <c r="H663" s="4"/>
      <c r="N663" s="4"/>
      <c r="T663" s="4"/>
      <c r="Z663" s="4"/>
    </row>
    <row r="664" spans="8:26" ht="15.75" customHeight="1" x14ac:dyDescent="0.2">
      <c r="H664" s="4"/>
      <c r="N664" s="4"/>
      <c r="T664" s="4"/>
      <c r="Z664" s="4"/>
    </row>
    <row r="665" spans="8:26" ht="15.75" customHeight="1" x14ac:dyDescent="0.2">
      <c r="H665" s="4"/>
      <c r="N665" s="4"/>
      <c r="T665" s="4"/>
      <c r="Z665" s="4"/>
    </row>
    <row r="666" spans="8:26" ht="15.75" customHeight="1" x14ac:dyDescent="0.2">
      <c r="H666" s="4"/>
      <c r="N666" s="4"/>
      <c r="T666" s="4"/>
      <c r="Z666" s="4"/>
    </row>
    <row r="667" spans="8:26" ht="15.75" customHeight="1" x14ac:dyDescent="0.2">
      <c r="H667" s="4"/>
      <c r="N667" s="4"/>
      <c r="T667" s="4"/>
      <c r="Z667" s="4"/>
    </row>
    <row r="668" spans="8:26" ht="15.75" customHeight="1" x14ac:dyDescent="0.2">
      <c r="H668" s="4"/>
      <c r="N668" s="4"/>
      <c r="T668" s="4"/>
      <c r="Z668" s="4"/>
    </row>
    <row r="669" spans="8:26" ht="15.75" customHeight="1" x14ac:dyDescent="0.2">
      <c r="H669" s="4"/>
      <c r="N669" s="4"/>
      <c r="T669" s="4"/>
      <c r="Z669" s="4"/>
    </row>
    <row r="670" spans="8:26" ht="15.75" customHeight="1" x14ac:dyDescent="0.2">
      <c r="H670" s="4"/>
      <c r="N670" s="4"/>
      <c r="T670" s="4"/>
      <c r="Z670" s="4"/>
    </row>
    <row r="671" spans="8:26" ht="15.75" customHeight="1" x14ac:dyDescent="0.2">
      <c r="H671" s="4"/>
      <c r="N671" s="4"/>
      <c r="T671" s="4"/>
      <c r="Z671" s="4"/>
    </row>
    <row r="672" spans="8:26" ht="15.75" customHeight="1" x14ac:dyDescent="0.2">
      <c r="H672" s="4"/>
      <c r="N672" s="4"/>
      <c r="T672" s="4"/>
      <c r="Z672" s="4"/>
    </row>
    <row r="673" spans="8:26" ht="15.75" customHeight="1" x14ac:dyDescent="0.2">
      <c r="H673" s="4"/>
      <c r="N673" s="4"/>
      <c r="T673" s="4"/>
      <c r="Z673" s="4"/>
    </row>
    <row r="674" spans="8:26" ht="15.75" customHeight="1" x14ac:dyDescent="0.2">
      <c r="H674" s="4"/>
      <c r="N674" s="4"/>
      <c r="T674" s="4"/>
      <c r="Z674" s="4"/>
    </row>
    <row r="675" spans="8:26" ht="15.75" customHeight="1" x14ac:dyDescent="0.2">
      <c r="H675" s="4"/>
      <c r="N675" s="4"/>
      <c r="T675" s="4"/>
      <c r="Z675" s="4"/>
    </row>
    <row r="676" spans="8:26" ht="15.75" customHeight="1" x14ac:dyDescent="0.2">
      <c r="H676" s="4"/>
      <c r="N676" s="4"/>
      <c r="T676" s="4"/>
      <c r="Z676" s="4"/>
    </row>
    <row r="677" spans="8:26" ht="15.75" customHeight="1" x14ac:dyDescent="0.2">
      <c r="H677" s="4"/>
      <c r="N677" s="4"/>
      <c r="T677" s="4"/>
      <c r="Z677" s="4"/>
    </row>
    <row r="678" spans="8:26" ht="15.75" customHeight="1" x14ac:dyDescent="0.2">
      <c r="H678" s="4"/>
      <c r="N678" s="4"/>
      <c r="T678" s="4"/>
      <c r="Z678" s="4"/>
    </row>
    <row r="679" spans="8:26" ht="15.75" customHeight="1" x14ac:dyDescent="0.2">
      <c r="H679" s="4"/>
      <c r="N679" s="4"/>
      <c r="T679" s="4"/>
      <c r="Z679" s="4"/>
    </row>
    <row r="680" spans="8:26" ht="15.75" customHeight="1" x14ac:dyDescent="0.2">
      <c r="H680" s="4"/>
      <c r="N680" s="4"/>
      <c r="T680" s="4"/>
      <c r="Z680" s="4"/>
    </row>
    <row r="681" spans="8:26" ht="15.75" customHeight="1" x14ac:dyDescent="0.2">
      <c r="H681" s="4"/>
      <c r="N681" s="4"/>
      <c r="T681" s="4"/>
      <c r="Z681" s="4"/>
    </row>
    <row r="682" spans="8:26" ht="15.75" customHeight="1" x14ac:dyDescent="0.2">
      <c r="H682" s="4"/>
      <c r="N682" s="4"/>
      <c r="T682" s="4"/>
      <c r="Z682" s="4"/>
    </row>
    <row r="683" spans="8:26" ht="15.75" customHeight="1" x14ac:dyDescent="0.2">
      <c r="H683" s="4"/>
      <c r="N683" s="4"/>
      <c r="T683" s="4"/>
      <c r="Z683" s="4"/>
    </row>
    <row r="684" spans="8:26" ht="15.75" customHeight="1" x14ac:dyDescent="0.2">
      <c r="H684" s="4"/>
      <c r="N684" s="4"/>
      <c r="T684" s="4"/>
      <c r="Z684" s="4"/>
    </row>
    <row r="685" spans="8:26" ht="15.75" customHeight="1" x14ac:dyDescent="0.2">
      <c r="H685" s="4"/>
      <c r="N685" s="4"/>
      <c r="T685" s="4"/>
      <c r="Z685" s="4"/>
    </row>
    <row r="686" spans="8:26" ht="15.75" customHeight="1" x14ac:dyDescent="0.2">
      <c r="H686" s="4"/>
      <c r="N686" s="4"/>
      <c r="T686" s="4"/>
      <c r="Z686" s="4"/>
    </row>
    <row r="687" spans="8:26" ht="15.75" customHeight="1" x14ac:dyDescent="0.2">
      <c r="H687" s="4"/>
      <c r="N687" s="4"/>
      <c r="T687" s="4"/>
      <c r="Z687" s="4"/>
    </row>
    <row r="688" spans="8:26" ht="15.75" customHeight="1" x14ac:dyDescent="0.2">
      <c r="H688" s="4"/>
      <c r="N688" s="4"/>
      <c r="T688" s="4"/>
      <c r="Z688" s="4"/>
    </row>
    <row r="689" spans="8:26" ht="15.75" customHeight="1" x14ac:dyDescent="0.2">
      <c r="H689" s="4"/>
      <c r="N689" s="4"/>
      <c r="T689" s="4"/>
      <c r="Z689" s="4"/>
    </row>
    <row r="690" spans="8:26" ht="15.75" customHeight="1" x14ac:dyDescent="0.2">
      <c r="H690" s="4"/>
      <c r="N690" s="4"/>
      <c r="T690" s="4"/>
      <c r="Z690" s="4"/>
    </row>
    <row r="691" spans="8:26" ht="15.75" customHeight="1" x14ac:dyDescent="0.2">
      <c r="H691" s="4"/>
      <c r="N691" s="4"/>
      <c r="T691" s="4"/>
      <c r="Z691" s="4"/>
    </row>
    <row r="692" spans="8:26" ht="15.75" customHeight="1" x14ac:dyDescent="0.2">
      <c r="H692" s="4"/>
      <c r="N692" s="4"/>
      <c r="T692" s="4"/>
      <c r="Z692" s="4"/>
    </row>
    <row r="693" spans="8:26" ht="15.75" customHeight="1" x14ac:dyDescent="0.2">
      <c r="H693" s="4"/>
      <c r="N693" s="4"/>
      <c r="T693" s="4"/>
      <c r="Z693" s="4"/>
    </row>
    <row r="694" spans="8:26" ht="15.75" customHeight="1" x14ac:dyDescent="0.2">
      <c r="H694" s="4"/>
      <c r="N694" s="4"/>
      <c r="T694" s="4"/>
      <c r="Z694" s="4"/>
    </row>
    <row r="695" spans="8:26" ht="15.75" customHeight="1" x14ac:dyDescent="0.2">
      <c r="H695" s="4"/>
      <c r="N695" s="4"/>
      <c r="T695" s="4"/>
      <c r="Z695" s="4"/>
    </row>
    <row r="696" spans="8:26" ht="15.75" customHeight="1" x14ac:dyDescent="0.2">
      <c r="H696" s="4"/>
      <c r="N696" s="4"/>
      <c r="T696" s="4"/>
      <c r="Z696" s="4"/>
    </row>
    <row r="697" spans="8:26" ht="15.75" customHeight="1" x14ac:dyDescent="0.2">
      <c r="H697" s="4"/>
      <c r="N697" s="4"/>
      <c r="T697" s="4"/>
      <c r="Z697" s="4"/>
    </row>
    <row r="698" spans="8:26" ht="15.75" customHeight="1" x14ac:dyDescent="0.2">
      <c r="H698" s="4"/>
      <c r="N698" s="4"/>
      <c r="T698" s="4"/>
      <c r="Z698" s="4"/>
    </row>
    <row r="699" spans="8:26" ht="15.75" customHeight="1" x14ac:dyDescent="0.2">
      <c r="H699" s="4"/>
      <c r="N699" s="4"/>
      <c r="T699" s="4"/>
      <c r="Z699" s="4"/>
    </row>
    <row r="700" spans="8:26" ht="15.75" customHeight="1" x14ac:dyDescent="0.2">
      <c r="H700" s="4"/>
      <c r="N700" s="4"/>
      <c r="T700" s="4"/>
      <c r="Z700" s="4"/>
    </row>
    <row r="701" spans="8:26" ht="15.75" customHeight="1" x14ac:dyDescent="0.2">
      <c r="H701" s="4"/>
      <c r="N701" s="4"/>
      <c r="T701" s="4"/>
      <c r="Z701" s="4"/>
    </row>
    <row r="702" spans="8:26" ht="15.75" customHeight="1" x14ac:dyDescent="0.2">
      <c r="H702" s="4"/>
      <c r="N702" s="4"/>
      <c r="T702" s="4"/>
      <c r="Z702" s="4"/>
    </row>
    <row r="703" spans="8:26" ht="15.75" customHeight="1" x14ac:dyDescent="0.2">
      <c r="H703" s="4"/>
      <c r="N703" s="4"/>
      <c r="T703" s="4"/>
      <c r="Z703" s="4"/>
    </row>
    <row r="704" spans="8:26" ht="15.75" customHeight="1" x14ac:dyDescent="0.2">
      <c r="H704" s="4"/>
      <c r="N704" s="4"/>
      <c r="T704" s="4"/>
      <c r="Z704" s="4"/>
    </row>
    <row r="705" spans="8:26" ht="15.75" customHeight="1" x14ac:dyDescent="0.2">
      <c r="H705" s="4"/>
      <c r="N705" s="4"/>
      <c r="T705" s="4"/>
      <c r="Z705" s="4"/>
    </row>
    <row r="706" spans="8:26" ht="15.75" customHeight="1" x14ac:dyDescent="0.2">
      <c r="H706" s="4"/>
      <c r="N706" s="4"/>
      <c r="T706" s="4"/>
      <c r="Z706" s="4"/>
    </row>
    <row r="707" spans="8:26" ht="15.75" customHeight="1" x14ac:dyDescent="0.2">
      <c r="H707" s="4"/>
      <c r="N707" s="4"/>
      <c r="T707" s="4"/>
      <c r="Z707" s="4"/>
    </row>
    <row r="708" spans="8:26" ht="15.75" customHeight="1" x14ac:dyDescent="0.2">
      <c r="H708" s="4"/>
      <c r="N708" s="4"/>
      <c r="T708" s="4"/>
      <c r="Z708" s="4"/>
    </row>
    <row r="709" spans="8:26" ht="15.75" customHeight="1" x14ac:dyDescent="0.2">
      <c r="H709" s="4"/>
      <c r="N709" s="4"/>
      <c r="T709" s="4"/>
      <c r="Z709" s="4"/>
    </row>
    <row r="710" spans="8:26" ht="15.75" customHeight="1" x14ac:dyDescent="0.2">
      <c r="H710" s="4"/>
      <c r="N710" s="4"/>
      <c r="T710" s="4"/>
      <c r="Z710" s="4"/>
    </row>
    <row r="711" spans="8:26" ht="15.75" customHeight="1" x14ac:dyDescent="0.2">
      <c r="H711" s="4"/>
      <c r="N711" s="4"/>
      <c r="T711" s="4"/>
      <c r="Z711" s="4"/>
    </row>
    <row r="712" spans="8:26" ht="15.75" customHeight="1" x14ac:dyDescent="0.2">
      <c r="H712" s="4"/>
      <c r="N712" s="4"/>
      <c r="T712" s="4"/>
      <c r="Z712" s="4"/>
    </row>
    <row r="713" spans="8:26" ht="15.75" customHeight="1" x14ac:dyDescent="0.2">
      <c r="H713" s="4"/>
      <c r="N713" s="4"/>
      <c r="T713" s="4"/>
      <c r="Z713" s="4"/>
    </row>
    <row r="714" spans="8:26" ht="15.75" customHeight="1" x14ac:dyDescent="0.2">
      <c r="H714" s="4"/>
      <c r="N714" s="4"/>
      <c r="T714" s="4"/>
      <c r="Z714" s="4"/>
    </row>
    <row r="715" spans="8:26" ht="15.75" customHeight="1" x14ac:dyDescent="0.2">
      <c r="H715" s="4"/>
      <c r="N715" s="4"/>
      <c r="T715" s="4"/>
      <c r="Z715" s="4"/>
    </row>
    <row r="716" spans="8:26" ht="15.75" customHeight="1" x14ac:dyDescent="0.2">
      <c r="H716" s="4"/>
      <c r="N716" s="4"/>
      <c r="T716" s="4"/>
      <c r="Z716" s="4"/>
    </row>
    <row r="717" spans="8:26" ht="15.75" customHeight="1" x14ac:dyDescent="0.2">
      <c r="H717" s="4"/>
      <c r="N717" s="4"/>
      <c r="T717" s="4"/>
      <c r="Z717" s="4"/>
    </row>
    <row r="718" spans="8:26" ht="15.75" customHeight="1" x14ac:dyDescent="0.2">
      <c r="H718" s="4"/>
      <c r="N718" s="4"/>
      <c r="T718" s="4"/>
      <c r="Z718" s="4"/>
    </row>
    <row r="719" spans="8:26" ht="15.75" customHeight="1" x14ac:dyDescent="0.2">
      <c r="H719" s="4"/>
      <c r="N719" s="4"/>
      <c r="T719" s="4"/>
      <c r="Z719" s="4"/>
    </row>
    <row r="720" spans="8:26" ht="15.75" customHeight="1" x14ac:dyDescent="0.2">
      <c r="H720" s="4"/>
      <c r="N720" s="4"/>
      <c r="T720" s="4"/>
      <c r="Z720" s="4"/>
    </row>
    <row r="721" spans="8:26" ht="15.75" customHeight="1" x14ac:dyDescent="0.2">
      <c r="H721" s="4"/>
      <c r="N721" s="4"/>
      <c r="T721" s="4"/>
      <c r="Z721" s="4"/>
    </row>
    <row r="722" spans="8:26" ht="15.75" customHeight="1" x14ac:dyDescent="0.2">
      <c r="H722" s="4"/>
      <c r="N722" s="4"/>
      <c r="T722" s="4"/>
      <c r="Z722" s="4"/>
    </row>
    <row r="723" spans="8:26" ht="15.75" customHeight="1" x14ac:dyDescent="0.2">
      <c r="H723" s="4"/>
      <c r="N723" s="4"/>
      <c r="T723" s="4"/>
      <c r="Z723" s="4"/>
    </row>
    <row r="724" spans="8:26" ht="15.75" customHeight="1" x14ac:dyDescent="0.2">
      <c r="H724" s="4"/>
      <c r="N724" s="4"/>
      <c r="T724" s="4"/>
      <c r="Z724" s="4"/>
    </row>
    <row r="725" spans="8:26" ht="15.75" customHeight="1" x14ac:dyDescent="0.2">
      <c r="H725" s="4"/>
      <c r="N725" s="4"/>
      <c r="T725" s="4"/>
      <c r="Z725" s="4"/>
    </row>
    <row r="726" spans="8:26" ht="15.75" customHeight="1" x14ac:dyDescent="0.2">
      <c r="H726" s="4"/>
      <c r="N726" s="4"/>
      <c r="T726" s="4"/>
      <c r="Z726" s="4"/>
    </row>
    <row r="727" spans="8:26" ht="15.75" customHeight="1" x14ac:dyDescent="0.2">
      <c r="H727" s="4"/>
      <c r="N727" s="4"/>
      <c r="T727" s="4"/>
      <c r="Z727" s="4"/>
    </row>
    <row r="728" spans="8:26" ht="15.75" customHeight="1" x14ac:dyDescent="0.2">
      <c r="H728" s="4"/>
      <c r="N728" s="4"/>
      <c r="T728" s="4"/>
      <c r="Z728" s="4"/>
    </row>
    <row r="729" spans="8:26" ht="15.75" customHeight="1" x14ac:dyDescent="0.2">
      <c r="H729" s="4"/>
      <c r="N729" s="4"/>
      <c r="T729" s="4"/>
      <c r="Z729" s="4"/>
    </row>
    <row r="730" spans="8:26" ht="15.75" customHeight="1" x14ac:dyDescent="0.2">
      <c r="H730" s="4"/>
      <c r="N730" s="4"/>
      <c r="T730" s="4"/>
      <c r="Z730" s="4"/>
    </row>
    <row r="731" spans="8:26" ht="15.75" customHeight="1" x14ac:dyDescent="0.2">
      <c r="H731" s="4"/>
      <c r="N731" s="4"/>
      <c r="T731" s="4"/>
      <c r="Z731" s="4"/>
    </row>
    <row r="732" spans="8:26" ht="15.75" customHeight="1" x14ac:dyDescent="0.2">
      <c r="H732" s="4"/>
      <c r="N732" s="4"/>
      <c r="T732" s="4"/>
      <c r="Z732" s="4"/>
    </row>
    <row r="733" spans="8:26" ht="15.75" customHeight="1" x14ac:dyDescent="0.2">
      <c r="H733" s="4"/>
      <c r="N733" s="4"/>
      <c r="T733" s="4"/>
      <c r="Z733" s="4"/>
    </row>
    <row r="734" spans="8:26" ht="15.75" customHeight="1" x14ac:dyDescent="0.2">
      <c r="H734" s="4"/>
      <c r="N734" s="4"/>
      <c r="T734" s="4"/>
      <c r="Z734" s="4"/>
    </row>
    <row r="735" spans="8:26" ht="15.75" customHeight="1" x14ac:dyDescent="0.2">
      <c r="H735" s="4"/>
      <c r="N735" s="4"/>
      <c r="T735" s="4"/>
      <c r="Z735" s="4"/>
    </row>
    <row r="736" spans="8:26" ht="15.75" customHeight="1" x14ac:dyDescent="0.2">
      <c r="H736" s="4"/>
      <c r="N736" s="4"/>
      <c r="T736" s="4"/>
      <c r="Z736" s="4"/>
    </row>
    <row r="737" spans="8:26" ht="15.75" customHeight="1" x14ac:dyDescent="0.2">
      <c r="H737" s="4"/>
      <c r="N737" s="4"/>
      <c r="T737" s="4"/>
      <c r="Z737" s="4"/>
    </row>
    <row r="738" spans="8:26" ht="15.75" customHeight="1" x14ac:dyDescent="0.2">
      <c r="H738" s="4"/>
      <c r="N738" s="4"/>
      <c r="T738" s="4"/>
      <c r="Z738" s="4"/>
    </row>
    <row r="739" spans="8:26" ht="15.75" customHeight="1" x14ac:dyDescent="0.2">
      <c r="H739" s="4"/>
      <c r="N739" s="4"/>
      <c r="T739" s="4"/>
      <c r="Z739" s="4"/>
    </row>
    <row r="740" spans="8:26" ht="15.75" customHeight="1" x14ac:dyDescent="0.2">
      <c r="H740" s="4"/>
      <c r="N740" s="4"/>
      <c r="T740" s="4"/>
      <c r="Z740" s="4"/>
    </row>
    <row r="741" spans="8:26" ht="15.75" customHeight="1" x14ac:dyDescent="0.2">
      <c r="H741" s="4"/>
      <c r="N741" s="4"/>
      <c r="T741" s="4"/>
      <c r="Z741" s="4"/>
    </row>
    <row r="742" spans="8:26" ht="15.75" customHeight="1" x14ac:dyDescent="0.2">
      <c r="H742" s="4"/>
      <c r="N742" s="4"/>
      <c r="T742" s="4"/>
      <c r="Z742" s="4"/>
    </row>
    <row r="743" spans="8:26" ht="15.75" customHeight="1" x14ac:dyDescent="0.2">
      <c r="H743" s="4"/>
      <c r="N743" s="4"/>
      <c r="T743" s="4"/>
      <c r="Z743" s="4"/>
    </row>
    <row r="744" spans="8:26" ht="15.75" customHeight="1" x14ac:dyDescent="0.2">
      <c r="H744" s="4"/>
      <c r="N744" s="4"/>
      <c r="T744" s="4"/>
      <c r="Z744" s="4"/>
    </row>
    <row r="745" spans="8:26" ht="15.75" customHeight="1" x14ac:dyDescent="0.2">
      <c r="H745" s="4"/>
      <c r="N745" s="4"/>
      <c r="T745" s="4"/>
      <c r="Z745" s="4"/>
    </row>
    <row r="746" spans="8:26" ht="15.75" customHeight="1" x14ac:dyDescent="0.2">
      <c r="H746" s="4"/>
      <c r="N746" s="4"/>
      <c r="T746" s="4"/>
      <c r="Z746" s="4"/>
    </row>
    <row r="747" spans="8:26" ht="15.75" customHeight="1" x14ac:dyDescent="0.2">
      <c r="H747" s="4"/>
      <c r="N747" s="4"/>
      <c r="T747" s="4"/>
      <c r="Z747" s="4"/>
    </row>
    <row r="748" spans="8:26" ht="15.75" customHeight="1" x14ac:dyDescent="0.2">
      <c r="H748" s="4"/>
      <c r="N748" s="4"/>
      <c r="T748" s="4"/>
      <c r="Z748" s="4"/>
    </row>
    <row r="749" spans="8:26" ht="15.75" customHeight="1" x14ac:dyDescent="0.2">
      <c r="H749" s="4"/>
      <c r="N749" s="4"/>
      <c r="T749" s="4"/>
      <c r="Z749" s="4"/>
    </row>
    <row r="750" spans="8:26" ht="15.75" customHeight="1" x14ac:dyDescent="0.2">
      <c r="H750" s="4"/>
      <c r="N750" s="4"/>
      <c r="T750" s="4"/>
      <c r="Z750" s="4"/>
    </row>
    <row r="751" spans="8:26" ht="15.75" customHeight="1" x14ac:dyDescent="0.2">
      <c r="H751" s="4"/>
      <c r="N751" s="4"/>
      <c r="T751" s="4"/>
      <c r="Z751" s="4"/>
    </row>
    <row r="752" spans="8:26" ht="15.75" customHeight="1" x14ac:dyDescent="0.2">
      <c r="H752" s="4"/>
      <c r="N752" s="4"/>
      <c r="T752" s="4"/>
      <c r="Z752" s="4"/>
    </row>
    <row r="753" spans="8:26" ht="15.75" customHeight="1" x14ac:dyDescent="0.2">
      <c r="H753" s="4"/>
      <c r="N753" s="4"/>
      <c r="T753" s="4"/>
      <c r="Z753" s="4"/>
    </row>
    <row r="754" spans="8:26" ht="15.75" customHeight="1" x14ac:dyDescent="0.2">
      <c r="H754" s="4"/>
      <c r="N754" s="4"/>
      <c r="T754" s="4"/>
      <c r="Z754" s="4"/>
    </row>
    <row r="755" spans="8:26" ht="15.75" customHeight="1" x14ac:dyDescent="0.2">
      <c r="H755" s="4"/>
      <c r="N755" s="4"/>
      <c r="T755" s="4"/>
      <c r="Z755" s="4"/>
    </row>
    <row r="756" spans="8:26" ht="15.75" customHeight="1" x14ac:dyDescent="0.2">
      <c r="H756" s="4"/>
      <c r="N756" s="4"/>
      <c r="T756" s="4"/>
      <c r="Z756" s="4"/>
    </row>
    <row r="757" spans="8:26" ht="15.75" customHeight="1" x14ac:dyDescent="0.2">
      <c r="H757" s="4"/>
      <c r="N757" s="4"/>
      <c r="T757" s="4"/>
      <c r="Z757" s="4"/>
    </row>
    <row r="758" spans="8:26" ht="15.75" customHeight="1" x14ac:dyDescent="0.2">
      <c r="H758" s="4"/>
      <c r="N758" s="4"/>
      <c r="T758" s="4"/>
      <c r="Z758" s="4"/>
    </row>
    <row r="759" spans="8:26" ht="15.75" customHeight="1" x14ac:dyDescent="0.2">
      <c r="H759" s="4"/>
      <c r="N759" s="4"/>
      <c r="T759" s="4"/>
      <c r="Z759" s="4"/>
    </row>
    <row r="760" spans="8:26" ht="15.75" customHeight="1" x14ac:dyDescent="0.2">
      <c r="H760" s="4"/>
      <c r="N760" s="4"/>
      <c r="T760" s="4"/>
      <c r="Z760" s="4"/>
    </row>
    <row r="761" spans="8:26" ht="15.75" customHeight="1" x14ac:dyDescent="0.2">
      <c r="H761" s="4"/>
      <c r="N761" s="4"/>
      <c r="T761" s="4"/>
      <c r="Z761" s="4"/>
    </row>
    <row r="762" spans="8:26" ht="15.75" customHeight="1" x14ac:dyDescent="0.2">
      <c r="H762" s="4"/>
      <c r="N762" s="4"/>
      <c r="T762" s="4"/>
      <c r="Z762" s="4"/>
    </row>
    <row r="763" spans="8:26" ht="15.75" customHeight="1" x14ac:dyDescent="0.2">
      <c r="H763" s="4"/>
      <c r="N763" s="4"/>
      <c r="T763" s="4"/>
      <c r="Z763" s="4"/>
    </row>
    <row r="764" spans="8:26" ht="15.75" customHeight="1" x14ac:dyDescent="0.2">
      <c r="H764" s="4"/>
      <c r="N764" s="4"/>
      <c r="T764" s="4"/>
      <c r="Z764" s="4"/>
    </row>
    <row r="765" spans="8:26" ht="15.75" customHeight="1" x14ac:dyDescent="0.2">
      <c r="H765" s="4"/>
      <c r="N765" s="4"/>
      <c r="T765" s="4"/>
      <c r="Z765" s="4"/>
    </row>
    <row r="766" spans="8:26" ht="15.75" customHeight="1" x14ac:dyDescent="0.2">
      <c r="H766" s="4"/>
      <c r="N766" s="4"/>
      <c r="T766" s="4"/>
      <c r="Z766" s="4"/>
    </row>
    <row r="767" spans="8:26" ht="15.75" customHeight="1" x14ac:dyDescent="0.2">
      <c r="H767" s="4"/>
      <c r="N767" s="4"/>
      <c r="T767" s="4"/>
      <c r="Z767" s="4"/>
    </row>
    <row r="768" spans="8:26" ht="15.75" customHeight="1" x14ac:dyDescent="0.2">
      <c r="H768" s="4"/>
      <c r="N768" s="4"/>
      <c r="T768" s="4"/>
      <c r="Z768" s="4"/>
    </row>
    <row r="769" spans="8:26" ht="15.75" customHeight="1" x14ac:dyDescent="0.2">
      <c r="H769" s="4"/>
      <c r="N769" s="4"/>
      <c r="T769" s="4"/>
      <c r="Z769" s="4"/>
    </row>
    <row r="770" spans="8:26" ht="15.75" customHeight="1" x14ac:dyDescent="0.2">
      <c r="H770" s="4"/>
      <c r="N770" s="4"/>
      <c r="T770" s="4"/>
      <c r="Z770" s="4"/>
    </row>
    <row r="771" spans="8:26" ht="15.75" customHeight="1" x14ac:dyDescent="0.2">
      <c r="H771" s="4"/>
      <c r="N771" s="4"/>
      <c r="T771" s="4"/>
      <c r="Z771" s="4"/>
    </row>
    <row r="772" spans="8:26" ht="15.75" customHeight="1" x14ac:dyDescent="0.2">
      <c r="H772" s="4"/>
      <c r="N772" s="4"/>
      <c r="T772" s="4"/>
      <c r="Z772" s="4"/>
    </row>
    <row r="773" spans="8:26" ht="15.75" customHeight="1" x14ac:dyDescent="0.2">
      <c r="H773" s="4"/>
      <c r="N773" s="4"/>
      <c r="T773" s="4"/>
      <c r="Z773" s="4"/>
    </row>
    <row r="774" spans="8:26" ht="15.75" customHeight="1" x14ac:dyDescent="0.2">
      <c r="H774" s="4"/>
      <c r="N774" s="4"/>
      <c r="T774" s="4"/>
      <c r="Z774" s="4"/>
    </row>
    <row r="775" spans="8:26" ht="15.75" customHeight="1" x14ac:dyDescent="0.2">
      <c r="H775" s="4"/>
      <c r="N775" s="4"/>
      <c r="T775" s="4"/>
      <c r="Z775" s="4"/>
    </row>
    <row r="776" spans="8:26" ht="15.75" customHeight="1" x14ac:dyDescent="0.2">
      <c r="H776" s="4"/>
      <c r="N776" s="4"/>
      <c r="T776" s="4"/>
      <c r="Z776" s="4"/>
    </row>
    <row r="777" spans="8:26" ht="15.75" customHeight="1" x14ac:dyDescent="0.2">
      <c r="H777" s="4"/>
      <c r="N777" s="4"/>
      <c r="T777" s="4"/>
      <c r="Z777" s="4"/>
    </row>
    <row r="778" spans="8:26" ht="15.75" customHeight="1" x14ac:dyDescent="0.2">
      <c r="H778" s="4"/>
      <c r="N778" s="4"/>
      <c r="T778" s="4"/>
      <c r="Z778" s="4"/>
    </row>
    <row r="779" spans="8:26" ht="15.75" customHeight="1" x14ac:dyDescent="0.2">
      <c r="H779" s="4"/>
      <c r="N779" s="4"/>
      <c r="T779" s="4"/>
      <c r="Z779" s="4"/>
    </row>
    <row r="780" spans="8:26" ht="15.75" customHeight="1" x14ac:dyDescent="0.2">
      <c r="H780" s="4"/>
      <c r="N780" s="4"/>
      <c r="T780" s="4"/>
      <c r="Z780" s="4"/>
    </row>
    <row r="781" spans="8:26" ht="15.75" customHeight="1" x14ac:dyDescent="0.2">
      <c r="H781" s="4"/>
      <c r="N781" s="4"/>
      <c r="T781" s="4"/>
      <c r="Z781" s="4"/>
    </row>
    <row r="782" spans="8:26" ht="15.75" customHeight="1" x14ac:dyDescent="0.2">
      <c r="H782" s="4"/>
      <c r="N782" s="4"/>
      <c r="T782" s="4"/>
      <c r="Z782" s="4"/>
    </row>
    <row r="783" spans="8:26" ht="15.75" customHeight="1" x14ac:dyDescent="0.2">
      <c r="H783" s="4"/>
      <c r="N783" s="4"/>
      <c r="T783" s="4"/>
      <c r="Z783" s="4"/>
    </row>
    <row r="784" spans="8:26" ht="15.75" customHeight="1" x14ac:dyDescent="0.2">
      <c r="H784" s="4"/>
      <c r="N784" s="4"/>
      <c r="T784" s="4"/>
      <c r="Z784" s="4"/>
    </row>
    <row r="785" spans="8:26" ht="15.75" customHeight="1" x14ac:dyDescent="0.2">
      <c r="H785" s="4"/>
      <c r="N785" s="4"/>
      <c r="T785" s="4"/>
      <c r="Z785" s="4"/>
    </row>
    <row r="786" spans="8:26" ht="15.75" customHeight="1" x14ac:dyDescent="0.2">
      <c r="H786" s="4"/>
      <c r="N786" s="4"/>
      <c r="T786" s="4"/>
      <c r="Z786" s="4"/>
    </row>
    <row r="787" spans="8:26" ht="15.75" customHeight="1" x14ac:dyDescent="0.2">
      <c r="H787" s="4"/>
      <c r="N787" s="4"/>
      <c r="T787" s="4"/>
      <c r="Z787" s="4"/>
    </row>
    <row r="788" spans="8:26" ht="15.75" customHeight="1" x14ac:dyDescent="0.2">
      <c r="H788" s="4"/>
      <c r="N788" s="4"/>
      <c r="T788" s="4"/>
      <c r="Z788" s="4"/>
    </row>
    <row r="789" spans="8:26" ht="15.75" customHeight="1" x14ac:dyDescent="0.2">
      <c r="H789" s="4"/>
      <c r="N789" s="4"/>
      <c r="T789" s="4"/>
      <c r="Z789" s="4"/>
    </row>
    <row r="790" spans="8:26" ht="15.75" customHeight="1" x14ac:dyDescent="0.2">
      <c r="H790" s="4"/>
      <c r="N790" s="4"/>
      <c r="T790" s="4"/>
      <c r="Z790" s="4"/>
    </row>
    <row r="791" spans="8:26" ht="15.75" customHeight="1" x14ac:dyDescent="0.2">
      <c r="H791" s="4"/>
      <c r="N791" s="4"/>
      <c r="T791" s="4"/>
      <c r="Z791" s="4"/>
    </row>
    <row r="792" spans="8:26" ht="15.75" customHeight="1" x14ac:dyDescent="0.2">
      <c r="H792" s="4"/>
      <c r="N792" s="4"/>
      <c r="T792" s="4"/>
      <c r="Z792" s="4"/>
    </row>
    <row r="793" spans="8:26" ht="15.75" customHeight="1" x14ac:dyDescent="0.2">
      <c r="H793" s="4"/>
      <c r="N793" s="4"/>
      <c r="T793" s="4"/>
      <c r="Z793" s="4"/>
    </row>
    <row r="794" spans="8:26" ht="15.75" customHeight="1" x14ac:dyDescent="0.2">
      <c r="H794" s="4"/>
      <c r="N794" s="4"/>
      <c r="T794" s="4"/>
      <c r="Z794" s="4"/>
    </row>
    <row r="795" spans="8:26" ht="15.75" customHeight="1" x14ac:dyDescent="0.2">
      <c r="H795" s="4"/>
      <c r="N795" s="4"/>
      <c r="T795" s="4"/>
      <c r="Z795" s="4"/>
    </row>
    <row r="796" spans="8:26" ht="15.75" customHeight="1" x14ac:dyDescent="0.2">
      <c r="H796" s="4"/>
      <c r="N796" s="4"/>
      <c r="T796" s="4"/>
      <c r="Z796" s="4"/>
    </row>
    <row r="797" spans="8:26" ht="15.75" customHeight="1" x14ac:dyDescent="0.2">
      <c r="H797" s="4"/>
      <c r="N797" s="4"/>
      <c r="T797" s="4"/>
      <c r="Z797" s="4"/>
    </row>
    <row r="798" spans="8:26" ht="15.75" customHeight="1" x14ac:dyDescent="0.2">
      <c r="H798" s="4"/>
      <c r="N798" s="4"/>
      <c r="T798" s="4"/>
      <c r="Z798" s="4"/>
    </row>
    <row r="799" spans="8:26" ht="15.75" customHeight="1" x14ac:dyDescent="0.2">
      <c r="H799" s="4"/>
      <c r="N799" s="4"/>
      <c r="T799" s="4"/>
      <c r="Z799" s="4"/>
    </row>
    <row r="800" spans="8:26" ht="15.75" customHeight="1" x14ac:dyDescent="0.2">
      <c r="H800" s="4"/>
      <c r="N800" s="4"/>
      <c r="T800" s="4"/>
      <c r="Z800" s="4"/>
    </row>
    <row r="801" spans="8:26" ht="15.75" customHeight="1" x14ac:dyDescent="0.2">
      <c r="H801" s="4"/>
      <c r="N801" s="4"/>
      <c r="T801" s="4"/>
      <c r="Z801" s="4"/>
    </row>
    <row r="802" spans="8:26" ht="15.75" customHeight="1" x14ac:dyDescent="0.2">
      <c r="H802" s="4"/>
      <c r="N802" s="4"/>
      <c r="T802" s="4"/>
      <c r="Z802" s="4"/>
    </row>
    <row r="803" spans="8:26" ht="15.75" customHeight="1" x14ac:dyDescent="0.2">
      <c r="H803" s="4"/>
      <c r="N803" s="4"/>
      <c r="T803" s="4"/>
      <c r="Z803" s="4"/>
    </row>
    <row r="804" spans="8:26" ht="15.75" customHeight="1" x14ac:dyDescent="0.2">
      <c r="H804" s="4"/>
      <c r="N804" s="4"/>
      <c r="T804" s="4"/>
      <c r="Z804" s="4"/>
    </row>
    <row r="805" spans="8:26" ht="15.75" customHeight="1" x14ac:dyDescent="0.2">
      <c r="H805" s="4"/>
      <c r="N805" s="4"/>
      <c r="T805" s="4"/>
      <c r="Z805" s="4"/>
    </row>
    <row r="806" spans="8:26" ht="15.75" customHeight="1" x14ac:dyDescent="0.2">
      <c r="H806" s="4"/>
      <c r="N806" s="4"/>
      <c r="T806" s="4"/>
      <c r="Z806" s="4"/>
    </row>
    <row r="807" spans="8:26" ht="15.75" customHeight="1" x14ac:dyDescent="0.2">
      <c r="H807" s="4"/>
      <c r="N807" s="4"/>
      <c r="T807" s="4"/>
      <c r="Z807" s="4"/>
    </row>
    <row r="808" spans="8:26" ht="15.75" customHeight="1" x14ac:dyDescent="0.2">
      <c r="H808" s="4"/>
      <c r="N808" s="4"/>
      <c r="T808" s="4"/>
      <c r="Z808" s="4"/>
    </row>
    <row r="809" spans="8:26" ht="15.75" customHeight="1" x14ac:dyDescent="0.2">
      <c r="H809" s="4"/>
      <c r="N809" s="4"/>
      <c r="T809" s="4"/>
      <c r="Z809" s="4"/>
    </row>
    <row r="810" spans="8:26" ht="15.75" customHeight="1" x14ac:dyDescent="0.2">
      <c r="H810" s="4"/>
      <c r="N810" s="4"/>
      <c r="T810" s="4"/>
      <c r="Z810" s="4"/>
    </row>
    <row r="811" spans="8:26" ht="15.75" customHeight="1" x14ac:dyDescent="0.2">
      <c r="H811" s="4"/>
      <c r="N811" s="4"/>
      <c r="T811" s="4"/>
      <c r="Z811" s="4"/>
    </row>
    <row r="812" spans="8:26" ht="15.75" customHeight="1" x14ac:dyDescent="0.2">
      <c r="H812" s="4"/>
      <c r="N812" s="4"/>
      <c r="T812" s="4"/>
      <c r="Z812" s="4"/>
    </row>
    <row r="813" spans="8:26" ht="15.75" customHeight="1" x14ac:dyDescent="0.2">
      <c r="H813" s="4"/>
      <c r="N813" s="4"/>
      <c r="T813" s="4"/>
      <c r="Z813" s="4"/>
    </row>
    <row r="814" spans="8:26" ht="15.75" customHeight="1" x14ac:dyDescent="0.2">
      <c r="H814" s="4"/>
      <c r="N814" s="4"/>
      <c r="T814" s="4"/>
      <c r="Z814" s="4"/>
    </row>
    <row r="815" spans="8:26" ht="15.75" customHeight="1" x14ac:dyDescent="0.2">
      <c r="H815" s="4"/>
      <c r="N815" s="4"/>
      <c r="T815" s="4"/>
      <c r="Z815" s="4"/>
    </row>
    <row r="816" spans="8:26" ht="15.75" customHeight="1" x14ac:dyDescent="0.2">
      <c r="H816" s="4"/>
      <c r="N816" s="4"/>
      <c r="T816" s="4"/>
      <c r="Z816" s="4"/>
    </row>
    <row r="817" spans="8:26" ht="15.75" customHeight="1" x14ac:dyDescent="0.2">
      <c r="H817" s="4"/>
      <c r="N817" s="4"/>
      <c r="T817" s="4"/>
      <c r="Z817" s="4"/>
    </row>
    <row r="818" spans="8:26" ht="15.75" customHeight="1" x14ac:dyDescent="0.2">
      <c r="H818" s="4"/>
      <c r="N818" s="4"/>
      <c r="T818" s="4"/>
      <c r="Z818" s="4"/>
    </row>
    <row r="819" spans="8:26" ht="15.75" customHeight="1" x14ac:dyDescent="0.2">
      <c r="H819" s="4"/>
      <c r="N819" s="4"/>
      <c r="T819" s="4"/>
      <c r="Z819" s="4"/>
    </row>
    <row r="820" spans="8:26" ht="15.75" customHeight="1" x14ac:dyDescent="0.2">
      <c r="H820" s="4"/>
      <c r="N820" s="4"/>
      <c r="T820" s="4"/>
      <c r="Z820" s="4"/>
    </row>
    <row r="821" spans="8:26" ht="15.75" customHeight="1" x14ac:dyDescent="0.2">
      <c r="H821" s="4"/>
      <c r="N821" s="4"/>
      <c r="T821" s="4"/>
      <c r="Z821" s="4"/>
    </row>
    <row r="822" spans="8:26" ht="15.75" customHeight="1" x14ac:dyDescent="0.2">
      <c r="H822" s="4"/>
      <c r="N822" s="4"/>
      <c r="T822" s="4"/>
      <c r="Z822" s="4"/>
    </row>
    <row r="823" spans="8:26" ht="15.75" customHeight="1" x14ac:dyDescent="0.2">
      <c r="H823" s="4"/>
      <c r="N823" s="4"/>
      <c r="T823" s="4"/>
      <c r="Z823" s="4"/>
    </row>
    <row r="824" spans="8:26" ht="15.75" customHeight="1" x14ac:dyDescent="0.2">
      <c r="H824" s="4"/>
      <c r="N824" s="4"/>
      <c r="T824" s="4"/>
      <c r="Z824" s="4"/>
    </row>
    <row r="825" spans="8:26" ht="15.75" customHeight="1" x14ac:dyDescent="0.2">
      <c r="H825" s="4"/>
      <c r="N825" s="4"/>
      <c r="T825" s="4"/>
      <c r="Z825" s="4"/>
    </row>
    <row r="826" spans="8:26" ht="15.75" customHeight="1" x14ac:dyDescent="0.2">
      <c r="H826" s="4"/>
      <c r="N826" s="4"/>
      <c r="T826" s="4"/>
      <c r="Z826" s="4"/>
    </row>
    <row r="827" spans="8:26" ht="15.75" customHeight="1" x14ac:dyDescent="0.2">
      <c r="H827" s="4"/>
      <c r="N827" s="4"/>
      <c r="T827" s="4"/>
      <c r="Z827" s="4"/>
    </row>
    <row r="828" spans="8:26" ht="15.75" customHeight="1" x14ac:dyDescent="0.2">
      <c r="H828" s="4"/>
      <c r="N828" s="4"/>
      <c r="T828" s="4"/>
      <c r="Z828" s="4"/>
    </row>
    <row r="829" spans="8:26" ht="15.75" customHeight="1" x14ac:dyDescent="0.2">
      <c r="H829" s="4"/>
      <c r="N829" s="4"/>
      <c r="T829" s="4"/>
      <c r="Z829" s="4"/>
    </row>
    <row r="830" spans="8:26" ht="15.75" customHeight="1" x14ac:dyDescent="0.2">
      <c r="H830" s="4"/>
      <c r="N830" s="4"/>
      <c r="T830" s="4"/>
      <c r="Z830" s="4"/>
    </row>
    <row r="831" spans="8:26" ht="15.75" customHeight="1" x14ac:dyDescent="0.2">
      <c r="H831" s="4"/>
      <c r="N831" s="4"/>
      <c r="T831" s="4"/>
      <c r="Z831" s="4"/>
    </row>
    <row r="832" spans="8:26" ht="15.75" customHeight="1" x14ac:dyDescent="0.2">
      <c r="H832" s="4"/>
      <c r="N832" s="4"/>
      <c r="T832" s="4"/>
      <c r="Z832" s="4"/>
    </row>
    <row r="833" spans="8:26" ht="15.75" customHeight="1" x14ac:dyDescent="0.2">
      <c r="H833" s="4"/>
      <c r="N833" s="4"/>
      <c r="T833" s="4"/>
      <c r="Z833" s="4"/>
    </row>
    <row r="834" spans="8:26" ht="15.75" customHeight="1" x14ac:dyDescent="0.2">
      <c r="H834" s="4"/>
      <c r="N834" s="4"/>
      <c r="T834" s="4"/>
      <c r="Z834" s="4"/>
    </row>
    <row r="835" spans="8:26" ht="15.75" customHeight="1" x14ac:dyDescent="0.2">
      <c r="H835" s="4"/>
      <c r="N835" s="4"/>
      <c r="T835" s="4"/>
      <c r="Z835" s="4"/>
    </row>
    <row r="836" spans="8:26" ht="15.75" customHeight="1" x14ac:dyDescent="0.2">
      <c r="H836" s="4"/>
      <c r="N836" s="4"/>
      <c r="T836" s="4"/>
      <c r="Z836" s="4"/>
    </row>
    <row r="837" spans="8:26" ht="15.75" customHeight="1" x14ac:dyDescent="0.2">
      <c r="H837" s="4"/>
      <c r="N837" s="4"/>
      <c r="T837" s="4"/>
      <c r="Z837" s="4"/>
    </row>
    <row r="838" spans="8:26" ht="15.75" customHeight="1" x14ac:dyDescent="0.2">
      <c r="H838" s="4"/>
      <c r="N838" s="4"/>
      <c r="T838" s="4"/>
      <c r="Z838" s="4"/>
    </row>
    <row r="839" spans="8:26" ht="15.75" customHeight="1" x14ac:dyDescent="0.2">
      <c r="H839" s="4"/>
      <c r="N839" s="4"/>
      <c r="T839" s="4"/>
      <c r="Z839" s="4"/>
    </row>
    <row r="840" spans="8:26" ht="15.75" customHeight="1" x14ac:dyDescent="0.2">
      <c r="H840" s="4"/>
      <c r="N840" s="4"/>
      <c r="T840" s="4"/>
      <c r="Z840" s="4"/>
    </row>
    <row r="841" spans="8:26" ht="15.75" customHeight="1" x14ac:dyDescent="0.2">
      <c r="H841" s="4"/>
      <c r="N841" s="4"/>
      <c r="T841" s="4"/>
      <c r="Z841" s="4"/>
    </row>
    <row r="842" spans="8:26" ht="15.75" customHeight="1" x14ac:dyDescent="0.2">
      <c r="H842" s="4"/>
      <c r="N842" s="4"/>
      <c r="T842" s="4"/>
      <c r="Z842" s="4"/>
    </row>
    <row r="843" spans="8:26" ht="15.75" customHeight="1" x14ac:dyDescent="0.2">
      <c r="H843" s="4"/>
      <c r="N843" s="4"/>
      <c r="T843" s="4"/>
      <c r="Z843" s="4"/>
    </row>
    <row r="844" spans="8:26" ht="15.75" customHeight="1" x14ac:dyDescent="0.2">
      <c r="H844" s="4"/>
      <c r="N844" s="4"/>
      <c r="T844" s="4"/>
      <c r="Z844" s="4"/>
    </row>
    <row r="845" spans="8:26" ht="15.75" customHeight="1" x14ac:dyDescent="0.2">
      <c r="H845" s="4"/>
      <c r="N845" s="4"/>
      <c r="T845" s="4"/>
      <c r="Z845" s="4"/>
    </row>
    <row r="846" spans="8:26" ht="15.75" customHeight="1" x14ac:dyDescent="0.2">
      <c r="H846" s="4"/>
      <c r="N846" s="4"/>
      <c r="T846" s="4"/>
      <c r="Z846" s="4"/>
    </row>
    <row r="847" spans="8:26" ht="15.75" customHeight="1" x14ac:dyDescent="0.2">
      <c r="H847" s="4"/>
      <c r="N847" s="4"/>
      <c r="T847" s="4"/>
      <c r="Z847" s="4"/>
    </row>
    <row r="848" spans="8:26" ht="15.75" customHeight="1" x14ac:dyDescent="0.2">
      <c r="H848" s="4"/>
      <c r="N848" s="4"/>
      <c r="T848" s="4"/>
      <c r="Z848" s="4"/>
    </row>
    <row r="849" spans="8:26" ht="15.75" customHeight="1" x14ac:dyDescent="0.2">
      <c r="H849" s="4"/>
      <c r="N849" s="4"/>
      <c r="T849" s="4"/>
      <c r="Z849" s="4"/>
    </row>
    <row r="850" spans="8:26" ht="15.75" customHeight="1" x14ac:dyDescent="0.2">
      <c r="H850" s="4"/>
      <c r="N850" s="4"/>
      <c r="T850" s="4"/>
      <c r="Z850" s="4"/>
    </row>
    <row r="851" spans="8:26" ht="15.75" customHeight="1" x14ac:dyDescent="0.2">
      <c r="H851" s="4"/>
      <c r="N851" s="4"/>
      <c r="T851" s="4"/>
      <c r="Z851" s="4"/>
    </row>
    <row r="852" spans="8:26" ht="15.75" customHeight="1" x14ac:dyDescent="0.2">
      <c r="H852" s="4"/>
      <c r="N852" s="4"/>
      <c r="T852" s="4"/>
      <c r="Z852" s="4"/>
    </row>
    <row r="853" spans="8:26" ht="15.75" customHeight="1" x14ac:dyDescent="0.2">
      <c r="H853" s="4"/>
      <c r="N853" s="4"/>
      <c r="T853" s="4"/>
      <c r="Z853" s="4"/>
    </row>
    <row r="854" spans="8:26" ht="15.75" customHeight="1" x14ac:dyDescent="0.2">
      <c r="H854" s="4"/>
      <c r="N854" s="4"/>
      <c r="T854" s="4"/>
      <c r="Z854" s="4"/>
    </row>
    <row r="855" spans="8:26" ht="15.75" customHeight="1" x14ac:dyDescent="0.2">
      <c r="H855" s="4"/>
      <c r="N855" s="4"/>
      <c r="T855" s="4"/>
      <c r="Z855" s="4"/>
    </row>
    <row r="856" spans="8:26" ht="15.75" customHeight="1" x14ac:dyDescent="0.2">
      <c r="H856" s="4"/>
      <c r="N856" s="4"/>
      <c r="T856" s="4"/>
      <c r="Z856" s="4"/>
    </row>
    <row r="857" spans="8:26" ht="15.75" customHeight="1" x14ac:dyDescent="0.2">
      <c r="H857" s="4"/>
      <c r="N857" s="4"/>
      <c r="T857" s="4"/>
      <c r="Z857" s="4"/>
    </row>
    <row r="858" spans="8:26" ht="15.75" customHeight="1" x14ac:dyDescent="0.2">
      <c r="H858" s="4"/>
      <c r="N858" s="4"/>
      <c r="T858" s="4"/>
      <c r="Z858" s="4"/>
    </row>
    <row r="859" spans="8:26" ht="15.75" customHeight="1" x14ac:dyDescent="0.2">
      <c r="H859" s="4"/>
      <c r="N859" s="4"/>
      <c r="T859" s="4"/>
      <c r="Z859" s="4"/>
    </row>
    <row r="860" spans="8:26" ht="15.75" customHeight="1" x14ac:dyDescent="0.2">
      <c r="H860" s="4"/>
      <c r="N860" s="4"/>
      <c r="T860" s="4"/>
      <c r="Z860" s="4"/>
    </row>
    <row r="861" spans="8:26" ht="15.75" customHeight="1" x14ac:dyDescent="0.2">
      <c r="H861" s="4"/>
      <c r="N861" s="4"/>
      <c r="T861" s="4"/>
      <c r="Z861" s="4"/>
    </row>
    <row r="862" spans="8:26" ht="15.75" customHeight="1" x14ac:dyDescent="0.2">
      <c r="H862" s="4"/>
      <c r="N862" s="4"/>
      <c r="T862" s="4"/>
      <c r="Z862" s="4"/>
    </row>
    <row r="863" spans="8:26" ht="15.75" customHeight="1" x14ac:dyDescent="0.2">
      <c r="H863" s="4"/>
      <c r="N863" s="4"/>
      <c r="T863" s="4"/>
      <c r="Z863" s="4"/>
    </row>
    <row r="864" spans="8:26" ht="15.75" customHeight="1" x14ac:dyDescent="0.2">
      <c r="H864" s="4"/>
      <c r="N864" s="4"/>
      <c r="T864" s="4"/>
      <c r="Z864" s="4"/>
    </row>
    <row r="865" spans="8:26" ht="15.75" customHeight="1" x14ac:dyDescent="0.2">
      <c r="H865" s="4"/>
      <c r="N865" s="4"/>
      <c r="T865" s="4"/>
      <c r="Z865" s="4"/>
    </row>
    <row r="866" spans="8:26" ht="15.75" customHeight="1" x14ac:dyDescent="0.2">
      <c r="H866" s="4"/>
      <c r="N866" s="4"/>
      <c r="T866" s="4"/>
      <c r="Z866" s="4"/>
    </row>
    <row r="867" spans="8:26" ht="15.75" customHeight="1" x14ac:dyDescent="0.2">
      <c r="H867" s="4"/>
      <c r="N867" s="4"/>
      <c r="T867" s="4"/>
      <c r="Z867" s="4"/>
    </row>
    <row r="868" spans="8:26" ht="15.75" customHeight="1" x14ac:dyDescent="0.2">
      <c r="H868" s="4"/>
      <c r="N868" s="4"/>
      <c r="T868" s="4"/>
      <c r="Z868" s="4"/>
    </row>
    <row r="869" spans="8:26" ht="15.75" customHeight="1" x14ac:dyDescent="0.2">
      <c r="H869" s="4"/>
      <c r="N869" s="4"/>
      <c r="T869" s="4"/>
      <c r="Z869" s="4"/>
    </row>
    <row r="870" spans="8:26" ht="15.75" customHeight="1" x14ac:dyDescent="0.2">
      <c r="H870" s="4"/>
      <c r="N870" s="4"/>
      <c r="T870" s="4"/>
      <c r="Z870" s="4"/>
    </row>
    <row r="871" spans="8:26" ht="15.75" customHeight="1" x14ac:dyDescent="0.2">
      <c r="H871" s="4"/>
      <c r="N871" s="4"/>
      <c r="T871" s="4"/>
      <c r="Z871" s="4"/>
    </row>
    <row r="872" spans="8:26" ht="15.75" customHeight="1" x14ac:dyDescent="0.2">
      <c r="H872" s="4"/>
      <c r="N872" s="4"/>
      <c r="T872" s="4"/>
      <c r="Z872" s="4"/>
    </row>
    <row r="873" spans="8:26" ht="15.75" customHeight="1" x14ac:dyDescent="0.2">
      <c r="H873" s="4"/>
      <c r="N873" s="4"/>
      <c r="T873" s="4"/>
      <c r="Z873" s="4"/>
    </row>
    <row r="874" spans="8:26" ht="15.75" customHeight="1" x14ac:dyDescent="0.2">
      <c r="H874" s="4"/>
      <c r="N874" s="4"/>
      <c r="T874" s="4"/>
      <c r="Z874" s="4"/>
    </row>
    <row r="875" spans="8:26" ht="15.75" customHeight="1" x14ac:dyDescent="0.2">
      <c r="H875" s="4"/>
      <c r="N875" s="4"/>
      <c r="T875" s="4"/>
      <c r="Z875" s="4"/>
    </row>
    <row r="876" spans="8:26" ht="15.75" customHeight="1" x14ac:dyDescent="0.2">
      <c r="H876" s="4"/>
      <c r="N876" s="4"/>
      <c r="T876" s="4"/>
      <c r="Z876" s="4"/>
    </row>
    <row r="877" spans="8:26" ht="15.75" customHeight="1" x14ac:dyDescent="0.2">
      <c r="H877" s="4"/>
      <c r="N877" s="4"/>
      <c r="T877" s="4"/>
      <c r="Z877" s="4"/>
    </row>
    <row r="878" spans="8:26" ht="15.75" customHeight="1" x14ac:dyDescent="0.2">
      <c r="H878" s="4"/>
      <c r="N878" s="4"/>
      <c r="T878" s="4"/>
      <c r="Z878" s="4"/>
    </row>
    <row r="879" spans="8:26" ht="15.75" customHeight="1" x14ac:dyDescent="0.2">
      <c r="H879" s="4"/>
      <c r="N879" s="4"/>
      <c r="T879" s="4"/>
      <c r="Z879" s="4"/>
    </row>
    <row r="880" spans="8:26" ht="15.75" customHeight="1" x14ac:dyDescent="0.2">
      <c r="H880" s="4"/>
      <c r="N880" s="4"/>
      <c r="T880" s="4"/>
      <c r="Z880" s="4"/>
    </row>
    <row r="881" spans="8:26" ht="15.75" customHeight="1" x14ac:dyDescent="0.2">
      <c r="H881" s="4"/>
      <c r="N881" s="4"/>
      <c r="T881" s="4"/>
      <c r="Z881" s="4"/>
    </row>
    <row r="882" spans="8:26" ht="15.75" customHeight="1" x14ac:dyDescent="0.2">
      <c r="H882" s="4"/>
      <c r="N882" s="4"/>
      <c r="T882" s="4"/>
      <c r="Z882" s="4"/>
    </row>
    <row r="883" spans="8:26" ht="15.75" customHeight="1" x14ac:dyDescent="0.2">
      <c r="H883" s="4"/>
      <c r="N883" s="4"/>
      <c r="T883" s="4"/>
      <c r="Z883" s="4"/>
    </row>
    <row r="884" spans="8:26" ht="15.75" customHeight="1" x14ac:dyDescent="0.2">
      <c r="H884" s="4"/>
      <c r="N884" s="4"/>
      <c r="T884" s="4"/>
      <c r="Z884" s="4"/>
    </row>
    <row r="885" spans="8:26" ht="15.75" customHeight="1" x14ac:dyDescent="0.2">
      <c r="H885" s="4"/>
      <c r="N885" s="4"/>
      <c r="T885" s="4"/>
      <c r="Z885" s="4"/>
    </row>
    <row r="886" spans="8:26" ht="15.75" customHeight="1" x14ac:dyDescent="0.2">
      <c r="H886" s="4"/>
      <c r="N886" s="4"/>
      <c r="T886" s="4"/>
      <c r="Z886" s="4"/>
    </row>
    <row r="887" spans="8:26" ht="15.75" customHeight="1" x14ac:dyDescent="0.2">
      <c r="H887" s="4"/>
      <c r="N887" s="4"/>
      <c r="T887" s="4"/>
      <c r="Z887" s="4"/>
    </row>
    <row r="888" spans="8:26" ht="15.75" customHeight="1" x14ac:dyDescent="0.2">
      <c r="H888" s="4"/>
      <c r="N888" s="4"/>
      <c r="T888" s="4"/>
      <c r="Z888" s="4"/>
    </row>
    <row r="889" spans="8:26" ht="15.75" customHeight="1" x14ac:dyDescent="0.2">
      <c r="H889" s="4"/>
      <c r="N889" s="4"/>
      <c r="T889" s="4"/>
      <c r="Z889" s="4"/>
    </row>
    <row r="890" spans="8:26" ht="15.75" customHeight="1" x14ac:dyDescent="0.2">
      <c r="H890" s="4"/>
      <c r="N890" s="4"/>
      <c r="T890" s="4"/>
      <c r="Z890" s="4"/>
    </row>
    <row r="891" spans="8:26" ht="15.75" customHeight="1" x14ac:dyDescent="0.2">
      <c r="H891" s="4"/>
      <c r="N891" s="4"/>
      <c r="T891" s="4"/>
      <c r="Z891" s="4"/>
    </row>
    <row r="892" spans="8:26" ht="15.75" customHeight="1" x14ac:dyDescent="0.2">
      <c r="H892" s="4"/>
      <c r="N892" s="4"/>
      <c r="T892" s="4"/>
      <c r="Z892" s="4"/>
    </row>
    <row r="893" spans="8:26" ht="15.75" customHeight="1" x14ac:dyDescent="0.2">
      <c r="H893" s="4"/>
      <c r="N893" s="4"/>
      <c r="T893" s="4"/>
      <c r="Z893" s="4"/>
    </row>
    <row r="894" spans="8:26" ht="15.75" customHeight="1" x14ac:dyDescent="0.2">
      <c r="H894" s="4"/>
      <c r="N894" s="4"/>
      <c r="T894" s="4"/>
      <c r="Z894" s="4"/>
    </row>
    <row r="895" spans="8:26" ht="15.75" customHeight="1" x14ac:dyDescent="0.2">
      <c r="H895" s="4"/>
      <c r="N895" s="4"/>
      <c r="T895" s="4"/>
      <c r="Z895" s="4"/>
    </row>
    <row r="896" spans="8:26" ht="15.75" customHeight="1" x14ac:dyDescent="0.2">
      <c r="H896" s="4"/>
      <c r="N896" s="4"/>
      <c r="T896" s="4"/>
      <c r="Z896" s="4"/>
    </row>
    <row r="897" spans="8:26" ht="15.75" customHeight="1" x14ac:dyDescent="0.2">
      <c r="H897" s="4"/>
      <c r="N897" s="4"/>
      <c r="T897" s="4"/>
      <c r="Z897" s="4"/>
    </row>
    <row r="898" spans="8:26" ht="15.75" customHeight="1" x14ac:dyDescent="0.2">
      <c r="H898" s="4"/>
      <c r="N898" s="4"/>
      <c r="T898" s="4"/>
      <c r="Z898" s="4"/>
    </row>
    <row r="899" spans="8:26" ht="15.75" customHeight="1" x14ac:dyDescent="0.2">
      <c r="H899" s="4"/>
      <c r="N899" s="4"/>
      <c r="T899" s="4"/>
      <c r="Z899" s="4"/>
    </row>
    <row r="900" spans="8:26" ht="15.75" customHeight="1" x14ac:dyDescent="0.2">
      <c r="H900" s="4"/>
      <c r="N900" s="4"/>
      <c r="T900" s="4"/>
      <c r="Z900" s="4"/>
    </row>
    <row r="901" spans="8:26" ht="15.75" customHeight="1" x14ac:dyDescent="0.2">
      <c r="H901" s="4"/>
      <c r="N901" s="4"/>
      <c r="T901" s="4"/>
      <c r="Z901" s="4"/>
    </row>
    <row r="902" spans="8:26" ht="15.75" customHeight="1" x14ac:dyDescent="0.2">
      <c r="H902" s="4"/>
      <c r="N902" s="4"/>
      <c r="T902" s="4"/>
      <c r="Z902" s="4"/>
    </row>
    <row r="903" spans="8:26" ht="15.75" customHeight="1" x14ac:dyDescent="0.2">
      <c r="H903" s="4"/>
      <c r="N903" s="4"/>
      <c r="T903" s="4"/>
      <c r="Z903" s="4"/>
    </row>
    <row r="904" spans="8:26" ht="15.75" customHeight="1" x14ac:dyDescent="0.2">
      <c r="H904" s="4"/>
      <c r="N904" s="4"/>
      <c r="T904" s="4"/>
      <c r="Z904" s="4"/>
    </row>
    <row r="905" spans="8:26" ht="15.75" customHeight="1" x14ac:dyDescent="0.2">
      <c r="H905" s="4"/>
      <c r="N905" s="4"/>
      <c r="T905" s="4"/>
      <c r="Z905" s="4"/>
    </row>
    <row r="906" spans="8:26" ht="15.75" customHeight="1" x14ac:dyDescent="0.2">
      <c r="H906" s="4"/>
      <c r="N906" s="4"/>
      <c r="T906" s="4"/>
      <c r="Z906" s="4"/>
    </row>
    <row r="907" spans="8:26" ht="15.75" customHeight="1" x14ac:dyDescent="0.2">
      <c r="H907" s="4"/>
      <c r="N907" s="4"/>
      <c r="T907" s="4"/>
      <c r="Z907" s="4"/>
    </row>
    <row r="908" spans="8:26" ht="15.75" customHeight="1" x14ac:dyDescent="0.2">
      <c r="H908" s="4"/>
      <c r="N908" s="4"/>
      <c r="T908" s="4"/>
      <c r="Z908" s="4"/>
    </row>
    <row r="909" spans="8:26" ht="15.75" customHeight="1" x14ac:dyDescent="0.2">
      <c r="H909" s="4"/>
      <c r="N909" s="4"/>
      <c r="T909" s="4"/>
      <c r="Z909" s="4"/>
    </row>
    <row r="910" spans="8:26" ht="15.75" customHeight="1" x14ac:dyDescent="0.2">
      <c r="H910" s="4"/>
      <c r="N910" s="4"/>
      <c r="T910" s="4"/>
      <c r="Z910" s="4"/>
    </row>
    <row r="911" spans="8:26" ht="15.75" customHeight="1" x14ac:dyDescent="0.2">
      <c r="H911" s="4"/>
      <c r="N911" s="4"/>
      <c r="T911" s="4"/>
      <c r="Z911" s="4"/>
    </row>
    <row r="912" spans="8:26" ht="15.75" customHeight="1" x14ac:dyDescent="0.2">
      <c r="H912" s="4"/>
      <c r="N912" s="4"/>
      <c r="T912" s="4"/>
      <c r="Z912" s="4"/>
    </row>
    <row r="913" spans="8:26" ht="15.75" customHeight="1" x14ac:dyDescent="0.2">
      <c r="H913" s="4"/>
      <c r="N913" s="4"/>
      <c r="T913" s="4"/>
      <c r="Z913" s="4"/>
    </row>
    <row r="914" spans="8:26" ht="15.75" customHeight="1" x14ac:dyDescent="0.2">
      <c r="H914" s="4"/>
      <c r="N914" s="4"/>
      <c r="T914" s="4"/>
      <c r="Z914" s="4"/>
    </row>
    <row r="915" spans="8:26" ht="15.75" customHeight="1" x14ac:dyDescent="0.2">
      <c r="H915" s="4"/>
      <c r="N915" s="4"/>
      <c r="T915" s="4"/>
      <c r="Z915" s="4"/>
    </row>
    <row r="916" spans="8:26" ht="15.75" customHeight="1" x14ac:dyDescent="0.2">
      <c r="H916" s="4"/>
      <c r="N916" s="4"/>
      <c r="T916" s="4"/>
      <c r="Z916" s="4"/>
    </row>
    <row r="917" spans="8:26" ht="15.75" customHeight="1" x14ac:dyDescent="0.2">
      <c r="H917" s="4"/>
      <c r="N917" s="4"/>
      <c r="T917" s="4"/>
      <c r="Z917" s="4"/>
    </row>
    <row r="918" spans="8:26" ht="15.75" customHeight="1" x14ac:dyDescent="0.2">
      <c r="H918" s="4"/>
      <c r="N918" s="4"/>
      <c r="T918" s="4"/>
      <c r="Z918" s="4"/>
    </row>
    <row r="919" spans="8:26" ht="15.75" customHeight="1" x14ac:dyDescent="0.2">
      <c r="H919" s="4"/>
      <c r="N919" s="4"/>
      <c r="T919" s="4"/>
      <c r="Z919" s="4"/>
    </row>
    <row r="920" spans="8:26" ht="15.75" customHeight="1" x14ac:dyDescent="0.2">
      <c r="H920" s="4"/>
      <c r="N920" s="4"/>
      <c r="T920" s="4"/>
      <c r="Z920" s="4"/>
    </row>
    <row r="921" spans="8:26" ht="15.75" customHeight="1" x14ac:dyDescent="0.2">
      <c r="H921" s="4"/>
      <c r="N921" s="4"/>
      <c r="T921" s="4"/>
      <c r="Z921" s="4"/>
    </row>
    <row r="922" spans="8:26" ht="15.75" customHeight="1" x14ac:dyDescent="0.2">
      <c r="H922" s="4"/>
      <c r="N922" s="4"/>
      <c r="T922" s="4"/>
      <c r="Z922" s="4"/>
    </row>
    <row r="923" spans="8:26" ht="15.75" customHeight="1" x14ac:dyDescent="0.2">
      <c r="H923" s="4"/>
      <c r="N923" s="4"/>
      <c r="T923" s="4"/>
      <c r="Z923" s="4"/>
    </row>
    <row r="924" spans="8:26" ht="15.75" customHeight="1" x14ac:dyDescent="0.2">
      <c r="H924" s="4"/>
      <c r="N924" s="4"/>
      <c r="T924" s="4"/>
      <c r="Z924" s="4"/>
    </row>
    <row r="925" spans="8:26" ht="15.75" customHeight="1" x14ac:dyDescent="0.2">
      <c r="H925" s="4"/>
      <c r="N925" s="4"/>
      <c r="T925" s="4"/>
      <c r="Z925" s="4"/>
    </row>
    <row r="926" spans="8:26" ht="15.75" customHeight="1" x14ac:dyDescent="0.2">
      <c r="H926" s="4"/>
      <c r="N926" s="4"/>
      <c r="T926" s="4"/>
      <c r="Z926" s="4"/>
    </row>
    <row r="927" spans="8:26" ht="15.75" customHeight="1" x14ac:dyDescent="0.2">
      <c r="H927" s="4"/>
      <c r="N927" s="4"/>
      <c r="T927" s="4"/>
      <c r="Z927" s="4"/>
    </row>
    <row r="928" spans="8:26" ht="15.75" customHeight="1" x14ac:dyDescent="0.2">
      <c r="H928" s="4"/>
      <c r="N928" s="4"/>
      <c r="T928" s="4"/>
      <c r="Z928" s="4"/>
    </row>
    <row r="929" spans="8:26" ht="15.75" customHeight="1" x14ac:dyDescent="0.2">
      <c r="H929" s="4"/>
      <c r="N929" s="4"/>
      <c r="T929" s="4"/>
      <c r="Z929" s="4"/>
    </row>
    <row r="930" spans="8:26" ht="15.75" customHeight="1" x14ac:dyDescent="0.2">
      <c r="H930" s="4"/>
      <c r="N930" s="4"/>
      <c r="T930" s="4"/>
      <c r="Z930" s="4"/>
    </row>
    <row r="931" spans="8:26" ht="15.75" customHeight="1" x14ac:dyDescent="0.2">
      <c r="H931" s="4"/>
      <c r="N931" s="4"/>
      <c r="T931" s="4"/>
      <c r="Z931" s="4"/>
    </row>
    <row r="932" spans="8:26" ht="15.75" customHeight="1" x14ac:dyDescent="0.2">
      <c r="H932" s="4"/>
      <c r="N932" s="4"/>
      <c r="T932" s="4"/>
      <c r="Z932" s="4"/>
    </row>
    <row r="933" spans="8:26" ht="15.75" customHeight="1" x14ac:dyDescent="0.2">
      <c r="H933" s="4"/>
      <c r="N933" s="4"/>
      <c r="T933" s="4"/>
      <c r="Z933" s="4"/>
    </row>
    <row r="934" spans="8:26" ht="15.75" customHeight="1" x14ac:dyDescent="0.2">
      <c r="H934" s="4"/>
      <c r="N934" s="4"/>
      <c r="T934" s="4"/>
      <c r="Z934" s="4"/>
    </row>
    <row r="935" spans="8:26" ht="15.75" customHeight="1" x14ac:dyDescent="0.2">
      <c r="H935" s="4"/>
      <c r="N935" s="4"/>
      <c r="T935" s="4"/>
      <c r="Z935" s="4"/>
    </row>
    <row r="936" spans="8:26" ht="15.75" customHeight="1" x14ac:dyDescent="0.2">
      <c r="H936" s="4"/>
      <c r="N936" s="4"/>
      <c r="T936" s="4"/>
      <c r="Z936" s="4"/>
    </row>
    <row r="937" spans="8:26" ht="15.75" customHeight="1" x14ac:dyDescent="0.2">
      <c r="H937" s="4"/>
      <c r="N937" s="4"/>
      <c r="T937" s="4"/>
      <c r="Z937" s="4"/>
    </row>
    <row r="938" spans="8:26" ht="15.75" customHeight="1" x14ac:dyDescent="0.2">
      <c r="H938" s="4"/>
      <c r="N938" s="4"/>
      <c r="T938" s="4"/>
      <c r="Z938" s="4"/>
    </row>
    <row r="939" spans="8:26" ht="15.75" customHeight="1" x14ac:dyDescent="0.2">
      <c r="H939" s="4"/>
      <c r="N939" s="4"/>
      <c r="T939" s="4"/>
      <c r="Z939" s="4"/>
    </row>
    <row r="940" spans="8:26" ht="15.75" customHeight="1" x14ac:dyDescent="0.2">
      <c r="H940" s="4"/>
      <c r="N940" s="4"/>
      <c r="T940" s="4"/>
      <c r="Z940" s="4"/>
    </row>
    <row r="941" spans="8:26" ht="15.75" customHeight="1" x14ac:dyDescent="0.2">
      <c r="H941" s="4"/>
      <c r="N941" s="4"/>
      <c r="T941" s="4"/>
      <c r="Z941" s="4"/>
    </row>
    <row r="942" spans="8:26" ht="15.75" customHeight="1" x14ac:dyDescent="0.2">
      <c r="H942" s="4"/>
      <c r="N942" s="4"/>
      <c r="T942" s="4"/>
      <c r="Z942" s="4"/>
    </row>
    <row r="943" spans="8:26" ht="15.75" customHeight="1" x14ac:dyDescent="0.2">
      <c r="H943" s="4"/>
      <c r="N943" s="4"/>
      <c r="T943" s="4"/>
      <c r="Z943" s="4"/>
    </row>
    <row r="944" spans="8:26" ht="15.75" customHeight="1" x14ac:dyDescent="0.2">
      <c r="H944" s="4"/>
      <c r="N944" s="4"/>
      <c r="T944" s="4"/>
      <c r="Z944" s="4"/>
    </row>
    <row r="945" spans="8:26" ht="15.75" customHeight="1" x14ac:dyDescent="0.2">
      <c r="H945" s="4"/>
      <c r="N945" s="4"/>
      <c r="T945" s="4"/>
      <c r="Z945" s="4"/>
    </row>
    <row r="946" spans="8:26" ht="15.75" customHeight="1" x14ac:dyDescent="0.2">
      <c r="H946" s="4"/>
      <c r="N946" s="4"/>
      <c r="T946" s="4"/>
      <c r="Z946" s="4"/>
    </row>
    <row r="947" spans="8:26" ht="15.75" customHeight="1" x14ac:dyDescent="0.2">
      <c r="H947" s="4"/>
      <c r="N947" s="4"/>
      <c r="T947" s="4"/>
      <c r="Z947" s="4"/>
    </row>
    <row r="948" spans="8:26" ht="15.75" customHeight="1" x14ac:dyDescent="0.2">
      <c r="H948" s="4"/>
      <c r="N948" s="4"/>
      <c r="T948" s="4"/>
      <c r="Z948" s="4"/>
    </row>
    <row r="949" spans="8:26" ht="15.75" customHeight="1" x14ac:dyDescent="0.2">
      <c r="H949" s="4"/>
      <c r="N949" s="4"/>
      <c r="T949" s="4"/>
      <c r="Z949" s="4"/>
    </row>
    <row r="950" spans="8:26" ht="15.75" customHeight="1" x14ac:dyDescent="0.2">
      <c r="H950" s="4"/>
      <c r="N950" s="4"/>
      <c r="T950" s="4"/>
      <c r="Z950" s="4"/>
    </row>
    <row r="951" spans="8:26" ht="15.75" customHeight="1" x14ac:dyDescent="0.2">
      <c r="H951" s="4"/>
      <c r="N951" s="4"/>
      <c r="T951" s="4"/>
      <c r="Z951" s="4"/>
    </row>
    <row r="952" spans="8:26" ht="15.75" customHeight="1" x14ac:dyDescent="0.2">
      <c r="H952" s="4"/>
      <c r="N952" s="4"/>
      <c r="T952" s="4"/>
      <c r="Z952" s="4"/>
    </row>
    <row r="953" spans="8:26" ht="15.75" customHeight="1" x14ac:dyDescent="0.2">
      <c r="H953" s="4"/>
      <c r="N953" s="4"/>
      <c r="T953" s="4"/>
      <c r="Z953" s="4"/>
    </row>
    <row r="954" spans="8:26" ht="15.75" customHeight="1" x14ac:dyDescent="0.2">
      <c r="H954" s="4"/>
      <c r="N954" s="4"/>
      <c r="T954" s="4"/>
      <c r="Z954" s="4"/>
    </row>
    <row r="955" spans="8:26" ht="15.75" customHeight="1" x14ac:dyDescent="0.2">
      <c r="H955" s="4"/>
      <c r="N955" s="4"/>
      <c r="T955" s="4"/>
      <c r="Z955" s="4"/>
    </row>
    <row r="956" spans="8:26" ht="15.75" customHeight="1" x14ac:dyDescent="0.2">
      <c r="H956" s="4"/>
      <c r="N956" s="4"/>
      <c r="T956" s="4"/>
      <c r="Z956" s="4"/>
    </row>
    <row r="957" spans="8:26" ht="15.75" customHeight="1" x14ac:dyDescent="0.2">
      <c r="H957" s="4"/>
      <c r="N957" s="4"/>
      <c r="T957" s="4"/>
      <c r="Z957" s="4"/>
    </row>
    <row r="958" spans="8:26" ht="15.75" customHeight="1" x14ac:dyDescent="0.2">
      <c r="H958" s="4"/>
      <c r="N958" s="4"/>
      <c r="T958" s="4"/>
      <c r="Z958" s="4"/>
    </row>
    <row r="959" spans="8:26" ht="15.75" customHeight="1" x14ac:dyDescent="0.2">
      <c r="H959" s="4"/>
      <c r="N959" s="4"/>
      <c r="T959" s="4"/>
      <c r="Z959" s="4"/>
    </row>
    <row r="960" spans="8:26" ht="15.75" customHeight="1" x14ac:dyDescent="0.2">
      <c r="H960" s="4"/>
      <c r="N960" s="4"/>
      <c r="T960" s="4"/>
      <c r="Z960" s="4"/>
    </row>
    <row r="961" spans="8:26" ht="15.75" customHeight="1" x14ac:dyDescent="0.2">
      <c r="H961" s="4"/>
      <c r="N961" s="4"/>
      <c r="T961" s="4"/>
      <c r="Z961" s="4"/>
    </row>
    <row r="962" spans="8:26" ht="15.75" customHeight="1" x14ac:dyDescent="0.2">
      <c r="H962" s="4"/>
      <c r="N962" s="4"/>
      <c r="T962" s="4"/>
      <c r="Z962" s="4"/>
    </row>
    <row r="963" spans="8:26" ht="15.75" customHeight="1" x14ac:dyDescent="0.2">
      <c r="H963" s="4"/>
      <c r="N963" s="4"/>
      <c r="T963" s="4"/>
      <c r="Z963" s="4"/>
    </row>
    <row r="964" spans="8:26" ht="15.75" customHeight="1" x14ac:dyDescent="0.2">
      <c r="H964" s="4"/>
      <c r="N964" s="4"/>
      <c r="T964" s="4"/>
      <c r="Z964" s="4"/>
    </row>
    <row r="965" spans="8:26" ht="15.75" customHeight="1" x14ac:dyDescent="0.2">
      <c r="H965" s="4"/>
      <c r="N965" s="4"/>
      <c r="T965" s="4"/>
      <c r="Z965" s="4"/>
    </row>
  </sheetData>
  <autoFilter ref="A7:AI392" xr:uid="{00000000-0009-0000-0000-000000000000}"/>
  <mergeCells count="17">
    <mergeCell ref="AA4:AA6"/>
    <mergeCell ref="AB4:AB6"/>
    <mergeCell ref="C5:D5"/>
    <mergeCell ref="E5:F5"/>
    <mergeCell ref="I5:J5"/>
    <mergeCell ref="K5:L5"/>
    <mergeCell ref="O5:P5"/>
    <mergeCell ref="Q5:R5"/>
    <mergeCell ref="U5:V5"/>
    <mergeCell ref="W5:X5"/>
    <mergeCell ref="C1:Z1"/>
    <mergeCell ref="A4:A6"/>
    <mergeCell ref="B4:B6"/>
    <mergeCell ref="C4:G4"/>
    <mergeCell ref="I4:M4"/>
    <mergeCell ref="O4:S4"/>
    <mergeCell ref="U4:Y4"/>
  </mergeCells>
  <conditionalFormatting sqref="AB8:AB392">
    <cfRule type="cellIs" dxfId="202" priority="1" operator="greaterThan">
      <formula>"10%"</formula>
    </cfRule>
  </conditionalFormatting>
  <conditionalFormatting sqref="D98:D106 F98:F106 L98:L106 R98:R106 X98:X106 J98:J106 P98:P106 V98:V106 D88:D96 F88:F96 L88:L96 R88:R96 X88:X96 J88:J96 P88:P96 V88:V96 D78:D86 F78:F86 L78:L86 R78:R86 X78:X86 J78:J86 P78:P86 V78:V86 D68:D76 F68:F76 L68:L76 R68:R76 X68:X76 J68:J76 P68:P76 V68:V76 D58:D66 F58:F66 L58:L66 R58:R66 X58:X66 J58:J66 P58:P66 V58:V66 D48:D56 F48:F56 L48:L56 R48:R56 X48:X56 J48:J56 P48:P56 V48:V56 D38:D46 F38:F46 L38:L46 R38:R46 X38:X46 J38:J46 P38:P46 V38:V46 D28:D36 F28:F36 L28:L36 R28:R36 X28:X36 J28:J36 P28:P36 V28:V36 D18:D26 F18:F26 L18:L26 R18:R26 X18:X26 J18:J26 P18:P26 V18:V26 D8:D16 F8:F16 L8:L16 R8:R16 X8:X16 J8:J16 P8:P16 V8:V16 D219:D231 F219:F231 L219:L231 R219:R231 X219:X231 J219:J231 P219:P231 V219:V231 D202:D214 F202:F214 L202:L214 R202:R214 X202:X214 J202:J214 P202:P214 V202:V214 D186:D200 F186:F200 L186:L197 R186:R197 X186:X197 J186:J197 P186:P197 V186:V197 D173:D184 F173:F184 L173:L184 R173:R184 X173:X184 J173:J184 P173:P184 V173:V184 D160:D171 F160:F171 L160:L171 R160:R171 X160:X171 J160:J171 P160:P171 V160:V171 D147:D158 F147:F158 L147:L158 R147:R158 X147:X158 J147:J158 P147:P158 V147:V158 D379:D392 F379:F392 L379:L392 R379:R392 X379:X392 J379:J392 P379:P392 V379:V392 D364:D377 F364:F377 L364:L377 R364:R377 X364:X377 J364:J377 P364:P377 V364:V377 D236:D248 F236:F248 L236:L248 R236:R248 X236:X248 J236:J248 P236:P248 V236:V248 D253:D265 F253:F265 L253:L265 R253:R265 X253:X265 J253:J265 P253:P265 V253:V265 D270:D282 F270:F282 L270:L282 R270:R282 X270:X282 J270:J282 P270:P282 V270:V282">
    <cfRule type="expression" dxfId="201" priority="2">
      <formula>AND(D8&gt;0, C8=0)</formula>
    </cfRule>
  </conditionalFormatting>
  <conditionalFormatting sqref="D98:D106 F98:F106 L98:L106 R98:R106 X98:X106 J98:J106 P98:P106 V98:V106 D88:D96 F88:F96 L88:L96 R88:R96 X88:X96 J88:J96 P88:P96 V88:V96 D78:D86 F78:F86 L78:L86 R78:R86 X78:X86 J78:J86 P78:P86 V78:V86 D68:D76 F68:F76 L68:L76 R68:R76 X68:X76 J68:J76 P68:P76 V68:V76 D58:D66 F58:F66 L58:L66 R58:R66 X58:X66 J58:J66 P58:P66 V58:V66 D48:D56 F48:F56 L48:L56 R48:R56 X48:X56 J48:J56 P48:P56 V48:V56 D38:D46 F38:F46 L38:L46 R38:R46 X38:X46 J38:J46 P38:P46 V38:V46 D28:D36 F28:F36 L28:L36 R28:R36 X28:X36 J28:J36 P28:P36 V28:V36 D18:D26 F18:F26 L18:L26 R18:R26 X18:X26 J18:J26 P18:P26 V18:V26 D8:D16 F8:F16 L8:L16 R8:R16 X8:X16 J8:J16 P8:P16 V8:V16 D219:D231 F219:F231 L219:L231 R219:R231 X219:X231 J219:J231 P219:P231 V219:V231 D202:D214 F202:F214 L202:L214 R202:R214 X202:X214 J202:J214 P202:P214 V202:V214 D186:D200 F186:F200 L186:L197 R186:R197 X186:X197 J186:J197 P186:P197 V186:V197 D173:D184 F173:F184 L173:L184 R173:R184 X173:X184 J173:J184 P173:P184 V173:V184 D160:D171 F160:F171 L160:L171 R160:R171 X160:X171 J160:J171 P160:P171 V160:V171 D147:D158 F147:F158 L147:L158 R147:R158 X147:X158 J147:J158 P147:P158 V147:V158 D379:D392 F379:F392 L379:L392 R379:R392 X379:X392 J379:J392 P379:P392 V379:V392 D364:D377 F364:F377 L364:L377 R364:R377 X364:X377 J364:J377 P364:P377 V364:V377 D236:D248 F236:F248 L236:L248 R236:R248 X236:X248 J236:J248 P236:P248 V236:V248 D253:D265 F253:F265 L253:L265 R253:R265 X253:X265 J253:J265 P253:P265 V253:V265 D270:D282 F270:F282 L270:L282 R270:R282 X270:X282 J270:J282 P270:P282 V270:V282">
    <cfRule type="expression" dxfId="200" priority="3">
      <formula>AND(D8=0, C8&gt;0)</formula>
    </cfRule>
  </conditionalFormatting>
  <conditionalFormatting sqref="F94">
    <cfRule type="expression" dxfId="199" priority="4">
      <formula>AND(F94&gt;0, E94=0)</formula>
    </cfRule>
  </conditionalFormatting>
  <conditionalFormatting sqref="F94">
    <cfRule type="expression" dxfId="198" priority="5">
      <formula>AND(F94=0, E94&gt;0)</formula>
    </cfRule>
  </conditionalFormatting>
  <conditionalFormatting sqref="D108:D119 F108:F119">
    <cfRule type="expression" dxfId="197" priority="70">
      <formula>AND(D108&gt;0, C108=0)</formula>
    </cfRule>
  </conditionalFormatting>
  <conditionalFormatting sqref="D108:D119 F108:F119">
    <cfRule type="expression" dxfId="196" priority="71">
      <formula>AND(D108=0, C108&gt;0)</formula>
    </cfRule>
  </conditionalFormatting>
  <conditionalFormatting sqref="L108:L119">
    <cfRule type="expression" dxfId="195" priority="72">
      <formula>AND(L108&gt;0, K108=0)</formula>
    </cfRule>
  </conditionalFormatting>
  <conditionalFormatting sqref="L108:L119">
    <cfRule type="expression" dxfId="194" priority="73">
      <formula>AND(L108=0, K108&gt;0)</formula>
    </cfRule>
  </conditionalFormatting>
  <conditionalFormatting sqref="R108:R119 R281">
    <cfRule type="expression" dxfId="193" priority="74">
      <formula>AND(R108&gt;0, Q108=0)</formula>
    </cfRule>
  </conditionalFormatting>
  <conditionalFormatting sqref="R108:R119 R281">
    <cfRule type="expression" dxfId="192" priority="75">
      <formula>AND(R108=0, Q108&gt;0)</formula>
    </cfRule>
  </conditionalFormatting>
  <conditionalFormatting sqref="X108:X119">
    <cfRule type="expression" dxfId="191" priority="76">
      <formula>AND(X108&gt;0, W108=0)</formula>
    </cfRule>
  </conditionalFormatting>
  <conditionalFormatting sqref="X108:X119">
    <cfRule type="expression" dxfId="190" priority="77">
      <formula>AND(X108=0, W108&gt;0)</formula>
    </cfRule>
  </conditionalFormatting>
  <conditionalFormatting sqref="D121:D132 F121:F132">
    <cfRule type="expression" dxfId="189" priority="78">
      <formula>AND(D121&gt;0, C121=0)</formula>
    </cfRule>
  </conditionalFormatting>
  <conditionalFormatting sqref="D121:D132 F121:F132">
    <cfRule type="expression" dxfId="188" priority="79">
      <formula>AND(D121=0, C121&gt;0)</formula>
    </cfRule>
  </conditionalFormatting>
  <conditionalFormatting sqref="L121:L132">
    <cfRule type="expression" dxfId="187" priority="80">
      <formula>AND(L121&gt;0, K121=0)</formula>
    </cfRule>
  </conditionalFormatting>
  <conditionalFormatting sqref="L121:L132">
    <cfRule type="expression" dxfId="186" priority="81">
      <formula>AND(L121=0, K121&gt;0)</formula>
    </cfRule>
  </conditionalFormatting>
  <conditionalFormatting sqref="R121:R132">
    <cfRule type="expression" dxfId="185" priority="82">
      <formula>AND(R121&gt;0, Q121=0)</formula>
    </cfRule>
  </conditionalFormatting>
  <conditionalFormatting sqref="R121:R132">
    <cfRule type="expression" dxfId="184" priority="83">
      <formula>AND(R121=0, Q121&gt;0)</formula>
    </cfRule>
  </conditionalFormatting>
  <conditionalFormatting sqref="X121:X132">
    <cfRule type="expression" dxfId="183" priority="84">
      <formula>AND(X121&gt;0, W121=0)</formula>
    </cfRule>
  </conditionalFormatting>
  <conditionalFormatting sqref="X121:X132">
    <cfRule type="expression" dxfId="182" priority="85">
      <formula>AND(X121=0, W121&gt;0)</formula>
    </cfRule>
  </conditionalFormatting>
  <conditionalFormatting sqref="D134:D145 F134:F145">
    <cfRule type="expression" dxfId="181" priority="86">
      <formula>AND(D134&gt;0, C134=0)</formula>
    </cfRule>
  </conditionalFormatting>
  <conditionalFormatting sqref="D134:D145 F134:F145">
    <cfRule type="expression" dxfId="180" priority="87">
      <formula>AND(D134=0, C134&gt;0)</formula>
    </cfRule>
  </conditionalFormatting>
  <conditionalFormatting sqref="L134:L145">
    <cfRule type="expression" dxfId="179" priority="88">
      <formula>AND(L134&gt;0, K134=0)</formula>
    </cfRule>
  </conditionalFormatting>
  <conditionalFormatting sqref="L134:L145">
    <cfRule type="expression" dxfId="178" priority="89">
      <formula>AND(L134=0, K134&gt;0)</formula>
    </cfRule>
  </conditionalFormatting>
  <conditionalFormatting sqref="R134:R145">
    <cfRule type="expression" dxfId="177" priority="90">
      <formula>AND(R134&gt;0, Q134=0)</formula>
    </cfRule>
  </conditionalFormatting>
  <conditionalFormatting sqref="R134:R145">
    <cfRule type="expression" dxfId="176" priority="91">
      <formula>AND(R134=0, Q134&gt;0)</formula>
    </cfRule>
  </conditionalFormatting>
  <conditionalFormatting sqref="X134:X145">
    <cfRule type="expression" dxfId="175" priority="92">
      <formula>AND(X134&gt;0, W134=0)</formula>
    </cfRule>
  </conditionalFormatting>
  <conditionalFormatting sqref="X134:X145">
    <cfRule type="expression" dxfId="174" priority="93">
      <formula>AND(X134=0, W134&gt;0)</formula>
    </cfRule>
  </conditionalFormatting>
  <conditionalFormatting sqref="L198:L200">
    <cfRule type="expression" dxfId="173" priority="120">
      <formula>AND(L198&gt;0, K198=0)</formula>
    </cfRule>
  </conditionalFormatting>
  <conditionalFormatting sqref="L198:L200">
    <cfRule type="expression" dxfId="172" priority="121">
      <formula>AND(L198=0, K198&gt;0)</formula>
    </cfRule>
  </conditionalFormatting>
  <conditionalFormatting sqref="R198:R200">
    <cfRule type="expression" dxfId="171" priority="124">
      <formula>AND(R198&gt;0, Q198=0)</formula>
    </cfRule>
  </conditionalFormatting>
  <conditionalFormatting sqref="R198:R200">
    <cfRule type="expression" dxfId="170" priority="125">
      <formula>AND(R198=0, Q198&gt;0)</formula>
    </cfRule>
  </conditionalFormatting>
  <conditionalFormatting sqref="X198:X200">
    <cfRule type="expression" dxfId="169" priority="128">
      <formula>AND(X198&gt;0, W198=0)</formula>
    </cfRule>
  </conditionalFormatting>
  <conditionalFormatting sqref="X198:X200">
    <cfRule type="expression" dxfId="168" priority="129">
      <formula>AND(X198=0, W198&gt;0)</formula>
    </cfRule>
  </conditionalFormatting>
  <conditionalFormatting sqref="D215:D217 F215:F217">
    <cfRule type="expression" dxfId="167" priority="132">
      <formula>AND(D215&gt;0, C215=0)</formula>
    </cfRule>
  </conditionalFormatting>
  <conditionalFormatting sqref="D215:D217 F215:F217">
    <cfRule type="expression" dxfId="166" priority="133">
      <formula>AND(D215=0, C215&gt;0)</formula>
    </cfRule>
  </conditionalFormatting>
  <conditionalFormatting sqref="L215:L217">
    <cfRule type="expression" dxfId="165" priority="136">
      <formula>AND(L215&gt;0, K215=0)</formula>
    </cfRule>
  </conditionalFormatting>
  <conditionalFormatting sqref="L215:L217">
    <cfRule type="expression" dxfId="164" priority="137">
      <formula>AND(L215=0, K215&gt;0)</formula>
    </cfRule>
  </conditionalFormatting>
  <conditionalFormatting sqref="R215:R217">
    <cfRule type="expression" dxfId="163" priority="140">
      <formula>AND(R215&gt;0, Q215=0)</formula>
    </cfRule>
  </conditionalFormatting>
  <conditionalFormatting sqref="R215:R217">
    <cfRule type="expression" dxfId="162" priority="141">
      <formula>AND(R215=0, Q215&gt;0)</formula>
    </cfRule>
  </conditionalFormatting>
  <conditionalFormatting sqref="X215:X217">
    <cfRule type="expression" dxfId="161" priority="144">
      <formula>AND(X215&gt;0, W215=0)</formula>
    </cfRule>
  </conditionalFormatting>
  <conditionalFormatting sqref="X215:X217">
    <cfRule type="expression" dxfId="160" priority="145">
      <formula>AND(X215=0, W215&gt;0)</formula>
    </cfRule>
  </conditionalFormatting>
  <conditionalFormatting sqref="D232:D234 F232:F234">
    <cfRule type="expression" dxfId="159" priority="148">
      <formula>AND(D232&gt;0, C232=0)</formula>
    </cfRule>
  </conditionalFormatting>
  <conditionalFormatting sqref="D232:D234 F232:F234">
    <cfRule type="expression" dxfId="158" priority="149">
      <formula>AND(D232=0, C232&gt;0)</formula>
    </cfRule>
  </conditionalFormatting>
  <conditionalFormatting sqref="L232:L234">
    <cfRule type="expression" dxfId="157" priority="152">
      <formula>AND(L232&gt;0, K232=0)</formula>
    </cfRule>
  </conditionalFormatting>
  <conditionalFormatting sqref="L232:L234">
    <cfRule type="expression" dxfId="156" priority="153">
      <formula>AND(L232=0, K232&gt;0)</formula>
    </cfRule>
  </conditionalFormatting>
  <conditionalFormatting sqref="R232:R234">
    <cfRule type="expression" dxfId="155" priority="156">
      <formula>AND(R232&gt;0, Q232=0)</formula>
    </cfRule>
  </conditionalFormatting>
  <conditionalFormatting sqref="R232:R234">
    <cfRule type="expression" dxfId="154" priority="157">
      <formula>AND(R232=0, Q232&gt;0)</formula>
    </cfRule>
  </conditionalFormatting>
  <conditionalFormatting sqref="X232:X234">
    <cfRule type="expression" dxfId="153" priority="160">
      <formula>AND(X232&gt;0, W232=0)</formula>
    </cfRule>
  </conditionalFormatting>
  <conditionalFormatting sqref="X232:X234">
    <cfRule type="expression" dxfId="152" priority="161">
      <formula>AND(X232=0, W232&gt;0)</formula>
    </cfRule>
  </conditionalFormatting>
  <conditionalFormatting sqref="D249:D251 F249:F251">
    <cfRule type="expression" dxfId="151" priority="164">
      <formula>AND(D249&gt;0, C249=0)</formula>
    </cfRule>
  </conditionalFormatting>
  <conditionalFormatting sqref="D249:D251 F249:F251">
    <cfRule type="expression" dxfId="150" priority="165">
      <formula>AND(D249=0, C249&gt;0)</formula>
    </cfRule>
  </conditionalFormatting>
  <conditionalFormatting sqref="L249:L251">
    <cfRule type="expression" dxfId="149" priority="168">
      <formula>AND(L249&gt;0, K249=0)</formula>
    </cfRule>
  </conditionalFormatting>
  <conditionalFormatting sqref="L249:L251">
    <cfRule type="expression" dxfId="148" priority="169">
      <formula>AND(L249=0, K249&gt;0)</formula>
    </cfRule>
  </conditionalFormatting>
  <conditionalFormatting sqref="R249:R251">
    <cfRule type="expression" dxfId="147" priority="172">
      <formula>AND(R249&gt;0, Q249=0)</formula>
    </cfRule>
  </conditionalFormatting>
  <conditionalFormatting sqref="R249:R251">
    <cfRule type="expression" dxfId="146" priority="173">
      <formula>AND(R249=0, Q249&gt;0)</formula>
    </cfRule>
  </conditionalFormatting>
  <conditionalFormatting sqref="X249:X251">
    <cfRule type="expression" dxfId="145" priority="176">
      <formula>AND(X249&gt;0, W249=0)</formula>
    </cfRule>
  </conditionalFormatting>
  <conditionalFormatting sqref="X249:X251">
    <cfRule type="expression" dxfId="144" priority="177">
      <formula>AND(X249=0, W249&gt;0)</formula>
    </cfRule>
  </conditionalFormatting>
  <conditionalFormatting sqref="D266:D268 F266:F268">
    <cfRule type="expression" dxfId="143" priority="180">
      <formula>AND(D266&gt;0, C266=0)</formula>
    </cfRule>
  </conditionalFormatting>
  <conditionalFormatting sqref="D266:D268 F266:F268">
    <cfRule type="expression" dxfId="142" priority="181">
      <formula>AND(D266=0, C266&gt;0)</formula>
    </cfRule>
  </conditionalFormatting>
  <conditionalFormatting sqref="L266:L268">
    <cfRule type="expression" dxfId="141" priority="184">
      <formula>AND(L266&gt;0, K266=0)</formula>
    </cfRule>
  </conditionalFormatting>
  <conditionalFormatting sqref="L266:L268">
    <cfRule type="expression" dxfId="140" priority="185">
      <formula>AND(L266=0, K266&gt;0)</formula>
    </cfRule>
  </conditionalFormatting>
  <conditionalFormatting sqref="R266:R268">
    <cfRule type="expression" dxfId="139" priority="188">
      <formula>AND(R266&gt;0, Q266=0)</formula>
    </cfRule>
  </conditionalFormatting>
  <conditionalFormatting sqref="R266:R268">
    <cfRule type="expression" dxfId="138" priority="189">
      <formula>AND(R266=0, Q266&gt;0)</formula>
    </cfRule>
  </conditionalFormatting>
  <conditionalFormatting sqref="X266:X268">
    <cfRule type="expression" dxfId="137" priority="192">
      <formula>AND(X266&gt;0, W266=0)</formula>
    </cfRule>
  </conditionalFormatting>
  <conditionalFormatting sqref="X266:X268">
    <cfRule type="expression" dxfId="136" priority="193">
      <formula>AND(X266=0, W266&gt;0)</formula>
    </cfRule>
  </conditionalFormatting>
  <conditionalFormatting sqref="D283:D285 F283:F285">
    <cfRule type="expression" dxfId="135" priority="196">
      <formula>AND(D283&gt;0, C283=0)</formula>
    </cfRule>
  </conditionalFormatting>
  <conditionalFormatting sqref="D283:D285 F283:F285">
    <cfRule type="expression" dxfId="134" priority="197">
      <formula>AND(D283=0, C283&gt;0)</formula>
    </cfRule>
  </conditionalFormatting>
  <conditionalFormatting sqref="L283:L285">
    <cfRule type="expression" dxfId="133" priority="200">
      <formula>AND(L283&gt;0, K283=0)</formula>
    </cfRule>
  </conditionalFormatting>
  <conditionalFormatting sqref="L283:L285">
    <cfRule type="expression" dxfId="132" priority="201">
      <formula>AND(L283=0, K283&gt;0)</formula>
    </cfRule>
  </conditionalFormatting>
  <conditionalFormatting sqref="R283:R285">
    <cfRule type="expression" dxfId="131" priority="204">
      <formula>AND(R283&gt;0, Q283=0)</formula>
    </cfRule>
  </conditionalFormatting>
  <conditionalFormatting sqref="R283:R285">
    <cfRule type="expression" dxfId="130" priority="205">
      <formula>AND(R283=0, Q283&gt;0)</formula>
    </cfRule>
  </conditionalFormatting>
  <conditionalFormatting sqref="X283:X285">
    <cfRule type="expression" dxfId="129" priority="208">
      <formula>AND(X283&gt;0, W283=0)</formula>
    </cfRule>
  </conditionalFormatting>
  <conditionalFormatting sqref="X283:X285">
    <cfRule type="expression" dxfId="128" priority="209">
      <formula>AND(X283=0, W283&gt;0)</formula>
    </cfRule>
  </conditionalFormatting>
  <conditionalFormatting sqref="D287:D300 F287:F300">
    <cfRule type="expression" dxfId="127" priority="212">
      <formula>AND(D287&gt;0, C287=0)</formula>
    </cfRule>
  </conditionalFormatting>
  <conditionalFormatting sqref="D287:D300 F287:F300">
    <cfRule type="expression" dxfId="126" priority="213">
      <formula>AND(D287=0, C287&gt;0)</formula>
    </cfRule>
  </conditionalFormatting>
  <conditionalFormatting sqref="L287:L300">
    <cfRule type="expression" dxfId="125" priority="214">
      <formula>AND(L287&gt;0, K287=0)</formula>
    </cfRule>
  </conditionalFormatting>
  <conditionalFormatting sqref="L287:L300">
    <cfRule type="expression" dxfId="124" priority="215">
      <formula>AND(L287=0, K287&gt;0)</formula>
    </cfRule>
  </conditionalFormatting>
  <conditionalFormatting sqref="R287:R300">
    <cfRule type="expression" dxfId="123" priority="216">
      <formula>AND(R287&gt;0, Q287=0)</formula>
    </cfRule>
  </conditionalFormatting>
  <conditionalFormatting sqref="R287:R300">
    <cfRule type="expression" dxfId="122" priority="217">
      <formula>AND(R287=0, Q287&gt;0)</formula>
    </cfRule>
  </conditionalFormatting>
  <conditionalFormatting sqref="X287:X300">
    <cfRule type="expression" dxfId="121" priority="218">
      <formula>AND(X287&gt;0, W287=0)</formula>
    </cfRule>
  </conditionalFormatting>
  <conditionalFormatting sqref="X287:X300">
    <cfRule type="expression" dxfId="120" priority="219">
      <formula>AND(X287=0, W287&gt;0)</formula>
    </cfRule>
  </conditionalFormatting>
  <conditionalFormatting sqref="D302:D315 F302:F315">
    <cfRule type="expression" dxfId="119" priority="220">
      <formula>AND(D302&gt;0, C302=0)</formula>
    </cfRule>
  </conditionalFormatting>
  <conditionalFormatting sqref="D302:D315 F302:F315">
    <cfRule type="expression" dxfId="118" priority="221">
      <formula>AND(D302=0, C302&gt;0)</formula>
    </cfRule>
  </conditionalFormatting>
  <conditionalFormatting sqref="L302:L315">
    <cfRule type="expression" dxfId="117" priority="222">
      <formula>AND(L302&gt;0, K302=0)</formula>
    </cfRule>
  </conditionalFormatting>
  <conditionalFormatting sqref="L302:L315">
    <cfRule type="expression" dxfId="116" priority="223">
      <formula>AND(L302=0, K302&gt;0)</formula>
    </cfRule>
  </conditionalFormatting>
  <conditionalFormatting sqref="R302:R315">
    <cfRule type="expression" dxfId="115" priority="224">
      <formula>AND(R302&gt;0, Q302=0)</formula>
    </cfRule>
  </conditionalFormatting>
  <conditionalFormatting sqref="R302:R315">
    <cfRule type="expression" dxfId="114" priority="225">
      <formula>AND(R302=0, Q302&gt;0)</formula>
    </cfRule>
  </conditionalFormatting>
  <conditionalFormatting sqref="X302:X315">
    <cfRule type="expression" dxfId="113" priority="226">
      <formula>AND(X302&gt;0, W302=0)</formula>
    </cfRule>
  </conditionalFormatting>
  <conditionalFormatting sqref="X302:X315">
    <cfRule type="expression" dxfId="112" priority="227">
      <formula>AND(X302=0, W302&gt;0)</formula>
    </cfRule>
  </conditionalFormatting>
  <conditionalFormatting sqref="D317:D330 F317:F330">
    <cfRule type="expression" dxfId="111" priority="228">
      <formula>AND(D317&gt;0, C317=0)</formula>
    </cfRule>
  </conditionalFormatting>
  <conditionalFormatting sqref="D317:D330 F317:F330">
    <cfRule type="expression" dxfId="110" priority="229">
      <formula>AND(D317=0, C317&gt;0)</formula>
    </cfRule>
  </conditionalFormatting>
  <conditionalFormatting sqref="L317:L330">
    <cfRule type="expression" dxfId="109" priority="230">
      <formula>AND(L317&gt;0, K317=0)</formula>
    </cfRule>
  </conditionalFormatting>
  <conditionalFormatting sqref="L317:L330">
    <cfRule type="expression" dxfId="108" priority="231">
      <formula>AND(L317=0, K317&gt;0)</formula>
    </cfRule>
  </conditionalFormatting>
  <conditionalFormatting sqref="R317:R330">
    <cfRule type="expression" dxfId="107" priority="232">
      <formula>AND(R317&gt;0, Q317=0)</formula>
    </cfRule>
  </conditionalFormatting>
  <conditionalFormatting sqref="R317:R330">
    <cfRule type="expression" dxfId="106" priority="233">
      <formula>AND(R317=0, Q317&gt;0)</formula>
    </cfRule>
  </conditionalFormatting>
  <conditionalFormatting sqref="X317:X330">
    <cfRule type="expression" dxfId="105" priority="234">
      <formula>AND(X317&gt;0, W317=0)</formula>
    </cfRule>
  </conditionalFormatting>
  <conditionalFormatting sqref="X317:X330">
    <cfRule type="expression" dxfId="104" priority="235">
      <formula>AND(X317=0, W317&gt;0)</formula>
    </cfRule>
  </conditionalFormatting>
  <conditionalFormatting sqref="D332:D346 F332:F346">
    <cfRule type="expression" dxfId="103" priority="236">
      <formula>AND(D332&gt;0, C332=0)</formula>
    </cfRule>
  </conditionalFormatting>
  <conditionalFormatting sqref="D332:D346 F332:F346">
    <cfRule type="expression" dxfId="102" priority="237">
      <formula>AND(D332=0, C332&gt;0)</formula>
    </cfRule>
  </conditionalFormatting>
  <conditionalFormatting sqref="L332:L346">
    <cfRule type="expression" dxfId="101" priority="238">
      <formula>AND(L332&gt;0, K332=0)</formula>
    </cfRule>
  </conditionalFormatting>
  <conditionalFormatting sqref="L332:L346">
    <cfRule type="expression" dxfId="100" priority="239">
      <formula>AND(L332=0, K332&gt;0)</formula>
    </cfRule>
  </conditionalFormatting>
  <conditionalFormatting sqref="R332:R346">
    <cfRule type="expression" dxfId="99" priority="240">
      <formula>AND(R332&gt;0, Q332=0)</formula>
    </cfRule>
  </conditionalFormatting>
  <conditionalFormatting sqref="R332:R346">
    <cfRule type="expression" dxfId="98" priority="241">
      <formula>AND(R332=0, Q332&gt;0)</formula>
    </cfRule>
  </conditionalFormatting>
  <conditionalFormatting sqref="X332:X346">
    <cfRule type="expression" dxfId="97" priority="242">
      <formula>AND(X332&gt;0, W332=0)</formula>
    </cfRule>
  </conditionalFormatting>
  <conditionalFormatting sqref="X332:X346">
    <cfRule type="expression" dxfId="96" priority="243">
      <formula>AND(X332=0, W332&gt;0)</formula>
    </cfRule>
  </conditionalFormatting>
  <conditionalFormatting sqref="D348:D362 F348:F362">
    <cfRule type="expression" dxfId="95" priority="244">
      <formula>AND(D348&gt;0, C348=0)</formula>
    </cfRule>
  </conditionalFormatting>
  <conditionalFormatting sqref="D348:D362 F348:F362">
    <cfRule type="expression" dxfId="94" priority="245">
      <formula>AND(D348=0, C348&gt;0)</formula>
    </cfRule>
  </conditionalFormatting>
  <conditionalFormatting sqref="L348:L362">
    <cfRule type="expression" dxfId="93" priority="246">
      <formula>AND(L348&gt;0, K348=0)</formula>
    </cfRule>
  </conditionalFormatting>
  <conditionalFormatting sqref="L348:L362">
    <cfRule type="expression" dxfId="92" priority="247">
      <formula>AND(L348=0, K348&gt;0)</formula>
    </cfRule>
  </conditionalFormatting>
  <conditionalFormatting sqref="R348:R362">
    <cfRule type="expression" dxfId="91" priority="248">
      <formula>AND(R348&gt;0, Q348=0)</formula>
    </cfRule>
  </conditionalFormatting>
  <conditionalFormatting sqref="R348:R362">
    <cfRule type="expression" dxfId="90" priority="249">
      <formula>AND(R348=0, Q348&gt;0)</formula>
    </cfRule>
  </conditionalFormatting>
  <conditionalFormatting sqref="X348:X362">
    <cfRule type="expression" dxfId="89" priority="250">
      <formula>AND(X348&gt;0, W348=0)</formula>
    </cfRule>
  </conditionalFormatting>
  <conditionalFormatting sqref="X348:X362">
    <cfRule type="expression" dxfId="88" priority="251">
      <formula>AND(X348=0, W348&gt;0)</formula>
    </cfRule>
  </conditionalFormatting>
  <conditionalFormatting sqref="R381:R384 R387:R390">
    <cfRule type="expression" dxfId="87" priority="256">
      <formula>AND(R381&gt;0, Q381=0)</formula>
    </cfRule>
  </conditionalFormatting>
  <conditionalFormatting sqref="R381:R384 R387:R390">
    <cfRule type="expression" dxfId="86" priority="257">
      <formula>AND(R381=0, Q381&gt;0)</formula>
    </cfRule>
  </conditionalFormatting>
  <conditionalFormatting sqref="R385">
    <cfRule type="expression" dxfId="85" priority="270">
      <formula>AND(R385&gt;0, Q385=0)</formula>
    </cfRule>
  </conditionalFormatting>
  <conditionalFormatting sqref="R385">
    <cfRule type="expression" dxfId="84" priority="271">
      <formula>AND(R385=0, Q385&gt;0)</formula>
    </cfRule>
  </conditionalFormatting>
  <conditionalFormatting sqref="J108:J119">
    <cfRule type="expression" dxfId="83" priority="340">
      <formula>AND(J108&gt;0, I108=0)</formula>
    </cfRule>
  </conditionalFormatting>
  <conditionalFormatting sqref="J108:J119">
    <cfRule type="expression" dxfId="82" priority="341">
      <formula>AND(J108=0, I108&gt;0)</formula>
    </cfRule>
  </conditionalFormatting>
  <conditionalFormatting sqref="P108:P119">
    <cfRule type="expression" dxfId="81" priority="342">
      <formula>AND(P108&gt;0, O108=0)</formula>
    </cfRule>
  </conditionalFormatting>
  <conditionalFormatting sqref="P108:P119">
    <cfRule type="expression" dxfId="80" priority="343">
      <formula>AND(P108=0, O108&gt;0)</formula>
    </cfRule>
  </conditionalFormatting>
  <conditionalFormatting sqref="V108:V119">
    <cfRule type="expression" dxfId="79" priority="344">
      <formula>AND(V108&gt;0, U108=0)</formula>
    </cfRule>
  </conditionalFormatting>
  <conditionalFormatting sqref="V108:V119">
    <cfRule type="expression" dxfId="78" priority="345">
      <formula>AND(V108=0, U108&gt;0)</formula>
    </cfRule>
  </conditionalFormatting>
  <conditionalFormatting sqref="J121:J132">
    <cfRule type="expression" dxfId="77" priority="346">
      <formula>AND(J121&gt;0, I121=0)</formula>
    </cfRule>
  </conditionalFormatting>
  <conditionalFormatting sqref="J121:J132">
    <cfRule type="expression" dxfId="76" priority="347">
      <formula>AND(J121=0, I121&gt;0)</formula>
    </cfRule>
  </conditionalFormatting>
  <conditionalFormatting sqref="P121:P132">
    <cfRule type="expression" dxfId="75" priority="348">
      <formula>AND(P121&gt;0, O121=0)</formula>
    </cfRule>
  </conditionalFormatting>
  <conditionalFormatting sqref="P121:P132">
    <cfRule type="expression" dxfId="74" priority="349">
      <formula>AND(P121=0, O121&gt;0)</formula>
    </cfRule>
  </conditionalFormatting>
  <conditionalFormatting sqref="V121:V132">
    <cfRule type="expression" dxfId="73" priority="350">
      <formula>AND(V121&gt;0, U121=0)</formula>
    </cfRule>
  </conditionalFormatting>
  <conditionalFormatting sqref="V121:V132">
    <cfRule type="expression" dxfId="72" priority="351">
      <formula>AND(V121=0, U121&gt;0)</formula>
    </cfRule>
  </conditionalFormatting>
  <conditionalFormatting sqref="J134:J145">
    <cfRule type="expression" dxfId="71" priority="352">
      <formula>AND(J134&gt;0, I134=0)</formula>
    </cfRule>
  </conditionalFormatting>
  <conditionalFormatting sqref="J134:J145">
    <cfRule type="expression" dxfId="70" priority="353">
      <formula>AND(J134=0, I134&gt;0)</formula>
    </cfRule>
  </conditionalFormatting>
  <conditionalFormatting sqref="P134:P145">
    <cfRule type="expression" dxfId="69" priority="354">
      <formula>AND(P134&gt;0, O134=0)</formula>
    </cfRule>
  </conditionalFormatting>
  <conditionalFormatting sqref="P134:P145">
    <cfRule type="expression" dxfId="68" priority="355">
      <formula>AND(P134=0, O134&gt;0)</formula>
    </cfRule>
  </conditionalFormatting>
  <conditionalFormatting sqref="V134:V145">
    <cfRule type="expression" dxfId="67" priority="356">
      <formula>AND(V134&gt;0, U134=0)</formula>
    </cfRule>
  </conditionalFormatting>
  <conditionalFormatting sqref="V134:V145">
    <cfRule type="expression" dxfId="66" priority="357">
      <formula>AND(V134=0, U134&gt;0)</formula>
    </cfRule>
  </conditionalFormatting>
  <conditionalFormatting sqref="J198:J200">
    <cfRule type="expression" dxfId="65" priority="376">
      <formula>AND(J198&gt;0, I198=0)</formula>
    </cfRule>
  </conditionalFormatting>
  <conditionalFormatting sqref="J198:J200">
    <cfRule type="expression" dxfId="64" priority="377">
      <formula>AND(J198=0, I198&gt;0)</formula>
    </cfRule>
  </conditionalFormatting>
  <conditionalFormatting sqref="P198:P200">
    <cfRule type="expression" dxfId="63" priority="380">
      <formula>AND(P198&gt;0, O198=0)</formula>
    </cfRule>
  </conditionalFormatting>
  <conditionalFormatting sqref="P198:P200">
    <cfRule type="expression" dxfId="62" priority="381">
      <formula>AND(P198=0, O198&gt;0)</formula>
    </cfRule>
  </conditionalFormatting>
  <conditionalFormatting sqref="V198:V200">
    <cfRule type="expression" dxfId="61" priority="384">
      <formula>AND(V198&gt;0, U198=0)</formula>
    </cfRule>
  </conditionalFormatting>
  <conditionalFormatting sqref="V198:V200">
    <cfRule type="expression" dxfId="60" priority="385">
      <formula>AND(V198=0, U198&gt;0)</formula>
    </cfRule>
  </conditionalFormatting>
  <conditionalFormatting sqref="J215:J217">
    <cfRule type="expression" dxfId="59" priority="388">
      <formula>AND(J215&gt;0, I215=0)</formula>
    </cfRule>
  </conditionalFormatting>
  <conditionalFormatting sqref="J215:J217">
    <cfRule type="expression" dxfId="58" priority="389">
      <formula>AND(J215=0, I215&gt;0)</formula>
    </cfRule>
  </conditionalFormatting>
  <conditionalFormatting sqref="P215:P217">
    <cfRule type="expression" dxfId="57" priority="392">
      <formula>AND(P215&gt;0, O215=0)</formula>
    </cfRule>
  </conditionalFormatting>
  <conditionalFormatting sqref="P215:P217">
    <cfRule type="expression" dxfId="56" priority="393">
      <formula>AND(P215=0, O215&gt;0)</formula>
    </cfRule>
  </conditionalFormatting>
  <conditionalFormatting sqref="V215:V217">
    <cfRule type="expression" dxfId="55" priority="396">
      <formula>AND(V215&gt;0, U215=0)</formula>
    </cfRule>
  </conditionalFormatting>
  <conditionalFormatting sqref="V215:V217">
    <cfRule type="expression" dxfId="54" priority="397">
      <formula>AND(V215=0, U215&gt;0)</formula>
    </cfRule>
  </conditionalFormatting>
  <conditionalFormatting sqref="J232:J234">
    <cfRule type="expression" dxfId="53" priority="400">
      <formula>AND(J232&gt;0, I232=0)</formula>
    </cfRule>
  </conditionalFormatting>
  <conditionalFormatting sqref="J232:J234">
    <cfRule type="expression" dxfId="52" priority="401">
      <formula>AND(J232=0, I232&gt;0)</formula>
    </cfRule>
  </conditionalFormatting>
  <conditionalFormatting sqref="P232:P234">
    <cfRule type="expression" dxfId="51" priority="404">
      <formula>AND(P232&gt;0, O232=0)</formula>
    </cfRule>
  </conditionalFormatting>
  <conditionalFormatting sqref="P232:P234">
    <cfRule type="expression" dxfId="50" priority="405">
      <formula>AND(P232=0, O232&gt;0)</formula>
    </cfRule>
  </conditionalFormatting>
  <conditionalFormatting sqref="V232:V234">
    <cfRule type="expression" dxfId="49" priority="408">
      <formula>AND(V232&gt;0, U232=0)</formula>
    </cfRule>
  </conditionalFormatting>
  <conditionalFormatting sqref="V232:V234">
    <cfRule type="expression" dxfId="48" priority="409">
      <formula>AND(V232=0, U232&gt;0)</formula>
    </cfRule>
  </conditionalFormatting>
  <conditionalFormatting sqref="J249:J251">
    <cfRule type="expression" dxfId="47" priority="412">
      <formula>AND(J249&gt;0, I249=0)</formula>
    </cfRule>
  </conditionalFormatting>
  <conditionalFormatting sqref="J249:J251">
    <cfRule type="expression" dxfId="46" priority="413">
      <formula>AND(J249=0, I249&gt;0)</formula>
    </cfRule>
  </conditionalFormatting>
  <conditionalFormatting sqref="P249:P251">
    <cfRule type="expression" dxfId="45" priority="416">
      <formula>AND(P249&gt;0, O249=0)</formula>
    </cfRule>
  </conditionalFormatting>
  <conditionalFormatting sqref="P249:P251">
    <cfRule type="expression" dxfId="44" priority="417">
      <formula>AND(P249=0, O249&gt;0)</formula>
    </cfRule>
  </conditionalFormatting>
  <conditionalFormatting sqref="V249:V251">
    <cfRule type="expression" dxfId="43" priority="420">
      <formula>AND(V249&gt;0, U249=0)</formula>
    </cfRule>
  </conditionalFormatting>
  <conditionalFormatting sqref="V249:V251">
    <cfRule type="expression" dxfId="42" priority="421">
      <formula>AND(V249=0, U249&gt;0)</formula>
    </cfRule>
  </conditionalFormatting>
  <conditionalFormatting sqref="J266:J268">
    <cfRule type="expression" dxfId="41" priority="424">
      <formula>AND(J266&gt;0, I266=0)</formula>
    </cfRule>
  </conditionalFormatting>
  <conditionalFormatting sqref="J266:J268">
    <cfRule type="expression" dxfId="40" priority="425">
      <formula>AND(J266=0, I266&gt;0)</formula>
    </cfRule>
  </conditionalFormatting>
  <conditionalFormatting sqref="P266:P268">
    <cfRule type="expression" dxfId="39" priority="428">
      <formula>AND(P266&gt;0, O266=0)</formula>
    </cfRule>
  </conditionalFormatting>
  <conditionalFormatting sqref="P266:P268">
    <cfRule type="expression" dxfId="38" priority="429">
      <formula>AND(P266=0, O266&gt;0)</formula>
    </cfRule>
  </conditionalFormatting>
  <conditionalFormatting sqref="V266:V268">
    <cfRule type="expression" dxfId="37" priority="432">
      <formula>AND(V266&gt;0, U266=0)</formula>
    </cfRule>
  </conditionalFormatting>
  <conditionalFormatting sqref="V266:V268">
    <cfRule type="expression" dxfId="36" priority="433">
      <formula>AND(V266=0, U266&gt;0)</formula>
    </cfRule>
  </conditionalFormatting>
  <conditionalFormatting sqref="J283:J285">
    <cfRule type="expression" dxfId="35" priority="436">
      <formula>AND(J283&gt;0, I283=0)</formula>
    </cfRule>
  </conditionalFormatting>
  <conditionalFormatting sqref="J283:J285">
    <cfRule type="expression" dxfId="34" priority="437">
      <formula>AND(J283=0, I283&gt;0)</formula>
    </cfRule>
  </conditionalFormatting>
  <conditionalFormatting sqref="P283:P285">
    <cfRule type="expression" dxfId="33" priority="440">
      <formula>AND(P283&gt;0, O283=0)</formula>
    </cfRule>
  </conditionalFormatting>
  <conditionalFormatting sqref="P283:P285">
    <cfRule type="expression" dxfId="32" priority="441">
      <formula>AND(P283=0, O283&gt;0)</formula>
    </cfRule>
  </conditionalFormatting>
  <conditionalFormatting sqref="V283:V285">
    <cfRule type="expression" dxfId="31" priority="444">
      <formula>AND(V283&gt;0, U283=0)</formula>
    </cfRule>
  </conditionalFormatting>
  <conditionalFormatting sqref="V283:V285">
    <cfRule type="expression" dxfId="30" priority="445">
      <formula>AND(V283=0, U283&gt;0)</formula>
    </cfRule>
  </conditionalFormatting>
  <conditionalFormatting sqref="J287:J300">
    <cfRule type="expression" dxfId="29" priority="448">
      <formula>AND(J287&gt;0, I287=0)</formula>
    </cfRule>
  </conditionalFormatting>
  <conditionalFormatting sqref="J287:J300">
    <cfRule type="expression" dxfId="28" priority="449">
      <formula>AND(J287=0, I287&gt;0)</formula>
    </cfRule>
  </conditionalFormatting>
  <conditionalFormatting sqref="P287:P300">
    <cfRule type="expression" dxfId="27" priority="450">
      <formula>AND(P287&gt;0, O287=0)</formula>
    </cfRule>
  </conditionalFormatting>
  <conditionalFormatting sqref="P287:P300">
    <cfRule type="expression" dxfId="26" priority="451">
      <formula>AND(P287=0, O287&gt;0)</formula>
    </cfRule>
  </conditionalFormatting>
  <conditionalFormatting sqref="V287:V300">
    <cfRule type="expression" dxfId="25" priority="452">
      <formula>AND(V287&gt;0, U287=0)</formula>
    </cfRule>
  </conditionalFormatting>
  <conditionalFormatting sqref="V287:V300">
    <cfRule type="expression" dxfId="24" priority="453">
      <formula>AND(V287=0, U287&gt;0)</formula>
    </cfRule>
  </conditionalFormatting>
  <conditionalFormatting sqref="J302:J315">
    <cfRule type="expression" dxfId="23" priority="454">
      <formula>AND(J302&gt;0, I302=0)</formula>
    </cfRule>
  </conditionalFormatting>
  <conditionalFormatting sqref="J302:J315">
    <cfRule type="expression" dxfId="22" priority="455">
      <formula>AND(J302=0, I302&gt;0)</formula>
    </cfRule>
  </conditionalFormatting>
  <conditionalFormatting sqref="P302:P315">
    <cfRule type="expression" dxfId="21" priority="456">
      <formula>AND(P302&gt;0, O302=0)</formula>
    </cfRule>
  </conditionalFormatting>
  <conditionalFormatting sqref="P302:P315">
    <cfRule type="expression" dxfId="20" priority="457">
      <formula>AND(P302=0, O302&gt;0)</formula>
    </cfRule>
  </conditionalFormatting>
  <conditionalFormatting sqref="V302:V315">
    <cfRule type="expression" dxfId="19" priority="458">
      <formula>AND(V302&gt;0, U302=0)</formula>
    </cfRule>
  </conditionalFormatting>
  <conditionalFormatting sqref="V302:V315">
    <cfRule type="expression" dxfId="18" priority="459">
      <formula>AND(V302=0, U302&gt;0)</formula>
    </cfRule>
  </conditionalFormatting>
  <conditionalFormatting sqref="J317:J330">
    <cfRule type="expression" dxfId="17" priority="460">
      <formula>AND(J317&gt;0, I317=0)</formula>
    </cfRule>
  </conditionalFormatting>
  <conditionalFormatting sqref="J317:J330">
    <cfRule type="expression" dxfId="16" priority="461">
      <formula>AND(J317=0, I317&gt;0)</formula>
    </cfRule>
  </conditionalFormatting>
  <conditionalFormatting sqref="P317:P330">
    <cfRule type="expression" dxfId="15" priority="462">
      <formula>AND(P317&gt;0, O317=0)</formula>
    </cfRule>
  </conditionalFormatting>
  <conditionalFormatting sqref="P317:P330">
    <cfRule type="expression" dxfId="14" priority="463">
      <formula>AND(P317=0, O317&gt;0)</formula>
    </cfRule>
  </conditionalFormatting>
  <conditionalFormatting sqref="V317:V330">
    <cfRule type="expression" dxfId="13" priority="464">
      <formula>AND(V317&gt;0, U317=0)</formula>
    </cfRule>
  </conditionalFormatting>
  <conditionalFormatting sqref="V317:V330">
    <cfRule type="expression" dxfId="12" priority="465">
      <formula>AND(V317=0, U317&gt;0)</formula>
    </cfRule>
  </conditionalFormatting>
  <conditionalFormatting sqref="J332:J346">
    <cfRule type="expression" dxfId="11" priority="466">
      <formula>AND(J332&gt;0, I332=0)</formula>
    </cfRule>
  </conditionalFormatting>
  <conditionalFormatting sqref="J332:J346">
    <cfRule type="expression" dxfId="10" priority="467">
      <formula>AND(J332=0, I332&gt;0)</formula>
    </cfRule>
  </conditionalFormatting>
  <conditionalFormatting sqref="P332:P346">
    <cfRule type="expression" dxfId="9" priority="468">
      <formula>AND(P332&gt;0, O332=0)</formula>
    </cfRule>
  </conditionalFormatting>
  <conditionalFormatting sqref="P332:P346">
    <cfRule type="expression" dxfId="8" priority="469">
      <formula>AND(P332=0, O332&gt;0)</formula>
    </cfRule>
  </conditionalFormatting>
  <conditionalFormatting sqref="V332:V346">
    <cfRule type="expression" dxfId="7" priority="470">
      <formula>AND(V332&gt;0, U332=0)</formula>
    </cfRule>
  </conditionalFormatting>
  <conditionalFormatting sqref="V332:V346">
    <cfRule type="expression" dxfId="6" priority="471">
      <formula>AND(V332=0, U332&gt;0)</formula>
    </cfRule>
  </conditionalFormatting>
  <conditionalFormatting sqref="J348:J362">
    <cfRule type="expression" dxfId="5" priority="472">
      <formula>AND(J348&gt;0, I348=0)</formula>
    </cfRule>
  </conditionalFormatting>
  <conditionalFormatting sqref="J348:J362">
    <cfRule type="expression" dxfId="4" priority="473">
      <formula>AND(J348=0, I348&gt;0)</formula>
    </cfRule>
  </conditionalFormatting>
  <conditionalFormatting sqref="P348:P362">
    <cfRule type="expression" dxfId="3" priority="474">
      <formula>AND(P348&gt;0, O348=0)</formula>
    </cfRule>
  </conditionalFormatting>
  <conditionalFormatting sqref="P348:P362">
    <cfRule type="expression" dxfId="2" priority="475">
      <formula>AND(P348=0, O348&gt;0)</formula>
    </cfRule>
  </conditionalFormatting>
  <conditionalFormatting sqref="V348:V362">
    <cfRule type="expression" dxfId="1" priority="476">
      <formula>AND(V348&gt;0, U348=0)</formula>
    </cfRule>
  </conditionalFormatting>
  <conditionalFormatting sqref="V348:V362">
    <cfRule type="expression" dxfId="0" priority="477">
      <formula>AND(V348=0, U348&gt;0)</formula>
    </cfRule>
  </conditionalFormatting>
  <dataValidations count="61">
    <dataValidation type="custom" allowBlank="1" showInputMessage="1" showErrorMessage="1" prompt="На эту дату уже назначена контрольная работа по другому предмету!_x000a_" sqref="Q108:Q110 Q113 E108:E115 E117:E119 K108:K119 Q115:Q119 W108:W119 Q128 Q141 Q167 Q196 Q230 Q247 Q213 Q180 Q154 Q264 Q281" xr:uid="{00000000-0002-0000-0000-000001000000}">
      <formula1>COUNTIF(E$108:E$119,C108)+COUNTIF(C$108:C$119,E108)+COUNTIF(E$108:E$119,E108)+COUNTIF(C$108:C$119,C108)&lt;2</formula1>
    </dataValidation>
    <dataValidation type="custom" allowBlank="1" showInputMessage="1" showErrorMessage="1" prompt="На эту дату уже назначена контрольная работа по другому предмету!_x000a_" sqref="Q348:Q351 W348:W362 Q356:Q362 K348:K362 E348:E362 Q353" xr:uid="{00000000-0002-0000-0000-000003000000}">
      <formula1>COUNTIF(E$348:E$362,C348)+COUNTIF(C$348:C$362,E348)+COUNTIF(E$348:E$362,E348)+COUNTIF(C$348:C$362,C348)&lt;2</formula1>
    </dataValidation>
    <dataValidation type="custom" allowBlank="1" showInputMessage="1" showErrorMessage="1" prompt="На эту дату уже назначена контрольная работа по другому предмету!_x000a_" sqref="C287:C300 U287:U300 O287:O300 I287:I300" xr:uid="{00000000-0002-0000-0000-000004000000}">
      <formula1>COUNTIF(E$287:E$300,C287)+COUNTIF(C$287:C$300,E287)+COUNTIF(E$287:E$300,E287)+COUNTIF(C$287:C$300,C287)&lt;2</formula1>
    </dataValidation>
    <dataValidation type="custom" allowBlank="1" showInputMessage="1" showErrorMessage="1" prompt="На эту дату уже назначена контрольная работа по другому предмету!_x000a_" sqref="Q134 Q136 Q139 E134:E141 E143:E145 K134:K145 Q142:Q145 W134:W145" xr:uid="{00000000-0002-0000-0000-000006000000}">
      <formula1>COUNTIF(E$134:E$145,C134)+COUNTIF(C$134:C$145,E134)+COUNTIF(E$134:E$145,E134)+COUNTIF(C$134:C$145,C134)&lt;2</formula1>
    </dataValidation>
    <dataValidation type="custom" allowBlank="1" showInputMessage="1" showErrorMessage="1" prompt="На эту дату уже назначена контрольная работа по другому предмету!_x000a_" sqref="C121:C132 I121:I132 O121:O132 U121:U132" xr:uid="{00000000-0002-0000-0000-000007000000}">
      <formula1>COUNTIF(E$121:E$132,C121)+COUNTIF(C$121:C$132,E121)+COUNTIF(E$121:E$132,E121)+COUNTIF(C$121:C$132,C121)&lt;2</formula1>
    </dataValidation>
    <dataValidation type="list" allowBlank="1" showInputMessage="1" showErrorMessage="1" prompt="Введите число, которое в диапазоне от 1 до 7" sqref="F78 D108:D119 F108:F119 J108:J119 L108:L119 P108:P119 R108:R119 V108:V119 X108:X119 D121:D132 F121:F132 J121:J132 L121:L132 P121:P132 R121:R132 V121:V132 X121:X132 D134:D145 F134:F145 J134:J145 L134:L145 P134:P145 R134:R145 V134:V145 X134:X145 D287:D300 F287:F300 J287:J300 L287:L300 P287:P300 R287:R300 V287:V300 X287:X300 D302:D315 F302:F315 J302:J315 L302:L315 P302:P315 R302:R315 V302:V315 X302:X315 D317:D330 F317:F330 J317:J330 L317:L330 P317:P330 R317:R330 V317:V330 X317:X330 D332:D346 F332:F346 J332:J346 L332:L346 P332:P346 R332:R346 V332:V346 X332:X346 D348:D362 F348:F362 J348:J362 L348:L362 P348:P362 R348:R362 V348:V362 X348:X362 F364:F367 L364:L367 X98:X106 V98:V106 R98:R106 P98:P106 L98:L106 J98:J106 F98:F106 D98:D106 X88:X96 V88:V96 R88:R96 P88:P96 L88:L96 J88:J96 F88:F96 D88:D96 X78:X86 V78:V86 R78:R86 P78:P86 L78:L86 J78:J86 F80:F86 D78:D86 X68:X76 V68:V76 R68:R76 P68:P76 L68:L76 J68:J76 F68:F76 D68:D76 X58:X66 V58:V66 R58:R66 P58:P66 L58:L66 J58:J66 F58:F66 D58:D66 X48:X56 V48:V56 R48:R56 P48:P56 L48:L56 J48:J56 F48:F56 D48:D56 X38:X46 V38:V46 R38:R46 P38:P46 L38:L46 J38:J46 F38:F46 D38:D46 X28:X36 V28:V36 R28:R36 P28:P36 L28:L36 J28:J36 F28:F36 D28:D36 X18:X26 V18:V26 R18:R26 P18:P26 L18:L26 J18:J26 F18:F26 D18:D26 X8:X16 V8:V16 R8:R16 P8:P16 L8:L16 J8:J16 F8:F16 D8:D16 X219:X234 V219:V234 R219:R234 P219:P234 L219:L234 J219:J234 F219:F234 D219:D234 X202:X217 V202:V217 R202:R217 P202:P217 L202:L217 J202:J217 F202:F217 D202:D217 X186:X200 V186:V200 R186:R200 P186:P200 L186:L200 J186:J200 F186:F200 D186:D200 X173:X184 V173:V184 R173:R184 P173:P184 L173:L184 J173:J184 F173:F184 D173:D184 X160:X171 V160:V171 R160:R171 P160:P171 L160:L171 J160:J171 F160:F171 D160:D171 X147:X158 V147:V158 R147:R158 P147:P158 L147:L158 J147:J158 F147:F158 D147:D158 X379:X392 V379:V392 R379:R392 P379:P392 L379:L392 J379:J392 F379:F392 D379:D392 X364:X377 V364:V377 R364:R377 P364:P377 L369:L377 J364:J377 F369:F377 D364:D377 X236:X251 V236:V251 R236:R251 P236:P251 L236:L251 J236:J251 F236:F251 D236:D251 X253:X268 V253:V268 R253:R268 P253:P268 L253:L268 J253:J268 F253:F268 D253:D268 X270:X285 V270:V285 R270:R285 P270:P285 L270:L285 J270:J285 F270:F285 D270:D285" xr:uid="{00000000-0002-0000-0000-00000C000000}">
      <formula1>"1 ур.,2 ур.,3 ур.,4 ур.,5 ур.,6 ур.,7 ур."</formula1>
    </dataValidation>
    <dataValidation type="custom" allowBlank="1" showInputMessage="1" showErrorMessage="1" prompt="На эту дату уже назначена контрольная работа по другому предмету!_x000a_" sqref="Q287 W287:W300 Q289:Q300 K287:K300 E287:E300" xr:uid="{00000000-0002-0000-0000-00001B000000}">
      <formula1>COUNTIF(E$287:E$300,C287)+COUNTIF(C$287:C$300,E287)+COUNTIF(E$287:E$300,E287)+COUNTIF(C$287:C$300,C287)&lt;2</formula1>
    </dataValidation>
    <dataValidation type="custom" allowBlank="1" showInputMessage="1" showErrorMessage="1" prompt="На эту дату уже назначена контрольная работа по другому предмету!_x000a_" sqref="C348:C362 U348:U362 O348:O362 I348:I362" xr:uid="{00000000-0002-0000-0000-00001D000000}">
      <formula1>COUNTIF(E$348:E$362,C348)+COUNTIF(C$348:C$362,E348)+COUNTIF(E$348:E$362,E348)+COUNTIF(C$348:C$362,C348)&lt;2</formula1>
    </dataValidation>
    <dataValidation type="custom" allowBlank="1" showInputMessage="1" showErrorMessage="1" prompt="На эту дату уже назначена контрольная работа по другому предмету!_x000a_" sqref="Q121:Q123 Q126 E121:E128 E130:E132 K121:K132 Q129:Q132 W121:W132" xr:uid="{00000000-0002-0000-0000-00001F000000}">
      <formula1>COUNTIF(E$121:E$132,C121)+COUNTIF(C$121:C$132,E121)+COUNTIF(E$121:E$132,E121)+COUNTIF(C$121:C$132,C121)&lt;2</formula1>
    </dataValidation>
    <dataValidation type="list" allowBlank="1" showInputMessage="1" showErrorMessage="1" prompt="Нажмите здесь и введите значение из списка." sqref="F368" xr:uid="{00000000-0002-0000-0000-000021000000}">
      <formula1>"2 ур.,3 ур.,4 ур.,5 ур.,6 ур.,7 ур."</formula1>
    </dataValidation>
    <dataValidation type="custom" allowBlank="1" showInputMessage="1" showErrorMessage="1" prompt="На эту дату уже назначена контрольная работа по другому предмету!_x000a_" sqref="E302:E315 W302:W315 Q302:Q315 K302:K315" xr:uid="{00000000-0002-0000-0000-000025000000}">
      <formula1>COUNTIF(E$302:E$315,C302)+COUNTIF(C$302:C$315,E302)+COUNTIF(E$302:E$315,E302)+COUNTIF(C$302:C$315,C302)&lt;2</formula1>
    </dataValidation>
    <dataValidation type="custom" allowBlank="1" showInputMessage="1" showErrorMessage="1" prompt="На эту дату уже назначена контрольная работа по другому предмету!_x000a_" sqref="E317:E330 W317:W330 Q317:Q330 K317:K330" xr:uid="{00000000-0002-0000-0000-000026000000}">
      <formula1>COUNTIF(E$317:E$330,C317)+COUNTIF(C$317:C$330,E317)+COUNTIF(E$317:E$330,E317)+COUNTIF(C$317:C$330,C317)&lt;2</formula1>
    </dataValidation>
    <dataValidation type="custom" allowBlank="1" showInputMessage="1" showErrorMessage="1" prompt="На эту дату уже назначена контрольная работа по другому предмету!_x000a_" sqref="C317:C330 U317:U330 O317:O330 I317:I330" xr:uid="{00000000-0002-0000-0000-00002A000000}">
      <formula1>COUNTIF(E$317:E$330,C317)+COUNTIF(C$317:C$330,E317)+COUNTIF(E$317:E$330,E317)+COUNTIF(C$317:C$330,C317)&lt;2</formula1>
    </dataValidation>
    <dataValidation type="custom" allowBlank="1" showInputMessage="1" showErrorMessage="1" prompt="На эту дату уже назначена контрольная работа по другому предмету!_x000a_" sqref="C302:C315 U302:U315 O302:O315 I302:I315" xr:uid="{00000000-0002-0000-0000-00002C000000}">
      <formula1>COUNTIF(E$302:E$315,C302)+COUNTIF(C$302:C$315,E302)+COUNTIF(E$302:E$315,E302)+COUNTIF(C$302:C$315,C302)&lt;2</formula1>
    </dataValidation>
    <dataValidation type="custom" allowBlank="1" showInputMessage="1" showErrorMessage="1" prompt="На эту дату уже назначена контрольная работа по другому предмету!_x000a_" sqref="Q332 W332:W346 Q340:Q346 K332:K346 E332:E346 Q337 Q334:Q335" xr:uid="{00000000-0002-0000-0000-00002F000000}">
      <formula1>COUNTIF(E$332:E$346,C332)+COUNTIF(C$332:C$346,E332)+COUNTIF(E$332:E$346,E332)+COUNTIF(C$332:C$346,C332)&lt;2</formula1>
    </dataValidation>
    <dataValidation type="list" allowBlank="1" showInputMessage="1" showErrorMessage="1" prompt="Нажмите здесь и введите значение из списка." sqref="L368" xr:uid="{00000000-0002-0000-0000-000030000000}">
      <formula1>"1 ур.,2 ур.,3 ур.,4 ур.,5 ур.,6 ур."</formula1>
    </dataValidation>
    <dataValidation type="custom" allowBlank="1" showInputMessage="1" showErrorMessage="1" prompt="На эту дату уже назначена контрольная работа по другому предмету!_x000a_" sqref="C108:C119 I108:I119 O108:O119 U108:U119" xr:uid="{00000000-0002-0000-0000-000031000000}">
      <formula1>COUNTIF(E$108:E$119,C108)+COUNTIF(C$108:C$119,E108)+COUNTIF(E$108:E$119,E108)+COUNTIF(C$108:C$119,C108)&lt;2</formula1>
    </dataValidation>
    <dataValidation type="custom" allowBlank="1" showInputMessage="1" showErrorMessage="1" prompt="На эту дату уже назначена контрольная работа по другому предмету!_x000a_" sqref="C332:C346 U332:U346 O332:O346 I332:I346" xr:uid="{00000000-0002-0000-0000-000033000000}">
      <formula1>COUNTIF(E$332:E$346,C332)+COUNTIF(C$332:C$346,E332)+COUNTIF(E$332:E$346,E332)+COUNTIF(C$332:C$346,C332)&lt;2</formula1>
    </dataValidation>
    <dataValidation type="custom" allowBlank="1" showInputMessage="1" showErrorMessage="1" prompt="На эту дату уже назначена контрольная работа по другому предмету!_x000a_" sqref="C134:C145 I134:I145 O134:O145 U134:U145" xr:uid="{00000000-0002-0000-0000-00003A000000}">
      <formula1>COUNTIF(E$134:E$145,C134)+COUNTIF(C$134:C$145,E134)+COUNTIF(E$134:E$145,E134)+COUNTIF(C$134:C$145,C134)&lt;2</formula1>
    </dataValidation>
    <dataValidation type="custom" allowBlank="1" showInputMessage="1" showErrorMessage="1" prompt="На эту дату уже назначена контрольная работа по другому предмету!" sqref="W98:W106 Q98:Q101 E98:E102 Q103:Q104 E104:E106 K98:K106 Q106" xr:uid="{00000000-0002-0000-0000-000027000000}">
      <formula1>COUNTIF(E$98:E$106,C98)+COUNTIF(C$98:C$106,E98)+COUNTIF(E$98:E$106,E98)+COUNTIF(C$98:C$106,C98)&lt;2</formula1>
    </dataValidation>
    <dataValidation type="custom" allowBlank="1" showInputMessage="1" showErrorMessage="1" prompt="На эту дату уже назначена контрольная работа по другому предмету!" sqref="U98:U106 C98:C106 I98:I106 O98:O106" xr:uid="{00000000-0002-0000-0000-000038000000}">
      <formula1>COUNTIF(E$98:E$106,C98)+COUNTIF(C$98:C$106,E98)+COUNTIF(E$98:E$106,E98)+COUNTIF(C$98:C$106,C98)&lt;2</formula1>
    </dataValidation>
    <dataValidation type="custom" allowBlank="1" showInputMessage="1" showErrorMessage="1" prompt="На эту дату уже назначена контрольная работа по другому предмету!_x000a_" sqref="W88:W96 Q93:Q96 K88:K96 E95:E96 E88:E92 Q88:Q91" xr:uid="{00000000-0002-0000-0000-000009000000}">
      <formula1>COUNTIF(E$88:E$96,C88)+COUNTIF(C$88:C$96,E88)+COUNTIF(E$88:E$96,E88)+COUNTIF(C$88:C$96,C88)&lt;2</formula1>
    </dataValidation>
    <dataValidation type="custom" allowBlank="1" showInputMessage="1" showErrorMessage="1" prompt="На эту дату уже назначена контрольная работа по другому предмету!_x000a_" sqref="U88:U96 O88:O96 I88:I96 C88:C96" xr:uid="{00000000-0002-0000-0000-000035000000}">
      <formula1>COUNTIF(E$88:E$96,C88)+COUNTIF(C$88:C$96,E88)+COUNTIF(E$88:E$96,E88)+COUNTIF(C$88:C$96,C88)&lt;2</formula1>
    </dataValidation>
    <dataValidation type="custom" allowBlank="1" showInputMessage="1" showErrorMessage="1" prompt="На эту дату уже назначена контрольная работа по другому предмету!_x000a_" sqref="U78:U86 C78:C86 I78:I86 O78:O86" xr:uid="{00000000-0002-0000-0000-00000D000000}">
      <formula1>COUNTIF(E$78:E$86,C78)+COUNTIF(C$78:C$86,E78)+COUNTIF(E$78:E$86,E78)+COUNTIF(C$78:C$86,C78)&lt;2</formula1>
    </dataValidation>
    <dataValidation type="custom" allowBlank="1" showInputMessage="1" showErrorMessage="1" prompt="На эту дату уже назначена контрольная работа по другому предмету!_x000a_" sqref="W78:W86 Q78:Q81 E78:E82 E85:E86 K78:K86 Q83:Q86" xr:uid="{00000000-0002-0000-0000-000013000000}">
      <formula1>COUNTIF(E$78:E$86,C78)+COUNTIF(C$78:C$86,E78)+COUNTIF(E$78:E$86,E78)+COUNTIF(C$78:C$86,C78)&lt;2</formula1>
    </dataValidation>
    <dataValidation type="custom" allowBlank="1" showInputMessage="1" showErrorMessage="1" prompt="На эту дату уже назначена контрольная работа по другому предмету!" sqref="U68:U76 O68:O76 I68:I76 C68:C76" xr:uid="{00000000-0002-0000-0000-00001C000000}">
      <formula1>COUNTIF(E$68:E$76,C68)+COUNTIF(C$68:C$76,E68)+COUNTIF(E$68:E$76,E68)+COUNTIF(C$68:C$76,C68)&lt;2</formula1>
    </dataValidation>
    <dataValidation type="custom" allowBlank="1" showInputMessage="1" showErrorMessage="1" prompt="На эту дату уже назначена контрольная работа по другому предмету!" sqref="W68:W76 Q68:Q76 K68:K76 E74:E76 E68:E72" xr:uid="{00000000-0002-0000-0000-000034000000}">
      <formula1>COUNTIF(E$68:E$76,C68)+COUNTIF(C$68:C$76,E68)+COUNTIF(E$68:E$76,E68)+COUNTIF(C$68:C$76,C68)&lt;2</formula1>
    </dataValidation>
    <dataValidation type="custom" allowBlank="1" showInputMessage="1" showErrorMessage="1" prompt="На эту дату уже назначена контрольная работа по другому предмету!" sqref="W58:W66 E58:E62 Q58:Q64 E64:E66 K58:K66 Q66" xr:uid="{00000000-0002-0000-0000-000011000000}">
      <formula1>COUNTIF(E$58:E$66,C58)+COUNTIF(C$58:C$66,E58)+COUNTIF(E$58:E$66,E58)+COUNTIF(C$58:C$66,C58)&lt;2</formula1>
    </dataValidation>
    <dataValidation type="custom" allowBlank="1" showInputMessage="1" showErrorMessage="1" prompt="На эту дату уже назначена контрольная работа по другому предмету!" sqref="U58:U66 C58:C66 I58:I66 O58:O66" xr:uid="{00000000-0002-0000-0000-000028000000}">
      <formula1>COUNTIF(E$58:E$66,C58)+COUNTIF(C$58:C$66,E58)+COUNTIF(E$58:E$66,E58)+COUNTIF(C$58:C$66,C58)&lt;2</formula1>
    </dataValidation>
    <dataValidation type="custom" allowBlank="1" showInputMessage="1" showErrorMessage="1" prompt="На эту дату уже назначена контрольная работа по другому предмету!" sqref="U48:U56 O48:O56 I48:I56 C48:C56" xr:uid="{00000000-0002-0000-0000-000019000000}">
      <formula1>COUNTIF(E$48:E$56,C48)+COUNTIF(C$48:C$56,E48)+COUNTIF(E$48:E$56,E48)+COUNTIF(C$48:C$56,C48)&lt;2</formula1>
    </dataValidation>
    <dataValidation type="custom" allowBlank="1" showInputMessage="1" showErrorMessage="1" prompt="На эту дату уже назначена контрольная работа по другому предмету!" sqref="Q48 W48:W56 Q56 K48:K56 E55:E56 Q53:Q54 E48:E52 Q50:Q51" xr:uid="{00000000-0002-0000-0000-00001E000000}">
      <formula1>COUNTIF(E$48:E$56,C48)+COUNTIF(C$48:C$56,E48)+COUNTIF(E$48:E$56,E48)+COUNTIF(C$48:C$56,C48)&lt;2</formula1>
    </dataValidation>
    <dataValidation type="custom" allowBlank="1" showInputMessage="1" showErrorMessage="1" prompt="Стоп! - На эту дату уже назначена контрольная работа по другому предмету!" sqref="W38:W46 E38:E42 E45:E46 K38:K46 Q38:Q46" xr:uid="{00000000-0002-0000-0000-000012000000}">
      <formula1>COUNTIF(E$38:E$46,C38)+COUNTIF(C$38:C$46,E38)+COUNTIF(E$38:E$46,E38)+COUNTIF(C$38:C$46,C38)&lt;2</formula1>
    </dataValidation>
    <dataValidation type="custom" allowBlank="1" showInputMessage="1" showErrorMessage="1" prompt="Стоп! - На эту дату уже назначена контрольная работа по другому предмету!" sqref="U38:U46 C38:C46 I38:I46 O38:O46" xr:uid="{00000000-0002-0000-0000-000015000000}">
      <formula1>COUNTIF(E$38:E$46,C38)+COUNTIF(C$38:C$46,E38)+COUNTIF(E$38:E$46,E38)+COUNTIF(C$38:C$46,C38)&lt;2</formula1>
    </dataValidation>
    <dataValidation type="custom" allowBlank="1" showInputMessage="1" showErrorMessage="1" prompt="Стоп! - На эту дату уже назначена контрольная работа по другому предмету!" sqref="U28:U36 O28:O36 I28:I36 C28:C36" xr:uid="{00000000-0002-0000-0000-000024000000}">
      <formula1>COUNTIF(E$28:E$36,C28)+COUNTIF(C$28:C$36,E28)+COUNTIF(E$28:E$36,E28)+COUNTIF(C$28:C$36,C28)&lt;2</formula1>
    </dataValidation>
    <dataValidation type="custom" allowBlank="1" showInputMessage="1" showErrorMessage="1" prompt="Стоп! - На эту дату уже назначена контрольная работа по другому предмету!" sqref="W28:W36 Q28:Q36 K28:K36 E35:E36 E28:E32" xr:uid="{00000000-0002-0000-0000-000029000000}">
      <formula1>COUNTIF(E$28:E$36,C28)+COUNTIF(C$28:C$36,E28)+COUNTIF(E$28:E$36,E28)+COUNTIF(C$28:C$36,C28)&lt;2</formula1>
    </dataValidation>
    <dataValidation type="custom" allowBlank="1" showInputMessage="1" showErrorMessage="1" prompt="Стоп! - На эту дату уже назначена контрольная работа по другому предмету!" sqref="U18:U26 C18:C26 I18:I26 O18:O26" xr:uid="{00000000-0002-0000-0000-00002B000000}">
      <formula1>COUNTIF(E$18:E$26,C18)+COUNTIF(C$18:C$26,E18)+COUNTIF(E$18:E$26,E18)+COUNTIF(C$18:C$26,C18)&lt;2</formula1>
    </dataValidation>
    <dataValidation type="custom" allowBlank="1" showInputMessage="1" showErrorMessage="1" prompt="Стоп! - На эту дату уже назначена контрольная работа по другому предмету!" sqref="E34 E18:E22 E24:E26 K18:K26 Q18:Q26 W18:W26 E44 E84 E94 E54" xr:uid="{00000000-0002-0000-0000-00003B000000}">
      <formula1>COUNTIF(E$18:E$26,C18)+COUNTIF(C$18:C$26,E18)+COUNTIF(E$18:E$26,E18)+COUNTIF(C$18:C$26,C18)&lt;2</formula1>
    </dataValidation>
    <dataValidation type="custom" allowBlank="1" showInputMessage="1" showErrorMessage="1" prompt="Стоп! - На эту дату уже назначена контрольная работа по другому предмету!" sqref="U8:U16 O8:O16 I8:I16 C8:C16" xr:uid="{00000000-0002-0000-0000-00000E000000}">
      <formula1>COUNTIF(E$8:E$16,C8)+COUNTIF(C$8:C$16,E8)+COUNTIF(E$8:E$16,E8)+COUNTIF(C$8:C$16,C8)&lt;2</formula1>
    </dataValidation>
    <dataValidation type="custom" allowBlank="1" showInputMessage="1" showErrorMessage="1" prompt="Стоп! - На эту дату уже назначена контрольная работа по другому предмету!" sqref="E23 E43 Q49 E63 Q65 Q82 E83 Q102 E103 Q105 Q111:Q112 Q114 E116 Q124:Q125 Q127 E129 Q135 Q137:Q138 Q140 E142 Q148 E93 Q92 E73 Q55 E53 Q52 E33 W8:W16 Q8:Q16 K8:K16 E8:E16 E168 Q191 Q193:Q194 E197 Q203 Q225 Q227:Q228 E231 Q237 Q241 E248 Q220 E214 Q210:Q211 Q208 Q206 Q187 E181 E155 E265 Q258 Q275 Q280 E282 Q380 Q385 Q354:Q355 Q352 Q338:Q339 Q336 Q333 Q288" xr:uid="{00000000-0002-0000-0000-00002D000000}">
      <formula1>COUNTIF(E$8:E$16,C8)+COUNTIF(C$8:C$16,E8)+COUNTIF(E$8:E$16,E8)+COUNTIF(C$8:C$16,C8)&lt;2</formula1>
    </dataValidation>
    <dataValidation type="custom" allowBlank="1" showInputMessage="1" showErrorMessage="1" prompt="На эту дату уже назначена контрольная работа по другому предмету!_x000a_" sqref="U219:U234 C219:C234 I219:I234 O219:O234" xr:uid="{00000000-0002-0000-0000-000010000000}">
      <formula1>COUNTIF(E$219:E$234,C219)+COUNTIF(C$219:C$234,E219)+COUNTIF(E$219:E$234,E219)+COUNTIF(C$219:C$234,C219)&lt;2</formula1>
    </dataValidation>
    <dataValidation type="custom" allowBlank="1" showInputMessage="1" showErrorMessage="1" prompt="На эту дату уже назначена контрольная работа по другому предмету!_x000a_" sqref="Q219 Q221:Q224 Q226 Q229 E219:E230 E232:E234 K219:K234 Q231:Q234 W219:W234" xr:uid="{00000000-0002-0000-0000-000032000000}">
      <formula1>COUNTIF(E$219:E$234,C219)+COUNTIF(C$219:C$234,E219)+COUNTIF(E$219:E$234,E219)+COUNTIF(C$219:C$234,C219)&lt;2</formula1>
    </dataValidation>
    <dataValidation type="custom" allowBlank="1" showInputMessage="1" showErrorMessage="1" prompt="На эту дату уже назначена контрольная работа по другому предмету!_x000a_" sqref="Q202 W202:W217 Q214:Q217 K202:K217 E215:E217 E202:E213 Q212 Q209 Q207 Q204:Q205" xr:uid="{00000000-0002-0000-0000-000000000000}">
      <formula1>COUNTIF(E$202:E$217,C202)+COUNTIF(C$202:C$217,E202)+COUNTIF(E$202:E$217,E202)+COUNTIF(C$202:C$217,C202)&lt;2</formula1>
    </dataValidation>
    <dataValidation type="custom" allowBlank="1" showInputMessage="1" showErrorMessage="1" prompt="На эту дату уже назначена контрольная работа по другому предмету!_x000a_" sqref="U202:U217 O202:O217 I202:I217 C202:C217" xr:uid="{00000000-0002-0000-0000-000014000000}">
      <formula1>COUNTIF(E$202:E$217,C202)+COUNTIF(C$202:C$217,E202)+COUNTIF(E$202:E$217,E202)+COUNTIF(C$202:C$217,C202)&lt;2</formula1>
    </dataValidation>
    <dataValidation type="custom" allowBlank="1" showInputMessage="1" showErrorMessage="1" prompt="На эту дату уже назначена контрольная работа по другому предмету!_x000a_" sqref="U186:U200 C186:C200 I186:I200 O186:O200" xr:uid="{00000000-0002-0000-0000-00000F000000}">
      <formula1>COUNTIF(E$186:E$200,C186)+COUNTIF(C$186:C$200,E186)+COUNTIF(E$186:E$200,E186)+COUNTIF(C$186:C$200,C186)&lt;2</formula1>
    </dataValidation>
    <dataValidation type="custom" allowBlank="1" showInputMessage="1" showErrorMessage="1" prompt="На эту дату уже назначена контрольная работа по другому предмету!_x000a_" sqref="Q186 Q188:Q190 Q192 Q195 E186:E196 E198:E200 K186:K200 Q197:Q200 W186:W200" xr:uid="{00000000-0002-0000-0000-00002E000000}">
      <formula1>COUNTIF(E$186:E$200,C186)+COUNTIF(C$186:C$200,E186)+COUNTIF(E$186:E$200,E186)+COUNTIF(C$186:C$200,C186)&lt;2</formula1>
    </dataValidation>
    <dataValidation type="custom" allowBlank="1" showInputMessage="1" showErrorMessage="1" prompt="На эту дату уже назначена контрольная работа по другому предмету!_x000a_" sqref="U173:U184 O173:O184 I173:I184 C173:C184" xr:uid="{00000000-0002-0000-0000-00000B000000}">
      <formula1>COUNTIF(E$173:E$184,C173)+COUNTIF(C$173:C$184,E173)+COUNTIF(E$173:E$184,E173)+COUNTIF(C$173:C$184,C173)&lt;2</formula1>
    </dataValidation>
    <dataValidation type="custom" allowBlank="1" showInputMessage="1" showErrorMessage="1" prompt="На эту дату уже назначена контрольная работа по другому предмету!_x000a_" sqref="W173:W184 Q181:Q184 K173:K184 E182:E184 E173:E180 Q173:Q179" xr:uid="{00000000-0002-0000-0000-000036000000}">
      <formula1>COUNTIF(E$173:E$184,C173)+COUNTIF(C$173:C$184,E173)+COUNTIF(E$173:E$184,E173)+COUNTIF(C$173:C$184,C173)&lt;2</formula1>
    </dataValidation>
    <dataValidation type="custom" allowBlank="1" showInputMessage="1" showErrorMessage="1" prompt="На эту дату уже назначена контрольная работа по другому предмету!_x000a_" sqref="W160:W171 Q160:Q166 E160:E167 E169:E171 K160:K171 Q168:Q171" xr:uid="{00000000-0002-0000-0000-000017000000}">
      <formula1>COUNTIF(E$160:E$171,C160)+COUNTIF(C$160:C$171,E160)+COUNTIF(E$160:E$171,E160)+COUNTIF(C$160:C$171,C160)&lt;2</formula1>
    </dataValidation>
    <dataValidation type="custom" allowBlank="1" showInputMessage="1" showErrorMessage="1" prompt="На эту дату уже назначена контрольная работа по другому предмету!_x000a_" sqref="U160:U171 C160:C171 I160:I171 O160:O171" xr:uid="{00000000-0002-0000-0000-000037000000}">
      <formula1>COUNTIF(E$160:E$171,C160)+COUNTIF(C$160:C$171,E160)+COUNTIF(E$160:E$171,E160)+COUNTIF(C$160:C$171,C160)&lt;2</formula1>
    </dataValidation>
    <dataValidation type="custom" allowBlank="1" showInputMessage="1" showErrorMessage="1" prompt="На эту дату уже назначена контрольная работа по другому предмету!_x000a_" sqref="U147:U158 O147:O158 I147:I158 C147:C158" xr:uid="{00000000-0002-0000-0000-00000A000000}">
      <formula1>COUNTIF(E$147:E$158,C147)+COUNTIF(C$147:C$158,E147)+COUNTIF(E$147:E$158,E147)+COUNTIF(C$147:C$158,C147)&lt;2</formula1>
    </dataValidation>
    <dataValidation type="custom" allowBlank="1" showInputMessage="1" showErrorMessage="1" prompt="На эту дату уже назначена контрольная работа по другому предмету!_x000a_" sqref="Q147 W147:W158 Q155:Q158 K147:K158 E156:E158 E147:E154 Q149:Q153" xr:uid="{00000000-0002-0000-0000-000018000000}">
      <formula1>COUNTIF(E$147:E$158,C147)+COUNTIF(C$147:C$158,E147)+COUNTIF(E$147:E$158,E147)+COUNTIF(C$147:C$158,C147)&lt;2</formula1>
    </dataValidation>
    <dataValidation type="custom" allowBlank="1" showInputMessage="1" showErrorMessage="1" prompt="На эту дату уже назначена контрольная работа по другому предмету!_x000a_" sqref="Q379 W379:W392 Q391:Q392 K379:K392 E379:E392 Q386" xr:uid="{00000000-0002-0000-0000-000022000000}">
      <formula1>COUNTIF(E$379:E$392,C379)+COUNTIF(C$379:C$392,E379)+COUNTIF(E$379:E$392,E379)+COUNTIF(C$379:C$392,C379)&lt;2</formula1>
    </dataValidation>
    <dataValidation type="custom" allowBlank="1" showInputMessage="1" showErrorMessage="1" prompt="На эту дату уже назначена контрольная работа по другому предмету!_x000a_" sqref="U379:U392 O379:O392 I379:I392 C379:C392" xr:uid="{00000000-0002-0000-0000-000023000000}">
      <formula1>COUNTIF(E$379:E$392,C379)+COUNTIF(C$379:C$392,E379)+COUNTIF(E$379:E$392,E379)+COUNTIF(C$379:C$392,C379)&lt;2</formula1>
    </dataValidation>
    <dataValidation type="custom" allowBlank="1" showInputMessage="1" showErrorMessage="1" prompt="На эту дату уже назначена контрольная работа по другому предмету!_x000a_" sqref="Q387:Q390 E364:E377 K364:K377 Q364:Q377 W364:W377 Q381:Q384" xr:uid="{00000000-0002-0000-0000-000002000000}">
      <formula1>COUNTIF(E$364:E$377,C364)+COUNTIF(C$364:C$377,E364)+COUNTIF(E$364:E$377,E364)+COUNTIF(C$364:C$377,C364)&lt;2</formula1>
    </dataValidation>
    <dataValidation type="custom" allowBlank="1" showInputMessage="1" showErrorMessage="1" prompt="На эту дату уже назначена контрольная работа по другому предмету!_x000a_" sqref="U364:U377 C364:C377 I364:I377 O364:O377" xr:uid="{00000000-0002-0000-0000-000039000000}">
      <formula1>COUNTIF(E$364:E$377,C364)+COUNTIF(C$364:C$377,E364)+COUNTIF(E$364:E$377,E364)+COUNTIF(C$364:C$377,C364)&lt;2</formula1>
    </dataValidation>
    <dataValidation type="custom" allowBlank="1" showInputMessage="1" showErrorMessage="1" prompt="На эту дату уже назначена контрольная работа по другому предмету!_x000a_" sqref="U236:U251 O236:O251 I236:I251 C236:C251" xr:uid="{00000000-0002-0000-0000-000005000000}">
      <formula1>COUNTIF(E$236:E$251,C236)+COUNTIF(C$236:C$251,E236)+COUNTIF(E$236:E$251,E236)+COUNTIF(C$236:C$251,C236)&lt;2</formula1>
    </dataValidation>
    <dataValidation type="custom" allowBlank="1" showInputMessage="1" showErrorMessage="1" prompt="На эту дату уже назначена контрольная работа по другому предмету!_x000a_" sqref="Q236 W236:W251 Q248:Q251 K236:K251 E249:E251 E236:E247 Q242:Q246 Q238:Q240" xr:uid="{00000000-0002-0000-0000-000020000000}">
      <formula1>COUNTIF(E$236:E$251,C236)+COUNTIF(C$236:C$251,E236)+COUNTIF(E$236:E$251,E236)+COUNTIF(C$236:C$251,C236)&lt;2</formula1>
    </dataValidation>
    <dataValidation type="custom" allowBlank="1" showInputMessage="1" showErrorMessage="1" prompt="На эту дату уже назначена контрольная работа по другому предмету!_x000a_" sqref="I253:I268 O253:O268 U253:U268 C253:C268" xr:uid="{00000000-0002-0000-0000-000016000000}">
      <formula1>COUNTIF(E$253:E$268,C253)+COUNTIF(C$253:C$268,E253)+COUNTIF(E$253:E$268,E253)+COUNTIF(C$253:C$268,C253)&lt;2</formula1>
    </dataValidation>
    <dataValidation type="custom" allowBlank="1" showInputMessage="1" showErrorMessage="1" prompt="На эту дату уже назначена контрольная работа по другому предмету!_x000a_" sqref="Q259:Q263 E253:E264 E266:E268 K253:K268 Q265:Q268 W253:W268 Q253:Q257" xr:uid="{00000000-0002-0000-0000-00001A000000}">
      <formula1>COUNTIF(E$253:E$268,C253)+COUNTIF(C$253:C$268,E253)+COUNTIF(E$253:E$268,E253)+COUNTIF(C$253:C$268,C253)&lt;2</formula1>
    </dataValidation>
    <dataValidation type="custom" allowBlank="1" showInputMessage="1" showErrorMessage="1" prompt="На эту дату уже назначена контрольная работа по другому предмету!_x000a_" sqref="U270:U285 O270:O285 I270:I285 C270:C285" xr:uid="{00000000-0002-0000-0000-000008000000}">
      <formula1>COUNTIF(E$270:E$285,C270)+COUNTIF(C$270:C$285,E270)+COUNTIF(E$270:E$285,E270)+COUNTIF(C$270:C$285,C270)&lt;2</formula1>
    </dataValidation>
    <dataValidation type="custom" allowBlank="1" showInputMessage="1" showErrorMessage="1" prompt="На эту дату уже назначена контрольная работа по другому предмету!_x000a_" sqref="W270:W285 Q282:Q285 K270:K285 E283:E285 E270:E281 Q276:Q279 Q270:Q274" xr:uid="{00000000-0002-0000-0000-00003C000000}">
      <formula1>COUNTIF(E$270:E$285,C270)+COUNTIF(C$270:C$285,E270)+COUNTIF(E$270:E$285,E270)+COUNTIF(C$270:C$285,C270)&lt;2</formula1>
    </dataValidation>
  </dataValidations>
  <pageMargins left="0.70866141732283472" right="0.70866141732283472" top="0.74803149606299213" bottom="0.74803149606299213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" customHeight="1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2.5703125" defaultRowHeight="15" customHeight="1" x14ac:dyDescent="0.2"/>
  <cols>
    <col min="1" max="1" width="14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I полугодие </vt:lpstr>
      <vt:lpstr>Лист2</vt:lpstr>
      <vt:lpstr>Лист1</vt:lpstr>
      <vt:lpstr>'I полугодие '!Заголовки_для_печати</vt:lpstr>
      <vt:lpstr>'I полугодие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С.Ю. Филимонов</cp:lastModifiedBy>
  <cp:lastPrinted>2024-09-16T06:14:09Z</cp:lastPrinted>
  <dcterms:modified xsi:type="dcterms:W3CDTF">2024-09-16T06:14:48Z</dcterms:modified>
</cp:coreProperties>
</file>