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eya\Desktop\"/>
    </mc:Choice>
  </mc:AlternateContent>
  <bookViews>
    <workbookView xWindow="0" yWindow="0" windowWidth="28800" windowHeight="11835" tabRatio="935" activeTab="9"/>
  </bookViews>
  <sheets>
    <sheet name="титульный лист" sheetId="8" r:id="rId1"/>
    <sheet name="Сведения о деят." sheetId="9" r:id="rId2"/>
    <sheet name="Фин.сост. " sheetId="46" r:id="rId3"/>
    <sheet name="Поступления и выплаты 2019" sheetId="35" r:id="rId4"/>
    <sheet name="Поступления и выплаты 2020" sheetId="54" r:id="rId5"/>
    <sheet name="Поступления и выплаты 2021" sheetId="55" r:id="rId6"/>
    <sheet name="Расходы на закупку " sheetId="56" r:id="rId7"/>
    <sheet name="Временное распоряж " sheetId="49" r:id="rId8"/>
    <sheet name="Справ инфа " sheetId="50" r:id="rId9"/>
    <sheet name="сведения " sheetId="53" r:id="rId10"/>
    <sheet name="Подсказка" sheetId="45" r:id="rId11"/>
  </sheets>
  <externalReferences>
    <externalReference r:id="rId12"/>
    <externalReference r:id="rId13"/>
    <externalReference r:id="rId14"/>
  </externalReferences>
  <definedNames>
    <definedName name="_xlnm.Print_Area" localSheetId="7">'Временное распоряж '!$A$1:$C$22</definedName>
    <definedName name="_xlnm.Print_Area" localSheetId="3">'Поступления и выплаты 2019'!$A$1:$L$46</definedName>
    <definedName name="_xlnm.Print_Area" localSheetId="4">'Поступления и выплаты 2020'!$A$1:$L$46</definedName>
    <definedName name="_xlnm.Print_Area" localSheetId="5">'Поступления и выплаты 2021'!$A$1:$L$46</definedName>
    <definedName name="_xlnm.Print_Area" localSheetId="6">'Расходы на закупку '!$A$1:$L$16</definedName>
    <definedName name="_xlnm.Print_Area" localSheetId="9">'сведения '!$A$1:$FX$61</definedName>
    <definedName name="_xlnm.Print_Area" localSheetId="8">'Справ инфа '!$A$1:$C$15</definedName>
    <definedName name="_xlnm.Print_Area" localSheetId="2">'Фин.сост. '!$A$1:$C$36</definedName>
  </definedNames>
  <calcPr calcId="152511"/>
</workbook>
</file>

<file path=xl/calcChain.xml><?xml version="1.0" encoding="utf-8"?>
<calcChain xmlns="http://schemas.openxmlformats.org/spreadsheetml/2006/main">
  <c r="I12" i="56" l="1"/>
  <c r="H12" i="56"/>
  <c r="I10" i="56"/>
  <c r="H10" i="56"/>
  <c r="G10" i="56"/>
  <c r="G12" i="56" s="1"/>
  <c r="E17" i="56"/>
  <c r="F17" i="56"/>
  <c r="D17" i="56"/>
  <c r="F10" i="56"/>
  <c r="F12" i="56" s="1"/>
  <c r="E10" i="56"/>
  <c r="E12" i="56" s="1"/>
  <c r="D10" i="56" l="1"/>
  <c r="H3" i="55" l="1"/>
  <c r="H4" i="55"/>
  <c r="I4" i="55"/>
  <c r="H20" i="55"/>
  <c r="H10" i="54"/>
  <c r="H3" i="54"/>
  <c r="H4" i="54"/>
  <c r="H20" i="54"/>
  <c r="H19" i="54" s="1"/>
  <c r="I20" i="54"/>
  <c r="J20" i="54"/>
  <c r="E47" i="55" l="1"/>
  <c r="E45" i="55"/>
  <c r="A45" i="55"/>
  <c r="E43" i="55"/>
  <c r="A43" i="55"/>
  <c r="D39" i="55"/>
  <c r="L32" i="55"/>
  <c r="K32" i="55"/>
  <c r="D32" i="55" s="1"/>
  <c r="D31" i="55"/>
  <c r="D30" i="55"/>
  <c r="D29" i="55"/>
  <c r="D28" i="55"/>
  <c r="L27" i="55"/>
  <c r="K27" i="55"/>
  <c r="J27" i="55"/>
  <c r="J19" i="55" s="1"/>
  <c r="I27" i="55"/>
  <c r="H27" i="55"/>
  <c r="G27" i="55"/>
  <c r="F27" i="55"/>
  <c r="D27" i="55" s="1"/>
  <c r="E27" i="55"/>
  <c r="D26" i="55"/>
  <c r="D25" i="55"/>
  <c r="D24" i="55"/>
  <c r="D23" i="55"/>
  <c r="K22" i="55"/>
  <c r="D22" i="55"/>
  <c r="K21" i="55"/>
  <c r="D21" i="55"/>
  <c r="L20" i="55"/>
  <c r="K20" i="55"/>
  <c r="K19" i="55" s="1"/>
  <c r="K4" i="55" s="1"/>
  <c r="J20" i="55"/>
  <c r="I20" i="55"/>
  <c r="G20" i="55"/>
  <c r="G19" i="55" s="1"/>
  <c r="F20" i="55"/>
  <c r="E20" i="55"/>
  <c r="L19" i="55"/>
  <c r="I19" i="55"/>
  <c r="H19" i="55"/>
  <c r="E19" i="55"/>
  <c r="E4" i="55" s="1"/>
  <c r="K16" i="55"/>
  <c r="D16" i="55"/>
  <c r="D15" i="55"/>
  <c r="D12" i="55"/>
  <c r="K10" i="55"/>
  <c r="I10" i="55"/>
  <c r="H10" i="55"/>
  <c r="G10" i="55"/>
  <c r="D10" i="55" s="1"/>
  <c r="F10" i="55"/>
  <c r="K3" i="55"/>
  <c r="F3" i="55"/>
  <c r="E3" i="55"/>
  <c r="E47" i="54"/>
  <c r="E45" i="54"/>
  <c r="A45" i="54"/>
  <c r="E43" i="54"/>
  <c r="A43" i="54"/>
  <c r="D39" i="54"/>
  <c r="L32" i="54"/>
  <c r="K32" i="54" s="1"/>
  <c r="D32" i="54" s="1"/>
  <c r="D31" i="54"/>
  <c r="D30" i="54"/>
  <c r="D29" i="54"/>
  <c r="D28" i="54"/>
  <c r="L27" i="54"/>
  <c r="K27" i="54"/>
  <c r="J27" i="54"/>
  <c r="I27" i="54"/>
  <c r="H27" i="54"/>
  <c r="G27" i="54"/>
  <c r="G19" i="54" s="1"/>
  <c r="F27" i="54"/>
  <c r="E27" i="54"/>
  <c r="D26" i="54"/>
  <c r="D25" i="54"/>
  <c r="D24" i="54"/>
  <c r="D23" i="54"/>
  <c r="K22" i="54"/>
  <c r="D22" i="54" s="1"/>
  <c r="K21" i="54"/>
  <c r="K20" i="54" s="1"/>
  <c r="D21" i="54"/>
  <c r="L20" i="54"/>
  <c r="L19" i="54" s="1"/>
  <c r="G20" i="54"/>
  <c r="F20" i="54"/>
  <c r="E20" i="54"/>
  <c r="J19" i="54"/>
  <c r="I19" i="54"/>
  <c r="F19" i="54"/>
  <c r="F4" i="54" s="1"/>
  <c r="E19" i="54"/>
  <c r="E4" i="54" s="1"/>
  <c r="K16" i="54"/>
  <c r="D16" i="54"/>
  <c r="D15" i="54"/>
  <c r="D12" i="54"/>
  <c r="K10" i="54"/>
  <c r="I10" i="54"/>
  <c r="D10" i="54"/>
  <c r="G10" i="54"/>
  <c r="F10" i="54"/>
  <c r="K3" i="54"/>
  <c r="F3" i="54"/>
  <c r="E3" i="54"/>
  <c r="D4" i="55" l="1"/>
  <c r="D3" i="55"/>
  <c r="D20" i="55"/>
  <c r="D19" i="55" s="1"/>
  <c r="D41" i="55" s="1"/>
  <c r="F19" i="55"/>
  <c r="F4" i="55" s="1"/>
  <c r="D4" i="54"/>
  <c r="D3" i="54"/>
  <c r="K19" i="54"/>
  <c r="K4" i="54" s="1"/>
  <c r="D20" i="54"/>
  <c r="D27" i="54"/>
  <c r="D19" i="54" l="1"/>
  <c r="D41" i="54" s="1"/>
  <c r="E20" i="35" l="1"/>
  <c r="D23" i="35"/>
  <c r="D25" i="35" l="1"/>
  <c r="DS32" i="53" l="1"/>
  <c r="EV32" i="53" s="1"/>
  <c r="AK60" i="53"/>
  <c r="J60" i="53"/>
  <c r="C60" i="53"/>
  <c r="DR41" i="53"/>
  <c r="CP41" i="53"/>
  <c r="EV40" i="53"/>
  <c r="DS40" i="53"/>
  <c r="DS39" i="53"/>
  <c r="EV39" i="53" s="1"/>
  <c r="EV38" i="53"/>
  <c r="DS38" i="53"/>
  <c r="DS37" i="53"/>
  <c r="EV37" i="53" s="1"/>
  <c r="EV36" i="53"/>
  <c r="EV35" i="53"/>
  <c r="EV34" i="53"/>
  <c r="EV33" i="53"/>
  <c r="CU10" i="53"/>
  <c r="BI10" i="53"/>
  <c r="BB10" i="53"/>
  <c r="EV41" i="53" l="1"/>
  <c r="DS41" i="53"/>
  <c r="M32" i="35"/>
  <c r="E47" i="35"/>
  <c r="K3" i="35"/>
  <c r="F3" i="35" l="1"/>
  <c r="E3" i="35"/>
  <c r="F20" i="35" l="1"/>
  <c r="L32" i="35" l="1"/>
  <c r="K32" i="35" s="1"/>
  <c r="D24" i="35" l="1"/>
  <c r="D32" i="35"/>
  <c r="K21" i="35" l="1"/>
  <c r="H27" i="35" l="1"/>
  <c r="H20" i="35"/>
  <c r="H19" i="35" s="1"/>
  <c r="H10" i="35" l="1"/>
  <c r="G27" i="35" l="1"/>
  <c r="G20" i="35"/>
  <c r="G19" i="35" l="1"/>
  <c r="G10" i="35"/>
  <c r="D21" i="35" l="1"/>
  <c r="K16" i="35" l="1"/>
  <c r="K22" i="35"/>
  <c r="D22" i="35" l="1"/>
  <c r="K20" i="35"/>
  <c r="D16" i="35"/>
  <c r="L20" i="35" l="1"/>
  <c r="C14" i="50" l="1"/>
  <c r="C21" i="49"/>
  <c r="D39" i="35" l="1"/>
  <c r="D29" i="35"/>
  <c r="D28" i="35"/>
  <c r="K27" i="35"/>
  <c r="K19" i="35" l="1"/>
  <c r="K4" i="35" s="1"/>
  <c r="D12" i="35" l="1"/>
  <c r="K10" i="35"/>
  <c r="C12" i="50"/>
  <c r="A12" i="50"/>
  <c r="C19" i="49"/>
  <c r="A14" i="50" l="1"/>
  <c r="A21" i="49"/>
  <c r="L27" i="35" l="1"/>
  <c r="L19" i="35" s="1"/>
  <c r="J27" i="35"/>
  <c r="I27" i="35"/>
  <c r="F27" i="35"/>
  <c r="E27" i="35"/>
  <c r="D31" i="35"/>
  <c r="D30" i="35"/>
  <c r="D26" i="35"/>
  <c r="J20" i="35"/>
  <c r="I20" i="35"/>
  <c r="F19" i="35" l="1"/>
  <c r="F4" i="35" s="1"/>
  <c r="I19" i="35"/>
  <c r="D20" i="35"/>
  <c r="J19" i="35"/>
  <c r="E19" i="35"/>
  <c r="E4" i="35" s="1"/>
  <c r="D27" i="35"/>
  <c r="D19" i="35" l="1"/>
  <c r="D41" i="35" s="1"/>
  <c r="E45" i="35" l="1"/>
  <c r="E43" i="35"/>
  <c r="A45" i="35"/>
  <c r="A43" i="35"/>
  <c r="A19" i="49" s="1"/>
  <c r="F10" i="35" l="1"/>
  <c r="I10" i="35" l="1"/>
  <c r="D10" i="35" s="1"/>
  <c r="D15" i="35"/>
  <c r="D3" i="35" l="1"/>
  <c r="D4" i="35"/>
  <c r="CJ33" i="8"/>
  <c r="BI33" i="8"/>
  <c r="BB33" i="8"/>
  <c r="D12" i="56" l="1"/>
</calcChain>
</file>

<file path=xl/sharedStrings.xml><?xml version="1.0" encoding="utf-8"?>
<sst xmlns="http://schemas.openxmlformats.org/spreadsheetml/2006/main" count="606" uniqueCount="252">
  <si>
    <t>Наименование показателя</t>
  </si>
  <si>
    <t>Х</t>
  </si>
  <si>
    <t>Директор</t>
  </si>
  <si>
    <t>УТВЕРЖДАЮ</t>
  </si>
  <si>
    <t>(наименование уполномоченного лица)</t>
  </si>
  <si>
    <t>(подпись)</t>
  </si>
  <si>
    <t>(расшифровка подписи)</t>
  </si>
  <si>
    <t>"</t>
  </si>
  <si>
    <t xml:space="preserve"> г.</t>
  </si>
  <si>
    <t>ИНН/КПП</t>
  </si>
  <si>
    <t>Наименование органа, осуществляющего</t>
  </si>
  <si>
    <t>функции и полномочия учредителя</t>
  </si>
  <si>
    <t>от "</t>
  </si>
  <si>
    <t xml:space="preserve">Наименование  учреждения </t>
  </si>
  <si>
    <t>Адрес фактического местонахождения учреждения:</t>
  </si>
  <si>
    <r>
      <t xml:space="preserve">Единица измерения: </t>
    </r>
    <r>
      <rPr>
        <sz val="10"/>
        <color indexed="12"/>
        <rFont val="Arial"/>
        <family val="2"/>
        <charset val="204"/>
      </rPr>
      <t/>
    </r>
  </si>
  <si>
    <t>I.</t>
  </si>
  <si>
    <t>Сведения о деятельности учреждения</t>
  </si>
  <si>
    <t>1.1.</t>
  </si>
  <si>
    <t>Цели деятельности учреждения:</t>
  </si>
  <si>
    <t>1.2.</t>
  </si>
  <si>
    <t>Виды деятельности учреждения:</t>
  </si>
  <si>
    <t>1.3.</t>
  </si>
  <si>
    <t>(наименование должности лица, утверждающего документ; наименование органа, осуществляющего функции и полномочия учредителя (учреждения))</t>
  </si>
  <si>
    <t>СВЕДЕНИЯ</t>
  </si>
  <si>
    <t>КОДЫ</t>
  </si>
  <si>
    <t>Форма по ОКУД</t>
  </si>
  <si>
    <t>Дата</t>
  </si>
  <si>
    <t>по ОКПО</t>
  </si>
  <si>
    <t>Дата представления предыдущих Сведений</t>
  </si>
  <si>
    <t>Наименование бюджета</t>
  </si>
  <si>
    <t>местный</t>
  </si>
  <si>
    <t>по ОКАТО</t>
  </si>
  <si>
    <t>Глава по БК</t>
  </si>
  <si>
    <t>ведение лицевого счета по иным субсидиям</t>
  </si>
  <si>
    <t>по ОКЕИ</t>
  </si>
  <si>
    <t>по ОКВ</t>
  </si>
  <si>
    <t>Наименование субсидии</t>
  </si>
  <si>
    <t>Код
субсидии</t>
  </si>
  <si>
    <t>Разрешенный к использованию</t>
  </si>
  <si>
    <t>Планируемые</t>
  </si>
  <si>
    <t>остаток субсидии прошлых лет</t>
  </si>
  <si>
    <t>на начало 20</t>
  </si>
  <si>
    <t>код</t>
  </si>
  <si>
    <t>сумма</t>
  </si>
  <si>
    <t>поступления</t>
  </si>
  <si>
    <t>выплаты</t>
  </si>
  <si>
    <t>Всего</t>
  </si>
  <si>
    <t>Номер страницы</t>
  </si>
  <si>
    <t>1</t>
  </si>
  <si>
    <t>Всего страниц</t>
  </si>
  <si>
    <t>ОТМЕТКА ОРГАНА, ОСУЩЕСТВЛЯЮЩЕГО ВЕДЕНИЕ ЛИЦЕВОГО СЧЕТА,</t>
  </si>
  <si>
    <t>О ПРИНЯТИИ НАСТОЯЩИХ СВЕДЕНИЙ</t>
  </si>
  <si>
    <t>Ответственный</t>
  </si>
  <si>
    <t>исполнитель</t>
  </si>
  <si>
    <t>(должность)</t>
  </si>
  <si>
    <t>(телефон)</t>
  </si>
  <si>
    <r>
      <t xml:space="preserve">Единица измерения: </t>
    </r>
    <r>
      <rPr>
        <u/>
        <sz val="8"/>
        <rFont val="Times New Roman"/>
        <family val="1"/>
        <charset val="204"/>
      </rPr>
      <t>руб.</t>
    </r>
    <r>
      <rPr>
        <sz val="8"/>
        <rFont val="Times New Roman"/>
        <family val="1"/>
        <charset val="204"/>
      </rPr>
      <t xml:space="preserve"> (с точностью до второго десятичного знака)</t>
    </r>
  </si>
  <si>
    <t>в том числе:</t>
  </si>
  <si>
    <t>ПЛАН</t>
  </si>
  <si>
    <t>Управление по делам культуры и искусства Администрации города Норильска</t>
  </si>
  <si>
    <r>
      <t xml:space="preserve"> руб. </t>
    </r>
    <r>
      <rPr>
        <sz val="10"/>
        <rFont val="Arial"/>
        <family val="2"/>
        <charset val="204"/>
      </rPr>
      <t>(с точностью до второго десятичного знака)</t>
    </r>
  </si>
  <si>
    <t>0501016</t>
  </si>
  <si>
    <t>Начальник отдела</t>
  </si>
  <si>
    <t xml:space="preserve">экономического анализа  </t>
  </si>
  <si>
    <t>и планирования</t>
  </si>
  <si>
    <t>Суммы возврата дебиторской задолженности прошлых лет</t>
  </si>
  <si>
    <t>Начальник Управления по делам культуры и искусства Администрации города Норильска</t>
  </si>
  <si>
    <t>И.Н. Субочева</t>
  </si>
  <si>
    <t>И.Н. Шишканова</t>
  </si>
  <si>
    <t>а</t>
  </si>
  <si>
    <t>Капитальный ремонт объектов муниципальной собственности</t>
  </si>
  <si>
    <t>Показатели финансового состояния учреждения</t>
  </si>
  <si>
    <t xml:space="preserve">                       (последнюю отчетную дату)</t>
  </si>
  <si>
    <t>N п/п</t>
  </si>
  <si>
    <t>Сумма, руб.</t>
  </si>
  <si>
    <t>Нефинансовые активы, всего:</t>
  </si>
  <si>
    <t>из них:</t>
  </si>
  <si>
    <t>недвижимое имущество, всего:</t>
  </si>
  <si>
    <t>остаточная стоимость</t>
  </si>
  <si>
    <t>особо ценное движимое имущество, всего:</t>
  </si>
  <si>
    <t>Финансовые активы, всего:</t>
  </si>
  <si>
    <t>денежные средства учреждения, всего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</si>
  <si>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</si>
  <si>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</si>
  <si>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</si>
  <si>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</si>
  <si>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</si>
  <si>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</si>
  <si>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долговые обязательства</t>
  </si>
  <si>
    <t>кредиторская задолженность:</t>
  </si>
  <si>
    <t>просроченная кредиторская задолженность</t>
  </si>
  <si>
    <t>общая балансовая стоимость недвижимого муниципального имущества на дату составления Плана (в разрезе стоимости имущества, закрепленного собственником имущества за учреждением на праве оперативного управления; приобретенного учреждением за счет выделенных собственником имущества учреждения средств; приобретенного учреждением за счет доходов, полученных от иной приносящей доход деятельности);</t>
  </si>
  <si>
    <t>общая балансовая стоимость движимого муниципального имущества на дату составления Плана, в том числе балансовая стоимость особо ценного движимого имущества;</t>
  </si>
  <si>
    <t>1.4</t>
  </si>
  <si>
    <t>иная информация по решению органа, осуществляющего функции и полномочия учредителя.</t>
  </si>
  <si>
    <t>Код строки</t>
  </si>
  <si>
    <t>Код по бюджетной классификации Российской Федерации</t>
  </si>
  <si>
    <t>Объем финансового обеспечения, руб. (с точностью до двух знаков после запятой – 0,00)</t>
  </si>
  <si>
    <t>субсидия на финансовое обеспечение выполнения муниципального задания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</si>
  <si>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</si>
  <si>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</si>
  <si>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</si>
  <si>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</si>
  <si>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Поступления от доходов, всего: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</si>
  <si>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</si>
  <si>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</si>
  <si>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</si>
  <si>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</si>
  <si>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</si>
  <si>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</si>
  <si>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</si>
  <si>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на: выплаты персоналу всего:</t>
  </si>
  <si>
    <t>социальные и иные выплаты населению, всего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</si>
  <si>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</si>
  <si>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</si>
  <si>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</si>
  <si>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прочие поступления</t>
  </si>
  <si>
    <t>прочие выбытия</t>
  </si>
  <si>
    <t>Остаток средств на начало года</t>
  </si>
  <si>
    <t>Остаток средств на конец года</t>
  </si>
  <si>
    <t>из них увеличение остатков средств</t>
  </si>
  <si>
    <t>в том числе:  доходы от собственности</t>
  </si>
  <si>
    <t>из них уменьшение остатков средств</t>
  </si>
  <si>
    <t>Таблица 3</t>
  </si>
  <si>
    <t xml:space="preserve">                     Сведения о средствах, поступающих</t>
  </si>
  <si>
    <t xml:space="preserve">            во временное распоряжение учреждения</t>
  </si>
  <si>
    <t xml:space="preserve">                       (очередной финансовый год)</t>
  </si>
  <si>
    <t>Сумма (руб., с точностью до двух знаков после запятой - 0,00)</t>
  </si>
  <si>
    <t>Поступление</t>
  </si>
  <si>
    <t>Выбытие</t>
  </si>
  <si>
    <t>Таблица 4</t>
  </si>
  <si>
    <t>Справочная информация</t>
  </si>
  <si>
    <t>Сумма (тыс. руб.)</t>
  </si>
  <si>
    <t>Объем публичных обязательств, всего:</t>
  </si>
  <si>
    <t>Объем бюджетных инвестиций (в части переданных полномочий муниципального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</si>
  <si>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</si>
  <si>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принятых на последнюю отчетную дату, предшествующую дате составления Плана;</t>
  </si>
  <si>
    <t>Таблица 1</t>
  </si>
  <si>
    <t>Таблица 2</t>
  </si>
  <si>
    <t>010</t>
  </si>
  <si>
    <t>020</t>
  </si>
  <si>
    <t>030</t>
  </si>
  <si>
    <t>040</t>
  </si>
  <si>
    <t>Выбытие финансовых активов, всего</t>
  </si>
  <si>
    <t>2457023106/245701001</t>
  </si>
  <si>
    <t>субсидии, предоставляемые в соответствии с абзацем вторым пункта 1 статьи 78.1 Бюджетного кодекса Российской Федерации (Оплата стоимости проезда к месту отдыха и обратно)</t>
  </si>
  <si>
    <t>820</t>
  </si>
  <si>
    <t>842</t>
  </si>
  <si>
    <t>663340, г. Норильск, р-н Кайеркан, ул. Школьная, д.8</t>
  </si>
  <si>
    <t>1.6</t>
  </si>
  <si>
    <t>1.5</t>
  </si>
  <si>
    <t>Р1663</t>
  </si>
  <si>
    <t>КОД  РУБП</t>
  </si>
  <si>
    <t xml:space="preserve">Перечень услуг (работ), относящихся в соответствии с уставом учреждения к основным видам деятельности учреждения, предоставление которых для физических и юридических лиц осуществляется, в том числе за плату; </t>
  </si>
  <si>
    <t>а) удовлетворение образовательных потребностей граждан, общества и государства в области различных видов искусств;                                                                                                                                                                б) создание условий для художественного образования и эстетического воспитания, духовно-нравственного развития детей;                                                                                                                                                                                                              в) развитие мотивации личности к познанию и творчеству;                                                                             г) обеспечение необходимых условий для личностного развития, профессионального самоопределения и творческого труда детей;                                                                                                д) осуществление подготовки детей к поступлению в образовательные учреждения, реализующие профессиональные образовательные программы в области искусств;                                                              е) осуществление просветительской деятельности.</t>
  </si>
  <si>
    <t>1. Реализация дополнительных предпрофессиональных общеобразовательных программ в области искусств (по различным видам искусств);                                                                                                                  2. Реализация дополнительных общеобразовательных общеразвивающих программ.</t>
  </si>
  <si>
    <t xml:space="preserve">а) обучение на отделениях самоокупаемости;                                                                                                     б) преподавание специальных курсов и дисциплин;                                                                                        в) обучение на подготовительных курсах;                                                                                                        г) курсы ускоренного обучения для молодежи и взрослого населения.                                              </t>
  </si>
  <si>
    <t>№ строки</t>
  </si>
  <si>
    <t>Субсидия на муниц задание</t>
  </si>
  <si>
    <t>Наименование строки</t>
  </si>
  <si>
    <t>КОСГУ, Доп.Кр</t>
  </si>
  <si>
    <t>212(911,917)</t>
  </si>
  <si>
    <t>субсидии, предоставляемые в соответствии с абзацем вторым пункта 1 статьи 78.1 Бюджетного кодекса Российской Федерации (Доп.Кр 911,917)</t>
  </si>
  <si>
    <t>Муниципальное бюджетное учреждение дополнительного образования "Кайерканская детская школа искусств"</t>
  </si>
  <si>
    <t>73 884 025,71 руб. (получено от Управления имущества на праве оперативного управления)</t>
  </si>
  <si>
    <t>отражается весь объем средств, планируемый к выплате (плановый расход)</t>
  </si>
  <si>
    <t>290(962)</t>
  </si>
  <si>
    <t>Показатели по поступлениям учреждения и выплатам учреждения на 2019 год</t>
  </si>
  <si>
    <t>Таблица 2.1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</si>
  <si>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</si>
  <si>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- 0,00)</t>
  </si>
  <si>
    <t>Всего на закупки</t>
  </si>
  <si>
    <t>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</si>
  <si>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18.07.2011 N 223-ФЗ "О закупках товаров, работ, услуг отдельными видами юридических лиц"</t>
  </si>
  <si>
    <t>на 2019 год</t>
  </si>
  <si>
    <t>Выплаты по расходам на закупку товаров, работ, услуг всего:</t>
  </si>
  <si>
    <t>0001</t>
  </si>
  <si>
    <t>в том числе: на оплату контрактов, заключенных до начала очередного финансового года:</t>
  </si>
  <si>
    <t>1001</t>
  </si>
  <si>
    <t>на закупку товаров работ, услуг по году начала закупки:</t>
  </si>
  <si>
    <t>2001</t>
  </si>
  <si>
    <t>Контрактный управляющий</t>
  </si>
  <si>
    <t>КВР</t>
  </si>
  <si>
    <t>213 (992)</t>
  </si>
  <si>
    <t>211 (991)</t>
  </si>
  <si>
    <t>из них:оплата труда</t>
  </si>
  <si>
    <t>начисления на выплаты по оплате труда</t>
  </si>
  <si>
    <t>иные выплаты за исключением фонда оплаты труда и начисления на выплаты по оплате труда</t>
  </si>
  <si>
    <t>211 (991),212 (912,913,918,919) ,213(992),222 (921, 924), 226 (952)</t>
  </si>
  <si>
    <t>212 (912,913,918,919), 222 (921, 924), 226 (952)</t>
  </si>
  <si>
    <t>уплату налогов, сборов и иных платежей, всего</t>
  </si>
  <si>
    <t>из них</t>
  </si>
  <si>
    <t>из них: налог на прибыль, штрафы, пени</t>
  </si>
  <si>
    <t>223(931,932,933),221(925),222(922),225(941,942,947),226(951,953,954,955,956,957,958,995,996),290(963),310(971),340(981,982,984,985)</t>
  </si>
  <si>
    <t xml:space="preserve">из них:оплата труда </t>
  </si>
  <si>
    <t>уплата налогов, сборов и иных платежей, всего</t>
  </si>
  <si>
    <t>безвозмездные перечисления организациям</t>
  </si>
  <si>
    <t>тел. 39-15-24</t>
  </si>
  <si>
    <t>из них:  уплата прочих налогов, сборов</t>
  </si>
  <si>
    <t>уплата иных платежей</t>
  </si>
  <si>
    <t>субсидии, предоставляемые в соответствии с абзацем вторым пункта 1 статьи 78.1 Бюджетного кодекса Российской Федерации. (увеличение стоимости основных средств)</t>
  </si>
  <si>
    <t>Показатели по поступлениям учреждения и выплатам учреждения на 2020 год</t>
  </si>
  <si>
    <t>субсидии, предоставляемые в соответствии с абзацем вторым пункта 1 статьи 78.1 Бюджетного кодекса Российской Федерации. (поддержка талантливых детей)</t>
  </si>
  <si>
    <t>субсидии, предоставляемые в соответствии с абзацем вторым пункта 1 статьи 78.1 Бюджетного кодекса Российской Федерации. (Установка теплообменников на ГВС на муниципальных объектах)</t>
  </si>
  <si>
    <t>на 2020 год</t>
  </si>
  <si>
    <t>18</t>
  </si>
  <si>
    <t>Директор МКУ "ОК УК"</t>
  </si>
  <si>
    <t>А.А. Дейнега</t>
  </si>
  <si>
    <t>212 (917)</t>
  </si>
  <si>
    <t>212(911)</t>
  </si>
  <si>
    <t>321</t>
  </si>
  <si>
    <t>Директор муниципального бюджетного учреждения дополнительного образования "Кайерканская детская школа искусств"</t>
  </si>
  <si>
    <t>Р.Р. Камаев</t>
  </si>
  <si>
    <t>Начальник ОЭАиП</t>
  </si>
  <si>
    <t>25 617 117,39 руб. (в том числе ОЦИ - 24 248 780,06 руб.)</t>
  </si>
  <si>
    <t xml:space="preserve">                   на 01 октября 2018 г.</t>
  </si>
  <si>
    <t>100 910 699,95</t>
  </si>
  <si>
    <t>декабря</t>
  </si>
  <si>
    <r>
      <t>финансово-хозяйственной деятельности на 20_</t>
    </r>
    <r>
      <rPr>
        <b/>
        <u/>
        <sz val="14"/>
        <color indexed="12"/>
        <rFont val="Arial"/>
        <family val="2"/>
        <charset val="204"/>
      </rPr>
      <t>19</t>
    </r>
    <r>
      <rPr>
        <b/>
        <u/>
        <sz val="14"/>
        <rFont val="Arial"/>
        <family val="2"/>
        <charset val="204"/>
      </rPr>
      <t>_г. и на плановый период 20_20_ и 20_</t>
    </r>
    <r>
      <rPr>
        <b/>
        <u/>
        <sz val="14"/>
        <color indexed="12"/>
        <rFont val="Arial"/>
        <family val="2"/>
        <charset val="204"/>
      </rPr>
      <t>21</t>
    </r>
    <r>
      <rPr>
        <b/>
        <u/>
        <sz val="14"/>
        <rFont val="Arial"/>
        <family val="2"/>
        <charset val="204"/>
      </rPr>
      <t>_ годов</t>
    </r>
  </si>
  <si>
    <t>Показатели по поступлениям учреждения и выплатам учреждения на 2021 год</t>
  </si>
  <si>
    <t>Показатели выплат по расходам на закупку товаров, работ, услуг на 01.01.2019</t>
  </si>
  <si>
    <t xml:space="preserve">                   на _01 января ___ 2019 г.</t>
  </si>
  <si>
    <t>Муниципальное муниципальное учреждение (подразделение)</t>
  </si>
  <si>
    <t>Код объекта ФАИП</t>
  </si>
  <si>
    <t>Соблюдение гарантий и компенсаций, связанных с переездом и оплатой стоимости проезда и провоза багажа к месту использования отпуска и обратно</t>
  </si>
  <si>
    <t>0850000600</t>
  </si>
  <si>
    <t>Субсидии бюджетам муниципальных образований на выравнивание обеспеченности муниципальных образований Красноярского края по реализации ими отдельных расходных обязательств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</t>
  </si>
  <si>
    <t>0850075110</t>
  </si>
  <si>
    <t>Ликвидация последствий ЧС (Капитальный ремонт)</t>
  </si>
  <si>
    <t>9100</t>
  </si>
  <si>
    <t>9140</t>
  </si>
  <si>
    <t>Текущий ремонт объектов муниципальной собственности</t>
  </si>
  <si>
    <t>9130</t>
  </si>
  <si>
    <t xml:space="preserve">Поддержка талантливых детей и молодёжи  </t>
  </si>
  <si>
    <t>0850000200</t>
  </si>
  <si>
    <t>0380500</t>
  </si>
  <si>
    <t>Замена осветительного оборудования и теплообменников</t>
  </si>
  <si>
    <t>0440000150</t>
  </si>
  <si>
    <t>0500000</t>
  </si>
  <si>
    <t>Организация и проведение мероприятий, посвященных 60-летию города Норильска, в рамках субсидий на иные цели</t>
  </si>
  <si>
    <t>0000000</t>
  </si>
  <si>
    <t>ДМЦП "Профилактика наркомании и усиление борьбы с незаконным оборотом наркотических средств на территории муниципального образования город Норильск" на 2012-2014 годы, 2015-2017 годы</t>
  </si>
  <si>
    <t>7950010</t>
  </si>
  <si>
    <t>гл. специалист</t>
  </si>
  <si>
    <t>И.Н. Шикера</t>
  </si>
  <si>
    <t>2822</t>
  </si>
  <si>
    <t>ОБ ОПЕРАЦИЯХ С ЦЕЛЕВЫМИ СУБСИДИЯМИ, ПРЕДОСТАВЛЕННЫМИ ГОСУДАРСТВЕННОМУ (МУНИЦИПАЛЬНОМУ) УЧРЕЖДЕНИЮ НА 20_19_ г.</t>
  </si>
  <si>
    <t>912,921,952,911</t>
  </si>
  <si>
    <t>на 2021 год</t>
  </si>
  <si>
    <t>/Евгений Юрьевич Кучерявый/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</si>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</sst>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.00_);_(* \(#,##0.00\);_(* &quot;-&quot;??_);_(@_)"/>
    <numFmt numFmtId="165" formatCode="#,##0_ ;[Red]\-#,##0\ "/>
    <numFmt numFmtId="166" formatCode="#,##0.00;\ \-\ #,##0.00;\ \-"/>
  </numFmts>
  <fonts count="76" x14ac:knownFonts="1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2"/>
      <name val="Arial"/>
      <family val="2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b/>
      <i/>
      <sz val="7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9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12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8"/>
      <color indexed="12"/>
      <name val="Arial"/>
      <family val="2"/>
      <charset val="204"/>
    </font>
    <font>
      <sz val="10"/>
      <color indexed="12"/>
      <name val="Arial Cyr"/>
      <charset val="204"/>
    </font>
    <font>
      <b/>
      <sz val="14"/>
      <name val="Arial Cyr"/>
      <charset val="204"/>
    </font>
    <font>
      <sz val="10"/>
      <name val="Courier New"/>
      <family val="3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3"/>
      <name val="Times New Roman"/>
      <family val="1"/>
      <charset val="204"/>
    </font>
    <font>
      <sz val="16"/>
      <color rgb="FFFFFF00"/>
      <name val="Times New Roman"/>
      <family val="1"/>
      <charset val="204"/>
    </font>
    <font>
      <sz val="13"/>
      <name val="Calibri"/>
      <family val="2"/>
      <charset val="204"/>
    </font>
    <font>
      <b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sz val="12"/>
      <color theme="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u/>
      <sz val="14"/>
      <name val="Arial"/>
      <family val="2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sz val="12"/>
      <color rgb="FFFFFF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8"/>
      <color rgb="FF0000FF"/>
      <name val="Arial"/>
      <family val="2"/>
      <charset val="204"/>
    </font>
    <font>
      <b/>
      <sz val="8"/>
      <color rgb="FF0000FF"/>
      <name val="Times New Roman"/>
      <family val="1"/>
      <charset val="204"/>
    </font>
    <font>
      <sz val="9"/>
      <color rgb="FFFFFF00"/>
      <name val="Times New Roman"/>
      <family val="1"/>
      <charset val="204"/>
    </font>
    <font>
      <sz val="8"/>
      <color rgb="FF0000FF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35" fillId="0" borderId="0"/>
    <xf numFmtId="0" fontId="7" fillId="0" borderId="0"/>
    <xf numFmtId="0" fontId="7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35" fillId="0" borderId="0" applyFont="0" applyFill="0" applyBorder="0" applyAlignment="0" applyProtection="0"/>
    <xf numFmtId="0" fontId="19" fillId="4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3" fillId="0" borderId="0"/>
    <xf numFmtId="43" fontId="6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7">
    <xf numFmtId="0" fontId="0" fillId="0" borderId="0" xfId="0"/>
    <xf numFmtId="0" fontId="22" fillId="0" borderId="0" xfId="0" applyFont="1" applyFill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1" fillId="0" borderId="0" xfId="38" applyNumberFormat="1" applyFont="1" applyBorder="1" applyAlignment="1">
      <alignment horizontal="left" vertical="center"/>
    </xf>
    <xf numFmtId="49" fontId="24" fillId="0" borderId="0" xfId="38" applyNumberFormat="1" applyFont="1" applyBorder="1" applyAlignment="1">
      <alignment horizontal="center" vertical="center"/>
    </xf>
    <xf numFmtId="0" fontId="21" fillId="0" borderId="0" xfId="38" applyNumberFormat="1" applyFont="1" applyBorder="1" applyAlignment="1">
      <alignment horizontal="left" vertical="center"/>
    </xf>
    <xf numFmtId="0" fontId="29" fillId="0" borderId="0" xfId="38" applyNumberFormat="1" applyFont="1" applyFill="1" applyBorder="1" applyAlignment="1">
      <alignment horizontal="left" vertical="center" wrapText="1"/>
    </xf>
    <xf numFmtId="0" fontId="30" fillId="0" borderId="0" xfId="38" applyNumberFormat="1" applyFont="1" applyBorder="1" applyAlignment="1">
      <alignment horizontal="left" vertical="center"/>
    </xf>
    <xf numFmtId="0" fontId="29" fillId="0" borderId="0" xfId="38" applyNumberFormat="1" applyFont="1" applyFill="1" applyBorder="1" applyAlignment="1">
      <alignment horizontal="center" vertical="center"/>
    </xf>
    <xf numFmtId="0" fontId="29" fillId="0" borderId="0" xfId="38" applyNumberFormat="1" applyFont="1" applyBorder="1" applyAlignment="1">
      <alignment vertical="center"/>
    </xf>
    <xf numFmtId="0" fontId="29" fillId="0" borderId="0" xfId="38" applyNumberFormat="1" applyFont="1" applyBorder="1" applyAlignment="1">
      <alignment horizontal="left" vertical="center" wrapText="1"/>
    </xf>
    <xf numFmtId="0" fontId="32" fillId="0" borderId="0" xfId="38" applyNumberFormat="1" applyFont="1" applyBorder="1" applyAlignment="1">
      <alignment horizontal="left" vertical="center"/>
    </xf>
    <xf numFmtId="0" fontId="29" fillId="0" borderId="13" xfId="38" applyNumberFormat="1" applyFont="1" applyBorder="1" applyAlignment="1">
      <alignment horizontal="left" vertical="center"/>
    </xf>
    <xf numFmtId="0" fontId="29" fillId="0" borderId="14" xfId="38" applyNumberFormat="1" applyFont="1" applyBorder="1" applyAlignment="1">
      <alignment horizontal="left" vertical="center"/>
    </xf>
    <xf numFmtId="0" fontId="29" fillId="0" borderId="15" xfId="38" applyNumberFormat="1" applyFont="1" applyBorder="1" applyAlignment="1">
      <alignment horizontal="left" vertical="center"/>
    </xf>
    <xf numFmtId="0" fontId="29" fillId="0" borderId="16" xfId="38" applyNumberFormat="1" applyFont="1" applyBorder="1" applyAlignment="1">
      <alignment horizontal="left" vertical="center"/>
    </xf>
    <xf numFmtId="0" fontId="29" fillId="0" borderId="17" xfId="38" applyNumberFormat="1" applyFont="1" applyBorder="1" applyAlignment="1">
      <alignment horizontal="left" vertical="center"/>
    </xf>
    <xf numFmtId="0" fontId="32" fillId="0" borderId="0" xfId="38" applyNumberFormat="1" applyFont="1" applyFill="1" applyBorder="1" applyAlignment="1">
      <alignment horizontal="left" vertical="center"/>
    </xf>
    <xf numFmtId="0" fontId="32" fillId="0" borderId="0" xfId="38" applyNumberFormat="1" applyFont="1" applyFill="1" applyBorder="1" applyAlignment="1">
      <alignment horizontal="right" vertical="center"/>
    </xf>
    <xf numFmtId="0" fontId="30" fillId="0" borderId="0" xfId="38" applyNumberFormat="1" applyFont="1" applyFill="1" applyBorder="1" applyAlignment="1">
      <alignment horizontal="center" vertical="center"/>
    </xf>
    <xf numFmtId="0" fontId="30" fillId="0" borderId="0" xfId="38" applyNumberFormat="1" applyFont="1" applyFill="1" applyBorder="1" applyAlignment="1">
      <alignment horizontal="left" vertical="center"/>
    </xf>
    <xf numFmtId="0" fontId="29" fillId="0" borderId="18" xfId="38" applyNumberFormat="1" applyFont="1" applyBorder="1" applyAlignment="1">
      <alignment horizontal="left" vertical="center"/>
    </xf>
    <xf numFmtId="0" fontId="29" fillId="0" borderId="19" xfId="38" applyNumberFormat="1" applyFont="1" applyBorder="1" applyAlignment="1">
      <alignment horizontal="left" vertical="center"/>
    </xf>
    <xf numFmtId="0" fontId="30" fillId="0" borderId="20" xfId="38" applyNumberFormat="1" applyFont="1" applyBorder="1" applyAlignment="1">
      <alignment horizontal="left" vertical="center"/>
    </xf>
    <xf numFmtId="0" fontId="30" fillId="0" borderId="21" xfId="38" applyNumberFormat="1" applyFont="1" applyBorder="1" applyAlignment="1">
      <alignment horizontal="left" vertical="center"/>
    </xf>
    <xf numFmtId="0" fontId="30" fillId="0" borderId="22" xfId="38" applyNumberFormat="1" applyFont="1" applyBorder="1" applyAlignment="1">
      <alignment horizontal="left" vertical="center"/>
    </xf>
    <xf numFmtId="0" fontId="29" fillId="0" borderId="0" xfId="38" applyNumberFormat="1" applyFont="1" applyFill="1" applyBorder="1" applyAlignment="1">
      <alignment vertical="center"/>
    </xf>
    <xf numFmtId="0" fontId="36" fillId="0" borderId="0" xfId="0" applyNumberFormat="1" applyFont="1" applyBorder="1" applyAlignment="1">
      <alignment horizontal="left"/>
    </xf>
    <xf numFmtId="0" fontId="37" fillId="0" borderId="0" xfId="0" applyNumberFormat="1" applyFont="1" applyBorder="1" applyAlignment="1">
      <alignment horizontal="left"/>
    </xf>
    <xf numFmtId="0" fontId="36" fillId="0" borderId="0" xfId="0" applyNumberFormat="1" applyFont="1" applyFill="1" applyBorder="1" applyAlignment="1">
      <alignment horizontal="left"/>
    </xf>
    <xf numFmtId="0" fontId="36" fillId="0" borderId="0" xfId="0" applyNumberFormat="1" applyFont="1" applyFill="1" applyBorder="1" applyAlignment="1">
      <alignment horizontal="center"/>
    </xf>
    <xf numFmtId="0" fontId="37" fillId="0" borderId="0" xfId="0" applyNumberFormat="1" applyFont="1" applyFill="1" applyBorder="1" applyAlignment="1">
      <alignment horizontal="left"/>
    </xf>
    <xf numFmtId="0" fontId="36" fillId="0" borderId="0" xfId="0" applyNumberFormat="1" applyFont="1" applyFill="1" applyBorder="1" applyAlignment="1">
      <alignment horizontal="left"/>
    </xf>
    <xf numFmtId="0" fontId="36" fillId="0" borderId="0" xfId="0" applyNumberFormat="1" applyFont="1" applyFill="1" applyBorder="1" applyAlignment="1">
      <alignment horizontal="right"/>
    </xf>
    <xf numFmtId="0" fontId="36" fillId="0" borderId="0" xfId="0" applyNumberFormat="1" applyFont="1" applyBorder="1" applyAlignment="1">
      <alignment horizontal="right"/>
    </xf>
    <xf numFmtId="49" fontId="39" fillId="0" borderId="0" xfId="0" applyNumberFormat="1" applyFont="1" applyFill="1" applyBorder="1" applyAlignment="1">
      <alignment horizontal="center"/>
    </xf>
    <xf numFmtId="49" fontId="36" fillId="0" borderId="0" xfId="0" applyNumberFormat="1" applyFont="1" applyFill="1" applyBorder="1" applyAlignment="1">
      <alignment horizontal="center"/>
    </xf>
    <xf numFmtId="49" fontId="39" fillId="0" borderId="0" xfId="0" applyNumberFormat="1" applyFont="1" applyFill="1" applyBorder="1" applyAlignment="1">
      <alignment horizontal="left"/>
    </xf>
    <xf numFmtId="49" fontId="36" fillId="0" borderId="0" xfId="0" applyNumberFormat="1" applyFont="1" applyFill="1" applyBorder="1" applyAlignment="1">
      <alignment horizontal="left"/>
    </xf>
    <xf numFmtId="0" fontId="35" fillId="0" borderId="0" xfId="0" applyNumberFormat="1" applyFont="1" applyBorder="1" applyAlignment="1">
      <alignment horizontal="left"/>
    </xf>
    <xf numFmtId="0" fontId="42" fillId="0" borderId="0" xfId="0" applyNumberFormat="1" applyFont="1" applyBorder="1" applyAlignment="1">
      <alignment horizontal="left"/>
    </xf>
    <xf numFmtId="0" fontId="42" fillId="0" borderId="0" xfId="0" applyNumberFormat="1" applyFont="1" applyBorder="1" applyAlignment="1">
      <alignment horizontal="left" vertical="center"/>
    </xf>
    <xf numFmtId="0" fontId="36" fillId="0" borderId="0" xfId="0" applyNumberFormat="1" applyFont="1" applyBorder="1" applyAlignment="1">
      <alignment horizontal="left" vertical="center"/>
    </xf>
    <xf numFmtId="0" fontId="36" fillId="0" borderId="0" xfId="0" applyNumberFormat="1" applyFont="1" applyBorder="1" applyAlignment="1">
      <alignment horizontal="right" vertical="center"/>
    </xf>
    <xf numFmtId="49" fontId="43" fillId="0" borderId="0" xfId="0" applyNumberFormat="1" applyFont="1" applyBorder="1" applyAlignment="1">
      <alignment horizontal="center" vertical="center"/>
    </xf>
    <xf numFmtId="49" fontId="43" fillId="0" borderId="0" xfId="0" applyNumberFormat="1" applyFont="1" applyFill="1" applyBorder="1" applyAlignment="1">
      <alignment horizontal="center"/>
    </xf>
    <xf numFmtId="0" fontId="36" fillId="0" borderId="0" xfId="0" applyNumberFormat="1" applyFont="1" applyBorder="1" applyAlignment="1">
      <alignment horizontal="left" wrapText="1"/>
    </xf>
    <xf numFmtId="49" fontId="45" fillId="0" borderId="0" xfId="0" applyNumberFormat="1" applyFont="1" applyFill="1" applyBorder="1" applyAlignment="1">
      <alignment horizontal="center" vertical="center"/>
    </xf>
    <xf numFmtId="0" fontId="48" fillId="0" borderId="0" xfId="0" applyNumberFormat="1" applyFont="1" applyBorder="1" applyAlignment="1">
      <alignment horizontal="left" wrapText="1"/>
    </xf>
    <xf numFmtId="0" fontId="36" fillId="0" borderId="0" xfId="0" applyNumberFormat="1" applyFont="1" applyBorder="1" applyAlignment="1">
      <alignment horizontal="center" vertical="center"/>
    </xf>
    <xf numFmtId="0" fontId="43" fillId="0" borderId="0" xfId="0" applyNumberFormat="1" applyFont="1" applyBorder="1" applyAlignment="1">
      <alignment horizontal="left"/>
    </xf>
    <xf numFmtId="0" fontId="49" fillId="0" borderId="0" xfId="0" applyFont="1" applyFill="1" applyAlignment="1">
      <alignment horizontal="left" vertical="top" wrapText="1"/>
    </xf>
    <xf numFmtId="43" fontId="32" fillId="0" borderId="59" xfId="38" applyNumberFormat="1" applyFont="1" applyBorder="1" applyAlignment="1">
      <alignment horizontal="center" vertical="center"/>
    </xf>
    <xf numFmtId="43" fontId="32" fillId="0" borderId="28" xfId="38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/>
    </xf>
    <xf numFmtId="0" fontId="36" fillId="0" borderId="0" xfId="0" applyNumberFormat="1" applyFont="1" applyFill="1" applyBorder="1" applyAlignment="1">
      <alignment horizontal="left" wrapText="1"/>
    </xf>
    <xf numFmtId="0" fontId="45" fillId="0" borderId="0" xfId="0" applyNumberFormat="1" applyFont="1" applyFill="1" applyBorder="1" applyAlignment="1">
      <alignment horizontal="left"/>
    </xf>
    <xf numFmtId="0" fontId="39" fillId="0" borderId="0" xfId="0" applyNumberFormat="1" applyFont="1" applyFill="1" applyBorder="1" applyAlignment="1">
      <alignment horizontal="left" wrapText="1"/>
    </xf>
    <xf numFmtId="0" fontId="5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top" wrapText="1"/>
    </xf>
    <xf numFmtId="0" fontId="25" fillId="0" borderId="10" xfId="0" applyFont="1" applyBorder="1" applyAlignment="1">
      <alignment vertical="center" wrapText="1"/>
    </xf>
    <xf numFmtId="49" fontId="25" fillId="0" borderId="0" xfId="0" applyNumberFormat="1" applyFont="1" applyAlignment="1">
      <alignment horizontal="center" vertical="top" wrapText="1"/>
    </xf>
    <xf numFmtId="0" fontId="25" fillId="24" borderId="10" xfId="39" applyFont="1" applyFill="1" applyBorder="1" applyAlignment="1">
      <alignment vertical="center" wrapText="1"/>
    </xf>
    <xf numFmtId="0" fontId="25" fillId="24" borderId="0" xfId="39" applyFont="1" applyFill="1" applyAlignment="1">
      <alignment vertical="center"/>
    </xf>
    <xf numFmtId="164" fontId="26" fillId="24" borderId="10" xfId="47" applyFont="1" applyFill="1" applyBorder="1" applyAlignment="1">
      <alignment vertical="center" wrapText="1"/>
    </xf>
    <xf numFmtId="164" fontId="26" fillId="24" borderId="10" xfId="47" applyFont="1" applyFill="1" applyBorder="1" applyAlignment="1">
      <alignment vertical="center"/>
    </xf>
    <xf numFmtId="0" fontId="26" fillId="24" borderId="0" xfId="39" applyFont="1" applyFill="1" applyAlignment="1">
      <alignment vertical="center"/>
    </xf>
    <xf numFmtId="164" fontId="25" fillId="24" borderId="10" xfId="47" applyFont="1" applyFill="1" applyBorder="1" applyAlignment="1">
      <alignment vertical="center" wrapText="1"/>
    </xf>
    <xf numFmtId="164" fontId="25" fillId="24" borderId="10" xfId="47" applyFont="1" applyFill="1" applyBorder="1" applyAlignment="1">
      <alignment vertical="center"/>
    </xf>
    <xf numFmtId="164" fontId="52" fillId="24" borderId="10" xfId="47" applyFont="1" applyFill="1" applyBorder="1" applyAlignment="1">
      <alignment vertical="center"/>
    </xf>
    <xf numFmtId="0" fontId="25" fillId="24" borderId="10" xfId="39" applyFont="1" applyFill="1" applyBorder="1" applyAlignment="1">
      <alignment vertical="center"/>
    </xf>
    <xf numFmtId="0" fontId="26" fillId="24" borderId="0" xfId="39" applyFont="1" applyFill="1" applyBorder="1" applyAlignment="1">
      <alignment vertical="center"/>
    </xf>
    <xf numFmtId="0" fontId="26" fillId="24" borderId="10" xfId="39" applyFont="1" applyFill="1" applyBorder="1" applyAlignment="1">
      <alignment horizontal="center" vertical="center"/>
    </xf>
    <xf numFmtId="164" fontId="26" fillId="24" borderId="10" xfId="47" applyFont="1" applyFill="1" applyBorder="1" applyAlignment="1">
      <alignment horizontal="right" vertical="center"/>
    </xf>
    <xf numFmtId="4" fontId="26" fillId="24" borderId="0" xfId="39" applyNumberFormat="1" applyFont="1" applyFill="1" applyBorder="1" applyAlignment="1">
      <alignment vertical="center"/>
    </xf>
    <xf numFmtId="49" fontId="26" fillId="24" borderId="10" xfId="39" applyNumberFormat="1" applyFont="1" applyFill="1" applyBorder="1" applyAlignment="1">
      <alignment horizontal="center" vertical="center"/>
    </xf>
    <xf numFmtId="0" fontId="54" fillId="24" borderId="0" xfId="39" applyFont="1" applyFill="1" applyBorder="1" applyAlignment="1">
      <alignment vertical="center"/>
    </xf>
    <xf numFmtId="0" fontId="54" fillId="24" borderId="0" xfId="39" applyFont="1" applyFill="1" applyAlignment="1">
      <alignment vertical="center"/>
    </xf>
    <xf numFmtId="0" fontId="25" fillId="24" borderId="0" xfId="39" applyFont="1" applyFill="1" applyBorder="1" applyAlignment="1">
      <alignment vertical="center"/>
    </xf>
    <xf numFmtId="4" fontId="25" fillId="24" borderId="0" xfId="39" applyNumberFormat="1" applyFont="1" applyFill="1" applyBorder="1" applyAlignment="1">
      <alignment vertical="center"/>
    </xf>
    <xf numFmtId="4" fontId="26" fillId="24" borderId="0" xfId="39" applyNumberFormat="1" applyFont="1" applyFill="1" applyBorder="1" applyAlignment="1">
      <alignment horizontal="right" vertical="center"/>
    </xf>
    <xf numFmtId="49" fontId="25" fillId="24" borderId="10" xfId="39" applyNumberFormat="1" applyFont="1" applyFill="1" applyBorder="1" applyAlignment="1">
      <alignment horizontal="center" vertical="center"/>
    </xf>
    <xf numFmtId="164" fontId="25" fillId="24" borderId="10" xfId="47" applyFont="1" applyFill="1" applyBorder="1" applyAlignment="1">
      <alignment horizontal="center" vertical="center"/>
    </xf>
    <xf numFmtId="0" fontId="25" fillId="24" borderId="0" xfId="39" applyFont="1" applyFill="1" applyAlignment="1">
      <alignment horizontal="left" vertical="center"/>
    </xf>
    <xf numFmtId="4" fontId="25" fillId="24" borderId="0" xfId="39" applyNumberFormat="1" applyFont="1" applyFill="1" applyAlignment="1">
      <alignment horizontal="left" vertical="center"/>
    </xf>
    <xf numFmtId="0" fontId="26" fillId="24" borderId="0" xfId="39" applyFont="1" applyFill="1" applyBorder="1" applyAlignment="1">
      <alignment horizontal="center" vertical="center"/>
    </xf>
    <xf numFmtId="49" fontId="26" fillId="24" borderId="0" xfId="39" applyNumberFormat="1" applyFont="1" applyFill="1" applyBorder="1" applyAlignment="1">
      <alignment horizontal="center" vertical="center"/>
    </xf>
    <xf numFmtId="164" fontId="26" fillId="24" borderId="0" xfId="47" applyFont="1" applyFill="1" applyBorder="1" applyAlignment="1">
      <alignment vertical="center"/>
    </xf>
    <xf numFmtId="164" fontId="26" fillId="24" borderId="0" xfId="47" applyFont="1" applyFill="1" applyBorder="1" applyAlignment="1">
      <alignment horizontal="right" vertical="center"/>
    </xf>
    <xf numFmtId="0" fontId="25" fillId="24" borderId="0" xfId="39" applyFont="1" applyFill="1" applyAlignment="1">
      <alignment horizontal="center" vertical="center"/>
    </xf>
    <xf numFmtId="0" fontId="25" fillId="24" borderId="0" xfId="39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vertical="center" wrapText="1"/>
    </xf>
    <xf numFmtId="0" fontId="25" fillId="24" borderId="10" xfId="0" applyFont="1" applyFill="1" applyBorder="1" applyAlignment="1">
      <alignment horizontal="left" vertical="center" wrapText="1" indent="1"/>
    </xf>
    <xf numFmtId="0" fontId="25" fillId="24" borderId="0" xfId="0" applyFont="1" applyFill="1" applyBorder="1" applyAlignment="1">
      <alignment vertical="center" wrapText="1"/>
    </xf>
    <xf numFmtId="0" fontId="25" fillId="24" borderId="10" xfId="39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vertical="center" wrapText="1"/>
    </xf>
    <xf numFmtId="0" fontId="25" fillId="25" borderId="10" xfId="39" applyFont="1" applyFill="1" applyBorder="1" applyAlignment="1">
      <alignment horizontal="center" vertical="center"/>
    </xf>
    <xf numFmtId="49" fontId="25" fillId="25" borderId="10" xfId="39" applyNumberFormat="1" applyFont="1" applyFill="1" applyBorder="1" applyAlignment="1">
      <alignment horizontal="center" vertical="center"/>
    </xf>
    <xf numFmtId="0" fontId="25" fillId="25" borderId="0" xfId="39" applyFont="1" applyFill="1" applyAlignment="1">
      <alignment vertical="center"/>
    </xf>
    <xf numFmtId="0" fontId="59" fillId="0" borderId="0" xfId="0" applyFont="1"/>
    <xf numFmtId="0" fontId="57" fillId="0" borderId="0" xfId="0" applyFont="1" applyAlignment="1">
      <alignment vertical="center"/>
    </xf>
    <xf numFmtId="0" fontId="25" fillId="24" borderId="0" xfId="39" applyFont="1" applyFill="1" applyAlignment="1">
      <alignment horizontal="right" vertical="center"/>
    </xf>
    <xf numFmtId="0" fontId="0" fillId="24" borderId="0" xfId="0" applyFill="1" applyAlignment="1">
      <alignment vertical="center" wrapText="1"/>
    </xf>
    <xf numFmtId="0" fontId="25" fillId="24" borderId="0" xfId="0" applyFont="1" applyFill="1" applyAlignment="1">
      <alignment horizontal="justify" vertical="top" wrapText="1"/>
    </xf>
    <xf numFmtId="0" fontId="21" fillId="24" borderId="0" xfId="0" applyFont="1" applyFill="1" applyAlignment="1">
      <alignment vertical="center" wrapText="1"/>
    </xf>
    <xf numFmtId="0" fontId="25" fillId="0" borderId="10" xfId="36" applyFont="1" applyBorder="1" applyAlignment="1">
      <alignment horizontal="center" vertical="center" wrapText="1"/>
    </xf>
    <xf numFmtId="0" fontId="25" fillId="0" borderId="10" xfId="36" applyFont="1" applyBorder="1" applyAlignment="1">
      <alignment horizontal="left" vertical="center" wrapText="1" indent="1"/>
    </xf>
    <xf numFmtId="0" fontId="25" fillId="0" borderId="10" xfId="36" applyFont="1" applyBorder="1" applyAlignment="1">
      <alignment horizontal="left" vertical="center" wrapText="1" indent="3"/>
    </xf>
    <xf numFmtId="0" fontId="25" fillId="0" borderId="10" xfId="36" applyFont="1" applyBorder="1" applyAlignment="1">
      <alignment horizontal="left" vertical="center" wrapText="1" indent="2"/>
    </xf>
    <xf numFmtId="0" fontId="25" fillId="0" borderId="10" xfId="36" applyFont="1" applyBorder="1" applyAlignment="1">
      <alignment horizontal="left" vertical="center" wrapText="1" indent="4"/>
    </xf>
    <xf numFmtId="0" fontId="25" fillId="0" borderId="10" xfId="0" applyFont="1" applyBorder="1" applyAlignment="1">
      <alignment horizontal="center" vertical="top" wrapText="1"/>
    </xf>
    <xf numFmtId="0" fontId="25" fillId="24" borderId="10" xfId="0" applyFont="1" applyFill="1" applyBorder="1" applyAlignment="1">
      <alignment horizontal="justify" vertical="top" wrapText="1"/>
    </xf>
    <xf numFmtId="0" fontId="49" fillId="0" borderId="10" xfId="0" applyFont="1" applyFill="1" applyBorder="1" applyAlignment="1">
      <alignment horizontal="left" vertical="top" wrapText="1"/>
    </xf>
    <xf numFmtId="49" fontId="25" fillId="0" borderId="10" xfId="0" applyNumberFormat="1" applyFont="1" applyBorder="1" applyAlignment="1">
      <alignment horizontal="center" vertical="top" wrapText="1"/>
    </xf>
    <xf numFmtId="49" fontId="25" fillId="24" borderId="10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vertical="top" wrapText="1"/>
    </xf>
    <xf numFmtId="0" fontId="25" fillId="0" borderId="0" xfId="39" applyFont="1" applyFill="1" applyAlignment="1">
      <alignment vertical="center"/>
    </xf>
    <xf numFmtId="164" fontId="25" fillId="0" borderId="10" xfId="47" applyFont="1" applyFill="1" applyBorder="1" applyAlignment="1">
      <alignment vertical="center"/>
    </xf>
    <xf numFmtId="164" fontId="25" fillId="0" borderId="10" xfId="47" applyFont="1" applyFill="1" applyBorder="1" applyAlignment="1">
      <alignment horizontal="center" vertical="center"/>
    </xf>
    <xf numFmtId="164" fontId="26" fillId="0" borderId="10" xfId="47" applyFont="1" applyFill="1" applyBorder="1" applyAlignment="1">
      <alignment vertical="center"/>
    </xf>
    <xf numFmtId="164" fontId="26" fillId="0" borderId="0" xfId="47" applyFont="1" applyFill="1" applyBorder="1" applyAlignment="1">
      <alignment vertical="center"/>
    </xf>
    <xf numFmtId="0" fontId="25" fillId="0" borderId="0" xfId="36" applyFont="1" applyAlignment="1">
      <alignment horizontal="justify" vertical="center"/>
    </xf>
    <xf numFmtId="0" fontId="25" fillId="0" borderId="0" xfId="39" applyFont="1" applyFill="1" applyAlignment="1">
      <alignment vertical="center" wrapText="1"/>
    </xf>
    <xf numFmtId="0" fontId="25" fillId="0" borderId="0" xfId="39" applyFont="1" applyFill="1" applyAlignment="1">
      <alignment horizontal="center" vertical="center" wrapText="1"/>
    </xf>
    <xf numFmtId="0" fontId="25" fillId="0" borderId="0" xfId="39" applyFont="1" applyFill="1" applyAlignment="1">
      <alignment horizontal="right" vertical="center" wrapText="1"/>
    </xf>
    <xf numFmtId="0" fontId="55" fillId="0" borderId="0" xfId="39" applyFont="1" applyFill="1" applyAlignment="1">
      <alignment horizontal="center" vertical="center"/>
    </xf>
    <xf numFmtId="0" fontId="25" fillId="0" borderId="0" xfId="36" applyFont="1" applyFill="1" applyAlignment="1">
      <alignment wrapText="1"/>
    </xf>
    <xf numFmtId="0" fontId="25" fillId="0" borderId="10" xfId="36" applyFont="1" applyFill="1" applyBorder="1" applyAlignment="1">
      <alignment horizontal="center" wrapText="1"/>
    </xf>
    <xf numFmtId="0" fontId="58" fillId="0" borderId="0" xfId="36" applyFont="1" applyFill="1" applyAlignment="1">
      <alignment horizontal="left"/>
    </xf>
    <xf numFmtId="0" fontId="25" fillId="0" borderId="10" xfId="36" applyFont="1" applyFill="1" applyBorder="1" applyAlignment="1">
      <alignment horizontal="left" vertical="center" wrapText="1"/>
    </xf>
    <xf numFmtId="49" fontId="25" fillId="0" borderId="10" xfId="36" applyNumberFormat="1" applyFont="1" applyFill="1" applyBorder="1" applyAlignment="1">
      <alignment horizontal="center" vertical="center" wrapText="1"/>
    </xf>
    <xf numFmtId="4" fontId="25" fillId="0" borderId="10" xfId="36" applyNumberFormat="1" applyFont="1" applyFill="1" applyBorder="1" applyAlignment="1">
      <alignment horizontal="center" vertical="center" wrapText="1"/>
    </xf>
    <xf numFmtId="0" fontId="25" fillId="0" borderId="0" xfId="36" applyFont="1" applyFill="1" applyAlignment="1">
      <alignment horizontal="center" vertical="center" wrapText="1"/>
    </xf>
    <xf numFmtId="0" fontId="58" fillId="0" borderId="0" xfId="36" applyFont="1" applyFill="1" applyAlignment="1">
      <alignment horizontal="left" vertical="center"/>
    </xf>
    <xf numFmtId="49" fontId="25" fillId="0" borderId="0" xfId="36" applyNumberFormat="1" applyFont="1" applyFill="1" applyAlignment="1">
      <alignment horizontal="center" vertical="center" wrapText="1"/>
    </xf>
    <xf numFmtId="0" fontId="25" fillId="24" borderId="10" xfId="39" applyFont="1" applyFill="1" applyBorder="1" applyAlignment="1">
      <alignment horizontal="center" vertical="center" wrapText="1"/>
    </xf>
    <xf numFmtId="0" fontId="25" fillId="0" borderId="10" xfId="39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/>
    </xf>
    <xf numFmtId="2" fontId="25" fillId="0" borderId="10" xfId="0" applyNumberFormat="1" applyFont="1" applyBorder="1" applyAlignment="1">
      <alignment horizontal="left" vertical="center"/>
    </xf>
    <xf numFmtId="43" fontId="25" fillId="24" borderId="10" xfId="52" applyFont="1" applyFill="1" applyBorder="1" applyAlignment="1">
      <alignment horizontal="center" vertical="center"/>
    </xf>
    <xf numFmtId="43" fontId="26" fillId="24" borderId="10" xfId="52" applyFont="1" applyFill="1" applyBorder="1" applyAlignment="1">
      <alignment horizontal="center" vertical="center"/>
    </xf>
    <xf numFmtId="43" fontId="62" fillId="24" borderId="0" xfId="52" applyFont="1" applyFill="1" applyAlignment="1">
      <alignment vertical="center"/>
    </xf>
    <xf numFmtId="43" fontId="25" fillId="24" borderId="10" xfId="52" applyFont="1" applyFill="1" applyBorder="1" applyAlignment="1">
      <alignment vertical="center"/>
    </xf>
    <xf numFmtId="43" fontId="26" fillId="24" borderId="10" xfId="52" applyFont="1" applyFill="1" applyBorder="1" applyAlignment="1">
      <alignment vertical="center"/>
    </xf>
    <xf numFmtId="43" fontId="26" fillId="24" borderId="10" xfId="52" applyFont="1" applyFill="1" applyBorder="1" applyAlignment="1">
      <alignment horizontal="right" vertical="center"/>
    </xf>
    <xf numFmtId="43" fontId="25" fillId="24" borderId="10" xfId="52" applyFont="1" applyFill="1" applyBorder="1" applyAlignment="1">
      <alignment vertical="center" wrapText="1"/>
    </xf>
    <xf numFmtId="43" fontId="25" fillId="25" borderId="10" xfId="52" applyFont="1" applyFill="1" applyBorder="1" applyAlignment="1">
      <alignment vertical="center"/>
    </xf>
    <xf numFmtId="43" fontId="25" fillId="25" borderId="10" xfId="52" applyFont="1" applyFill="1" applyBorder="1" applyAlignment="1">
      <alignment vertical="center" wrapText="1"/>
    </xf>
    <xf numFmtId="43" fontId="25" fillId="25" borderId="10" xfId="52" applyFont="1" applyFill="1" applyBorder="1" applyAlignment="1">
      <alignment horizontal="center" vertical="center"/>
    </xf>
    <xf numFmtId="43" fontId="25" fillId="24" borderId="0" xfId="39" applyNumberFormat="1" applyFont="1" applyFill="1" applyBorder="1" applyAlignment="1">
      <alignment vertical="center"/>
    </xf>
    <xf numFmtId="49" fontId="25" fillId="0" borderId="16" xfId="36" applyNumberFormat="1" applyFont="1" applyFill="1" applyBorder="1" applyAlignment="1">
      <alignment horizontal="center" vertical="center" wrapText="1"/>
    </xf>
    <xf numFmtId="0" fontId="25" fillId="0" borderId="16" xfId="36" applyFont="1" applyFill="1" applyBorder="1" applyAlignment="1">
      <alignment horizontal="center" vertical="center" wrapText="1"/>
    </xf>
    <xf numFmtId="0" fontId="0" fillId="0" borderId="0" xfId="0" applyFill="1"/>
    <xf numFmtId="0" fontId="25" fillId="0" borderId="0" xfId="0" applyFont="1" applyFill="1" applyAlignment="1">
      <alignment horizontal="justify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56" fillId="0" borderId="10" xfId="49" applyFill="1" applyBorder="1" applyAlignment="1">
      <alignment vertical="center" wrapText="1"/>
    </xf>
    <xf numFmtId="4" fontId="25" fillId="0" borderId="10" xfId="36" applyNumberFormat="1" applyFont="1" applyFill="1" applyBorder="1" applyAlignment="1">
      <alignment horizontal="right" vertical="center" wrapText="1"/>
    </xf>
    <xf numFmtId="0" fontId="25" fillId="0" borderId="10" xfId="36" applyFont="1" applyBorder="1" applyAlignment="1">
      <alignment vertical="center" wrapText="1"/>
    </xf>
    <xf numFmtId="0" fontId="25" fillId="0" borderId="10" xfId="36" applyFont="1" applyFill="1" applyBorder="1" applyAlignment="1">
      <alignment horizontal="center" vertical="center" wrapText="1"/>
    </xf>
    <xf numFmtId="0" fontId="25" fillId="0" borderId="0" xfId="36" applyFont="1"/>
    <xf numFmtId="0" fontId="25" fillId="0" borderId="0" xfId="36" applyFont="1" applyFill="1" applyAlignment="1">
      <alignment horizontal="right"/>
    </xf>
    <xf numFmtId="0" fontId="25" fillId="0" borderId="0" xfId="36" applyFont="1" applyFill="1"/>
    <xf numFmtId="0" fontId="57" fillId="0" borderId="10" xfId="0" applyFont="1" applyBorder="1" applyAlignment="1">
      <alignment vertical="center"/>
    </xf>
    <xf numFmtId="43" fontId="25" fillId="24" borderId="10" xfId="39" applyNumberFormat="1" applyFont="1" applyFill="1" applyBorder="1" applyAlignment="1">
      <alignment vertical="center"/>
    </xf>
    <xf numFmtId="1" fontId="57" fillId="0" borderId="0" xfId="0" applyNumberFormat="1" applyFont="1" applyAlignment="1">
      <alignment vertical="center"/>
    </xf>
    <xf numFmtId="1" fontId="25" fillId="24" borderId="0" xfId="39" applyNumberFormat="1" applyFont="1" applyFill="1" applyBorder="1" applyAlignment="1">
      <alignment vertical="center"/>
    </xf>
    <xf numFmtId="4" fontId="0" fillId="0" borderId="0" xfId="0" applyNumberFormat="1" applyFill="1"/>
    <xf numFmtId="43" fontId="62" fillId="0" borderId="0" xfId="39" applyNumberFormat="1" applyFont="1" applyFill="1" applyAlignment="1">
      <alignment vertical="center"/>
    </xf>
    <xf numFmtId="43" fontId="25" fillId="24" borderId="0" xfId="39" applyNumberFormat="1" applyFont="1" applyFill="1" applyAlignment="1">
      <alignment vertical="center"/>
    </xf>
    <xf numFmtId="4" fontId="25" fillId="24" borderId="10" xfId="39" applyNumberFormat="1" applyFont="1" applyFill="1" applyBorder="1" applyAlignment="1">
      <alignment vertical="center"/>
    </xf>
    <xf numFmtId="0" fontId="37" fillId="24" borderId="0" xfId="0" applyNumberFormat="1" applyFont="1" applyFill="1" applyBorder="1" applyAlignment="1">
      <alignment horizontal="left"/>
    </xf>
    <xf numFmtId="0" fontId="36" fillId="24" borderId="0" xfId="0" applyNumberFormat="1" applyFont="1" applyFill="1" applyBorder="1" applyAlignment="1">
      <alignment horizontal="left"/>
    </xf>
    <xf numFmtId="0" fontId="25" fillId="24" borderId="0" xfId="36" applyFont="1" applyFill="1"/>
    <xf numFmtId="0" fontId="25" fillId="24" borderId="0" xfId="36" applyFont="1" applyFill="1" applyAlignment="1">
      <alignment horizontal="right"/>
    </xf>
    <xf numFmtId="0" fontId="0" fillId="24" borderId="0" xfId="0" applyFill="1"/>
    <xf numFmtId="0" fontId="0" fillId="24" borderId="0" xfId="0" applyFill="1" applyAlignment="1">
      <alignment horizontal="right"/>
    </xf>
    <xf numFmtId="43" fontId="25" fillId="24" borderId="0" xfId="52" applyFont="1" applyFill="1" applyBorder="1" applyAlignment="1">
      <alignment vertical="center"/>
    </xf>
    <xf numFmtId="43" fontId="26" fillId="24" borderId="0" xfId="52" applyFont="1" applyFill="1" applyBorder="1" applyAlignment="1">
      <alignment vertical="center"/>
    </xf>
    <xf numFmtId="43" fontId="26" fillId="24" borderId="0" xfId="39" applyNumberFormat="1" applyFont="1" applyFill="1" applyBorder="1" applyAlignment="1">
      <alignment vertical="center"/>
    </xf>
    <xf numFmtId="4" fontId="25" fillId="0" borderId="10" xfId="39" applyNumberFormat="1" applyFont="1" applyFill="1" applyBorder="1" applyAlignment="1">
      <alignment vertical="center"/>
    </xf>
    <xf numFmtId="4" fontId="25" fillId="0" borderId="10" xfId="39" applyNumberFormat="1" applyFont="1" applyFill="1" applyBorder="1" applyAlignment="1">
      <alignment horizontal="center" vertical="center"/>
    </xf>
    <xf numFmtId="0" fontId="25" fillId="0" borderId="10" xfId="39" applyFont="1" applyFill="1" applyBorder="1" applyAlignment="1">
      <alignment horizontal="center" vertical="center"/>
    </xf>
    <xf numFmtId="164" fontId="26" fillId="0" borderId="10" xfId="47" applyFont="1" applyFill="1" applyBorder="1" applyAlignment="1">
      <alignment horizontal="right" vertical="center"/>
    </xf>
    <xf numFmtId="0" fontId="61" fillId="24" borderId="10" xfId="0" applyFont="1" applyFill="1" applyBorder="1" applyAlignment="1">
      <alignment vertical="top" wrapText="1"/>
    </xf>
    <xf numFmtId="43" fontId="53" fillId="0" borderId="10" xfId="55" applyFont="1" applyFill="1" applyBorder="1" applyAlignment="1">
      <alignment vertical="center" wrapText="1"/>
    </xf>
    <xf numFmtId="43" fontId="53" fillId="0" borderId="10" xfId="55" applyFont="1" applyFill="1" applyBorder="1" applyAlignment="1">
      <alignment horizontal="center" vertical="center" wrapText="1"/>
    </xf>
    <xf numFmtId="166" fontId="25" fillId="0" borderId="66" xfId="0" applyNumberFormat="1" applyFont="1" applyFill="1" applyBorder="1" applyAlignment="1" applyProtection="1">
      <alignment horizontal="right"/>
    </xf>
    <xf numFmtId="166" fontId="25" fillId="0" borderId="30" xfId="0" applyNumberFormat="1" applyFont="1" applyFill="1" applyBorder="1" applyAlignment="1" applyProtection="1">
      <alignment horizontal="right"/>
    </xf>
    <xf numFmtId="43" fontId="25" fillId="0" borderId="10" xfId="55" applyFont="1" applyFill="1" applyBorder="1" applyAlignment="1">
      <alignment vertical="center" wrapText="1"/>
    </xf>
    <xf numFmtId="0" fontId="25" fillId="0" borderId="0" xfId="0" applyFont="1" applyFill="1" applyAlignment="1">
      <alignment horizontal="right" vertical="top"/>
    </xf>
    <xf numFmtId="43" fontId="25" fillId="0" borderId="10" xfId="54" applyFont="1" applyFill="1" applyBorder="1" applyAlignment="1">
      <alignment vertical="center"/>
    </xf>
    <xf numFmtId="43" fontId="25" fillId="24" borderId="10" xfId="52" applyFont="1" applyFill="1" applyBorder="1" applyAlignment="1">
      <alignment horizontal="right" vertical="center"/>
    </xf>
    <xf numFmtId="43" fontId="26" fillId="24" borderId="10" xfId="52" applyFont="1" applyFill="1" applyBorder="1" applyAlignment="1">
      <alignment vertical="center" wrapText="1"/>
    </xf>
    <xf numFmtId="0" fontId="62" fillId="24" borderId="0" xfId="39" applyFont="1" applyFill="1" applyAlignment="1">
      <alignment horizontal="center" vertical="center"/>
    </xf>
    <xf numFmtId="0" fontId="62" fillId="24" borderId="0" xfId="39" applyFont="1" applyFill="1" applyAlignment="1">
      <alignment vertical="center"/>
    </xf>
    <xf numFmtId="164" fontId="68" fillId="24" borderId="0" xfId="47" applyFont="1" applyFill="1" applyBorder="1" applyAlignment="1">
      <alignment vertical="center"/>
    </xf>
    <xf numFmtId="43" fontId="25" fillId="0" borderId="0" xfId="36" applyNumberFormat="1" applyFont="1"/>
    <xf numFmtId="0" fontId="25" fillId="0" borderId="0" xfId="36" applyFont="1" applyAlignment="1">
      <alignment horizontal="right"/>
    </xf>
    <xf numFmtId="43" fontId="68" fillId="24" borderId="0" xfId="39" applyNumberFormat="1" applyFont="1" applyFill="1" applyAlignment="1">
      <alignment horizontal="center" vertical="center"/>
    </xf>
    <xf numFmtId="0" fontId="68" fillId="24" borderId="0" xfId="39" applyFont="1" applyFill="1" applyAlignment="1">
      <alignment horizontal="center" vertical="center"/>
    </xf>
    <xf numFmtId="0" fontId="25" fillId="24" borderId="10" xfId="39" applyFont="1" applyFill="1" applyBorder="1" applyAlignment="1">
      <alignment horizontal="center" vertical="center" wrapText="1"/>
    </xf>
    <xf numFmtId="0" fontId="25" fillId="0" borderId="10" xfId="39" applyFont="1" applyFill="1" applyBorder="1" applyAlignment="1">
      <alignment horizontal="center" vertical="center" wrapText="1"/>
    </xf>
    <xf numFmtId="0" fontId="29" fillId="0" borderId="10" xfId="38" applyNumberFormat="1" applyFont="1" applyFill="1" applyBorder="1" applyAlignment="1">
      <alignment horizontal="center" vertical="center"/>
    </xf>
    <xf numFmtId="43" fontId="29" fillId="0" borderId="10" xfId="38" applyNumberFormat="1" applyFont="1" applyFill="1" applyBorder="1" applyAlignment="1">
      <alignment horizontal="center" vertical="center"/>
    </xf>
    <xf numFmtId="0" fontId="29" fillId="0" borderId="10" xfId="38" applyNumberFormat="1" applyFont="1" applyBorder="1" applyAlignment="1">
      <alignment horizontal="center" vertical="center"/>
    </xf>
    <xf numFmtId="0" fontId="29" fillId="0" borderId="0" xfId="38" applyNumberFormat="1" applyFont="1" applyBorder="1" applyAlignment="1">
      <alignment horizontal="left" vertical="center"/>
    </xf>
    <xf numFmtId="0" fontId="29" fillId="0" borderId="0" xfId="38" applyNumberFormat="1" applyFont="1" applyBorder="1" applyAlignment="1">
      <alignment horizontal="right" vertical="center"/>
    </xf>
    <xf numFmtId="0" fontId="30" fillId="0" borderId="0" xfId="38" applyNumberFormat="1" applyFont="1" applyBorder="1" applyAlignment="1">
      <alignment horizontal="center" vertical="center"/>
    </xf>
    <xf numFmtId="0" fontId="24" fillId="0" borderId="0" xfId="38" applyNumberFormat="1" applyFont="1" applyBorder="1" applyAlignment="1">
      <alignment horizontal="left" vertical="center"/>
    </xf>
    <xf numFmtId="0" fontId="29" fillId="0" borderId="0" xfId="38" applyNumberFormat="1" applyFont="1" applyBorder="1" applyAlignment="1">
      <alignment horizontal="center" vertical="center"/>
    </xf>
    <xf numFmtId="0" fontId="29" fillId="0" borderId="32" xfId="38" applyNumberFormat="1" applyFont="1" applyBorder="1" applyAlignment="1">
      <alignment horizontal="center" vertical="center"/>
    </xf>
    <xf numFmtId="0" fontId="29" fillId="0" borderId="0" xfId="38" applyNumberFormat="1" applyFont="1" applyFill="1" applyBorder="1" applyAlignment="1">
      <alignment horizontal="left" vertical="center"/>
    </xf>
    <xf numFmtId="43" fontId="68" fillId="0" borderId="0" xfId="39" applyNumberFormat="1" applyFont="1" applyFill="1" applyAlignment="1">
      <alignment horizontal="center" vertical="center"/>
    </xf>
    <xf numFmtId="0" fontId="62" fillId="24" borderId="0" xfId="39" applyFont="1" applyFill="1" applyAlignment="1">
      <alignment vertical="center" wrapText="1"/>
    </xf>
    <xf numFmtId="43" fontId="62" fillId="24" borderId="0" xfId="39" applyNumberFormat="1" applyFont="1" applyFill="1" applyAlignment="1">
      <alignment vertical="center"/>
    </xf>
    <xf numFmtId="164" fontId="62" fillId="24" borderId="0" xfId="39" applyNumberFormat="1" applyFont="1" applyFill="1" applyAlignment="1">
      <alignment vertical="center"/>
    </xf>
    <xf numFmtId="0" fontId="29" fillId="24" borderId="0" xfId="38" applyNumberFormat="1" applyFont="1" applyFill="1" applyBorder="1" applyAlignment="1">
      <alignment horizontal="left" vertical="center"/>
    </xf>
    <xf numFmtId="0" fontId="29" fillId="24" borderId="0" xfId="38" applyNumberFormat="1" applyFont="1" applyFill="1" applyBorder="1" applyAlignment="1">
      <alignment horizontal="right" vertical="center"/>
    </xf>
    <xf numFmtId="0" fontId="70" fillId="0" borderId="0" xfId="38" applyNumberFormat="1" applyFont="1" applyBorder="1" applyAlignment="1">
      <alignment horizontal="center" vertical="center"/>
    </xf>
    <xf numFmtId="49" fontId="24" fillId="0" borderId="0" xfId="38" applyNumberFormat="1" applyFont="1" applyFill="1" applyBorder="1" applyAlignment="1">
      <alignment horizontal="center" vertical="center"/>
    </xf>
    <xf numFmtId="43" fontId="29" fillId="24" borderId="10" xfId="38" applyNumberFormat="1" applyFont="1" applyFill="1" applyBorder="1" applyAlignment="1">
      <alignment horizontal="center" vertical="center"/>
    </xf>
    <xf numFmtId="0" fontId="29" fillId="0" borderId="10" xfId="50" applyNumberFormat="1" applyFont="1" applyFill="1" applyBorder="1" applyAlignment="1">
      <alignment horizontal="center" vertical="center"/>
    </xf>
    <xf numFmtId="0" fontId="29" fillId="0" borderId="0" xfId="38" applyNumberFormat="1" applyFont="1" applyBorder="1" applyAlignment="1">
      <alignment horizontal="left" vertical="top"/>
    </xf>
    <xf numFmtId="0" fontId="75" fillId="0" borderId="0" xfId="38" applyNumberFormat="1" applyFont="1" applyBorder="1" applyAlignment="1">
      <alignment horizontal="left" vertical="center"/>
    </xf>
    <xf numFmtId="0" fontId="25" fillId="24" borderId="10" xfId="39" applyFont="1" applyFill="1" applyBorder="1" applyAlignment="1">
      <alignment horizontal="center" vertical="center" wrapText="1"/>
    </xf>
    <xf numFmtId="0" fontId="25" fillId="0" borderId="10" xfId="39" applyFont="1" applyFill="1" applyBorder="1" applyAlignment="1">
      <alignment horizontal="center" vertical="center" wrapText="1"/>
    </xf>
    <xf numFmtId="0" fontId="25" fillId="0" borderId="0" xfId="36" applyFont="1" applyFill="1" applyAlignment="1">
      <alignment horizontal="left" vertical="center" wrapText="1"/>
    </xf>
    <xf numFmtId="0" fontId="25" fillId="0" borderId="10" xfId="36" applyFont="1" applyFill="1" applyBorder="1" applyAlignment="1">
      <alignment horizontal="center" vertical="center" wrapText="1"/>
    </xf>
    <xf numFmtId="43" fontId="25" fillId="0" borderId="0" xfId="36" applyNumberFormat="1" applyFont="1" applyFill="1" applyAlignment="1">
      <alignment horizontal="center" vertical="center" wrapText="1"/>
    </xf>
    <xf numFmtId="0" fontId="35" fillId="0" borderId="0" xfId="0" applyNumberFormat="1" applyFont="1" applyBorder="1" applyAlignment="1">
      <alignment horizontal="center"/>
    </xf>
    <xf numFmtId="0" fontId="27" fillId="0" borderId="16" xfId="0" applyNumberFormat="1" applyFont="1" applyFill="1" applyBorder="1" applyAlignment="1">
      <alignment horizontal="left" wrapText="1"/>
    </xf>
    <xf numFmtId="49" fontId="39" fillId="0" borderId="16" xfId="0" applyNumberFormat="1" applyFont="1" applyFill="1" applyBorder="1" applyAlignment="1">
      <alignment horizontal="left"/>
    </xf>
    <xf numFmtId="49" fontId="36" fillId="0" borderId="16" xfId="0" applyNumberFormat="1" applyFont="1" applyFill="1" applyBorder="1" applyAlignment="1">
      <alignment horizontal="left"/>
    </xf>
    <xf numFmtId="0" fontId="36" fillId="0" borderId="0" xfId="0" applyNumberFormat="1" applyFont="1" applyFill="1" applyBorder="1" applyAlignment="1">
      <alignment horizontal="left"/>
    </xf>
    <xf numFmtId="0" fontId="37" fillId="0" borderId="42" xfId="0" applyNumberFormat="1" applyFont="1" applyFill="1" applyBorder="1" applyAlignment="1">
      <alignment horizontal="center" vertical="top"/>
    </xf>
    <xf numFmtId="0" fontId="36" fillId="0" borderId="16" xfId="0" applyNumberFormat="1" applyFont="1" applyFill="1" applyBorder="1" applyAlignment="1">
      <alignment horizontal="center"/>
    </xf>
    <xf numFmtId="0" fontId="38" fillId="0" borderId="16" xfId="0" applyNumberFormat="1" applyFont="1" applyFill="1" applyBorder="1" applyAlignment="1">
      <alignment horizontal="center"/>
    </xf>
    <xf numFmtId="0" fontId="40" fillId="0" borderId="0" xfId="0" applyNumberFormat="1" applyFont="1" applyBorder="1" applyAlignment="1">
      <alignment horizontal="center"/>
    </xf>
    <xf numFmtId="0" fontId="37" fillId="24" borderId="0" xfId="0" applyNumberFormat="1" applyFont="1" applyFill="1" applyBorder="1" applyAlignment="1">
      <alignment horizontal="center" vertical="top"/>
    </xf>
    <xf numFmtId="0" fontId="37" fillId="0" borderId="0" xfId="0" applyNumberFormat="1" applyFont="1" applyFill="1" applyBorder="1" applyAlignment="1">
      <alignment horizontal="center" vertical="top"/>
    </xf>
    <xf numFmtId="0" fontId="36" fillId="0" borderId="0" xfId="0" applyNumberFormat="1" applyFont="1" applyBorder="1" applyAlignment="1">
      <alignment horizontal="right"/>
    </xf>
    <xf numFmtId="49" fontId="39" fillId="24" borderId="16" xfId="0" applyNumberFormat="1" applyFont="1" applyFill="1" applyBorder="1" applyAlignment="1">
      <alignment horizontal="center"/>
    </xf>
    <xf numFmtId="49" fontId="36" fillId="24" borderId="16" xfId="0" applyNumberFormat="1" applyFont="1" applyFill="1" applyBorder="1" applyAlignment="1">
      <alignment horizontal="center"/>
    </xf>
    <xf numFmtId="0" fontId="36" fillId="24" borderId="0" xfId="0" applyNumberFormat="1" applyFont="1" applyFill="1" applyBorder="1" applyAlignment="1">
      <alignment horizontal="left"/>
    </xf>
    <xf numFmtId="0" fontId="36" fillId="0" borderId="0" xfId="0" applyNumberFormat="1" applyFont="1" applyFill="1" applyBorder="1" applyAlignment="1">
      <alignment horizontal="right"/>
    </xf>
    <xf numFmtId="0" fontId="36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44" fillId="0" borderId="0" xfId="0" applyNumberFormat="1" applyFont="1" applyFill="1" applyBorder="1" applyAlignment="1">
      <alignment horizontal="left" wrapText="1"/>
    </xf>
    <xf numFmtId="49" fontId="46" fillId="0" borderId="38" xfId="0" applyNumberFormat="1" applyFont="1" applyFill="1" applyBorder="1" applyAlignment="1">
      <alignment horizontal="center" vertical="center"/>
    </xf>
    <xf numFmtId="49" fontId="46" fillId="0" borderId="39" xfId="0" applyNumberFormat="1" applyFont="1" applyFill="1" applyBorder="1" applyAlignment="1">
      <alignment horizontal="center" vertical="center"/>
    </xf>
    <xf numFmtId="49" fontId="46" fillId="0" borderId="34" xfId="0" applyNumberFormat="1" applyFont="1" applyFill="1" applyBorder="1" applyAlignment="1">
      <alignment horizontal="center" vertical="center"/>
    </xf>
    <xf numFmtId="49" fontId="46" fillId="0" borderId="40" xfId="0" applyNumberFormat="1" applyFont="1" applyFill="1" applyBorder="1" applyAlignment="1">
      <alignment horizontal="center" vertical="center"/>
    </xf>
    <xf numFmtId="49" fontId="46" fillId="0" borderId="37" xfId="0" applyNumberFormat="1" applyFont="1" applyFill="1" applyBorder="1" applyAlignment="1">
      <alignment horizontal="center" vertical="center"/>
    </xf>
    <xf numFmtId="49" fontId="46" fillId="0" borderId="4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left"/>
    </xf>
    <xf numFmtId="0" fontId="47" fillId="0" borderId="0" xfId="0" applyNumberFormat="1" applyFont="1" applyFill="1" applyBorder="1" applyAlignment="1">
      <alignment horizontal="left" wrapText="1"/>
    </xf>
    <xf numFmtId="0" fontId="60" fillId="0" borderId="0" xfId="0" applyNumberFormat="1" applyFont="1" applyFill="1" applyBorder="1" applyAlignment="1">
      <alignment horizontal="center" wrapText="1"/>
    </xf>
    <xf numFmtId="0" fontId="60" fillId="0" borderId="63" xfId="0" applyNumberFormat="1" applyFont="1" applyFill="1" applyBorder="1" applyAlignment="1">
      <alignment horizontal="center" wrapText="1"/>
    </xf>
    <xf numFmtId="0" fontId="60" fillId="0" borderId="64" xfId="0" applyNumberFormat="1" applyFont="1" applyFill="1" applyBorder="1" applyAlignment="1">
      <alignment horizontal="center" wrapText="1"/>
    </xf>
    <xf numFmtId="0" fontId="60" fillId="0" borderId="65" xfId="0" applyNumberFormat="1" applyFont="1" applyFill="1" applyBorder="1" applyAlignment="1">
      <alignment horizontal="center" wrapText="1"/>
    </xf>
    <xf numFmtId="0" fontId="64" fillId="0" borderId="0" xfId="0" applyNumberFormat="1" applyFont="1" applyFill="1" applyBorder="1" applyAlignment="1">
      <alignment horizontal="center"/>
    </xf>
    <xf numFmtId="0" fontId="27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 wrapText="1"/>
    </xf>
    <xf numFmtId="0" fontId="43" fillId="0" borderId="0" xfId="0" applyNumberFormat="1" applyFont="1" applyBorder="1" applyAlignment="1">
      <alignment horizontal="right"/>
    </xf>
    <xf numFmtId="1" fontId="39" fillId="24" borderId="16" xfId="0" applyNumberFormat="1" applyFont="1" applyFill="1" applyBorder="1" applyAlignment="1">
      <alignment horizontal="center"/>
    </xf>
    <xf numFmtId="1" fontId="38" fillId="24" borderId="16" xfId="0" applyNumberFormat="1" applyFont="1" applyFill="1" applyBorder="1" applyAlignment="1">
      <alignment horizontal="center"/>
    </xf>
    <xf numFmtId="1" fontId="43" fillId="24" borderId="0" xfId="0" applyNumberFormat="1" applyFont="1" applyFill="1" applyBorder="1" applyAlignment="1">
      <alignment horizontal="left"/>
    </xf>
    <xf numFmtId="1" fontId="43" fillId="24" borderId="0" xfId="0" applyNumberFormat="1" applyFont="1" applyFill="1" applyBorder="1" applyAlignment="1">
      <alignment horizontal="right"/>
    </xf>
    <xf numFmtId="0" fontId="43" fillId="0" borderId="0" xfId="0" applyNumberFormat="1" applyFont="1" applyBorder="1" applyAlignment="1">
      <alignment horizontal="left"/>
    </xf>
    <xf numFmtId="0" fontId="50" fillId="0" borderId="0" xfId="0" applyFont="1" applyAlignment="1">
      <alignment vertical="center" wrapText="1"/>
    </xf>
    <xf numFmtId="0" fontId="61" fillId="0" borderId="10" xfId="0" applyFont="1" applyFill="1" applyBorder="1" applyAlignment="1">
      <alignment horizontal="left" vertical="top" wrapText="1"/>
    </xf>
    <xf numFmtId="0" fontId="25" fillId="24" borderId="32" xfId="0" applyFont="1" applyFill="1" applyBorder="1" applyAlignment="1">
      <alignment horizontal="left" vertical="top" wrapText="1"/>
    </xf>
    <xf numFmtId="0" fontId="25" fillId="24" borderId="61" xfId="0" applyFont="1" applyFill="1" applyBorder="1" applyAlignment="1">
      <alignment horizontal="left" vertical="top" wrapText="1"/>
    </xf>
    <xf numFmtId="0" fontId="25" fillId="0" borderId="0" xfId="36" applyFont="1" applyAlignment="1">
      <alignment horizontal="center" vertical="center"/>
    </xf>
    <xf numFmtId="0" fontId="67" fillId="0" borderId="0" xfId="36" applyFont="1" applyAlignment="1">
      <alignment horizontal="center" vertical="center"/>
    </xf>
    <xf numFmtId="0" fontId="25" fillId="0" borderId="10" xfId="36" applyFont="1" applyBorder="1" applyAlignment="1">
      <alignment vertical="center" wrapText="1"/>
    </xf>
    <xf numFmtId="0" fontId="66" fillId="0" borderId="13" xfId="49" applyFont="1" applyBorder="1" applyAlignment="1">
      <alignment horizontal="left" vertical="center"/>
    </xf>
    <xf numFmtId="0" fontId="66" fillId="0" borderId="0" xfId="49" applyFont="1" applyAlignment="1">
      <alignment horizontal="left" vertical="center"/>
    </xf>
    <xf numFmtId="0" fontId="25" fillId="24" borderId="10" xfId="39" applyFont="1" applyFill="1" applyBorder="1" applyAlignment="1">
      <alignment horizontal="center" vertical="center" wrapText="1"/>
    </xf>
    <xf numFmtId="0" fontId="25" fillId="0" borderId="10" xfId="39" applyFont="1" applyFill="1" applyBorder="1" applyAlignment="1">
      <alignment horizontal="center" vertical="center" wrapText="1"/>
    </xf>
    <xf numFmtId="0" fontId="26" fillId="24" borderId="0" xfId="39" applyFont="1" applyFill="1" applyAlignment="1">
      <alignment horizontal="center" vertical="center"/>
    </xf>
    <xf numFmtId="0" fontId="25" fillId="24" borderId="32" xfId="39" applyFont="1" applyFill="1" applyBorder="1" applyAlignment="1">
      <alignment horizontal="center" vertical="center" wrapText="1"/>
    </xf>
    <xf numFmtId="0" fontId="25" fillId="24" borderId="61" xfId="39" applyFont="1" applyFill="1" applyBorder="1" applyAlignment="1">
      <alignment horizontal="center" vertical="center" wrapText="1"/>
    </xf>
    <xf numFmtId="0" fontId="25" fillId="24" borderId="62" xfId="39" applyFont="1" applyFill="1" applyBorder="1" applyAlignment="1">
      <alignment horizontal="center" vertical="center" wrapText="1"/>
    </xf>
    <xf numFmtId="0" fontId="25" fillId="24" borderId="32" xfId="39" applyFont="1" applyFill="1" applyBorder="1" applyAlignment="1">
      <alignment horizontal="center" vertical="center"/>
    </xf>
    <xf numFmtId="0" fontId="25" fillId="24" borderId="62" xfId="39" applyFont="1" applyFill="1" applyBorder="1" applyAlignment="1">
      <alignment horizontal="center" vertical="center"/>
    </xf>
    <xf numFmtId="0" fontId="25" fillId="24" borderId="61" xfId="39" applyFont="1" applyFill="1" applyBorder="1" applyAlignment="1">
      <alignment horizontal="center" vertical="center"/>
    </xf>
    <xf numFmtId="0" fontId="25" fillId="0" borderId="0" xfId="36" applyFont="1" applyFill="1" applyAlignment="1">
      <alignment horizontal="left" vertical="center" wrapText="1"/>
    </xf>
    <xf numFmtId="0" fontId="26" fillId="0" borderId="0" xfId="39" applyFont="1" applyFill="1" applyAlignment="1">
      <alignment horizontal="center" vertical="center"/>
    </xf>
    <xf numFmtId="0" fontId="25" fillId="0" borderId="10" xfId="36" applyFont="1" applyFill="1" applyBorder="1" applyAlignment="1">
      <alignment horizontal="center" vertical="center" wrapText="1"/>
    </xf>
    <xf numFmtId="0" fontId="25" fillId="0" borderId="10" xfId="36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51" fillId="0" borderId="0" xfId="0" applyFont="1" applyFill="1" applyAlignment="1">
      <alignment horizontal="left" vertical="top"/>
    </xf>
    <xf numFmtId="0" fontId="51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30" fillId="0" borderId="42" xfId="38" applyNumberFormat="1" applyFont="1" applyBorder="1" applyAlignment="1">
      <alignment horizontal="center" vertical="center"/>
    </xf>
    <xf numFmtId="0" fontId="29" fillId="0" borderId="0" xfId="38" applyNumberFormat="1" applyFont="1" applyFill="1" applyBorder="1" applyAlignment="1">
      <alignment horizontal="left" vertical="center"/>
    </xf>
    <xf numFmtId="0" fontId="29" fillId="0" borderId="0" xfId="38" applyNumberFormat="1" applyFont="1" applyBorder="1" applyAlignment="1">
      <alignment horizontal="right" vertical="center"/>
    </xf>
    <xf numFmtId="1" fontId="70" fillId="0" borderId="16" xfId="38" applyNumberFormat="1" applyFont="1" applyFill="1" applyBorder="1" applyAlignment="1">
      <alignment horizontal="center" vertical="center"/>
    </xf>
    <xf numFmtId="1" fontId="70" fillId="0" borderId="0" xfId="38" applyNumberFormat="1" applyFont="1" applyFill="1" applyBorder="1" applyAlignment="1">
      <alignment horizontal="left" vertical="center"/>
    </xf>
    <xf numFmtId="1" fontId="70" fillId="0" borderId="0" xfId="38" applyNumberFormat="1" applyFont="1" applyFill="1" applyBorder="1" applyAlignment="1">
      <alignment horizontal="right" vertical="center"/>
    </xf>
    <xf numFmtId="1" fontId="70" fillId="0" borderId="16" xfId="38" applyNumberFormat="1" applyFont="1" applyFill="1" applyBorder="1" applyAlignment="1">
      <alignment horizontal="left" vertical="center"/>
    </xf>
    <xf numFmtId="0" fontId="29" fillId="0" borderId="0" xfId="38" applyNumberFormat="1" applyFont="1" applyBorder="1" applyAlignment="1">
      <alignment horizontal="left" vertical="center"/>
    </xf>
    <xf numFmtId="49" fontId="29" fillId="0" borderId="16" xfId="38" applyNumberFormat="1" applyFont="1" applyFill="1" applyBorder="1" applyAlignment="1">
      <alignment horizontal="center" vertical="center"/>
    </xf>
    <xf numFmtId="0" fontId="75" fillId="0" borderId="16" xfId="38" applyNumberFormat="1" applyFont="1" applyBorder="1" applyAlignment="1">
      <alignment horizontal="center" vertical="center" wrapText="1"/>
    </xf>
    <xf numFmtId="0" fontId="75" fillId="0" borderId="16" xfId="38" applyNumberFormat="1" applyFont="1" applyBorder="1" applyAlignment="1">
      <alignment horizontal="center" vertical="center"/>
    </xf>
    <xf numFmtId="49" fontId="75" fillId="0" borderId="16" xfId="38" applyNumberFormat="1" applyFont="1" applyFill="1" applyBorder="1" applyAlignment="1">
      <alignment horizontal="center" vertical="center" wrapText="1"/>
    </xf>
    <xf numFmtId="0" fontId="34" fillId="0" borderId="18" xfId="38" applyNumberFormat="1" applyFont="1" applyBorder="1" applyAlignment="1">
      <alignment horizontal="center" vertical="center"/>
    </xf>
    <xf numFmtId="0" fontId="34" fillId="0" borderId="0" xfId="38" applyNumberFormat="1" applyFont="1" applyBorder="1" applyAlignment="1">
      <alignment horizontal="center" vertical="center"/>
    </xf>
    <xf numFmtId="0" fontId="34" fillId="0" borderId="19" xfId="38" applyNumberFormat="1" applyFont="1" applyBorder="1" applyAlignment="1">
      <alignment horizontal="center" vertical="center"/>
    </xf>
    <xf numFmtId="0" fontId="29" fillId="0" borderId="16" xfId="38" applyNumberFormat="1" applyFont="1" applyBorder="1" applyAlignment="1">
      <alignment horizontal="center" vertical="center"/>
    </xf>
    <xf numFmtId="49" fontId="75" fillId="0" borderId="16" xfId="36" applyNumberFormat="1" applyFont="1" applyBorder="1" applyAlignment="1">
      <alignment horizontal="center"/>
    </xf>
    <xf numFmtId="0" fontId="75" fillId="0" borderId="16" xfId="36" applyNumberFormat="1" applyFont="1" applyBorder="1" applyAlignment="1">
      <alignment horizontal="center"/>
    </xf>
    <xf numFmtId="0" fontId="29" fillId="0" borderId="16" xfId="38" applyNumberFormat="1" applyFont="1" applyBorder="1" applyAlignment="1">
      <alignment horizontal="center" vertical="center" wrapText="1"/>
    </xf>
    <xf numFmtId="49" fontId="29" fillId="0" borderId="16" xfId="38" applyNumberFormat="1" applyFont="1" applyFill="1" applyBorder="1" applyAlignment="1">
      <alignment horizontal="left" vertical="center"/>
    </xf>
    <xf numFmtId="0" fontId="29" fillId="0" borderId="50" xfId="38" applyNumberFormat="1" applyFont="1" applyBorder="1" applyAlignment="1">
      <alignment horizontal="center" vertical="center"/>
    </xf>
    <xf numFmtId="0" fontId="29" fillId="0" borderId="51" xfId="38" applyNumberFormat="1" applyFont="1" applyBorder="1" applyAlignment="1">
      <alignment horizontal="center" vertical="center"/>
    </xf>
    <xf numFmtId="0" fontId="29" fillId="0" borderId="44" xfId="38" applyNumberFormat="1" applyFont="1" applyBorder="1" applyAlignment="1">
      <alignment horizontal="center" vertical="center"/>
    </xf>
    <xf numFmtId="0" fontId="39" fillId="0" borderId="16" xfId="36" applyNumberFormat="1" applyFont="1" applyFill="1" applyBorder="1" applyAlignment="1">
      <alignment horizontal="center"/>
    </xf>
    <xf numFmtId="0" fontId="34" fillId="0" borderId="47" xfId="38" applyNumberFormat="1" applyFont="1" applyBorder="1" applyAlignment="1">
      <alignment horizontal="center" vertical="center"/>
    </xf>
    <xf numFmtId="0" fontId="34" fillId="0" borderId="48" xfId="38" applyNumberFormat="1" applyFont="1" applyBorder="1" applyAlignment="1">
      <alignment horizontal="center" vertical="center"/>
    </xf>
    <xf numFmtId="0" fontId="34" fillId="0" borderId="49" xfId="38" applyNumberFormat="1" applyFont="1" applyBorder="1" applyAlignment="1">
      <alignment horizontal="center" vertical="center"/>
    </xf>
    <xf numFmtId="43" fontId="29" fillId="0" borderId="45" xfId="38" applyNumberFormat="1" applyFont="1" applyFill="1" applyBorder="1" applyAlignment="1">
      <alignment horizontal="center" vertical="center"/>
    </xf>
    <xf numFmtId="43" fontId="29" fillId="0" borderId="24" xfId="38" applyNumberFormat="1" applyFont="1" applyFill="1" applyBorder="1" applyAlignment="1">
      <alignment horizontal="center" vertical="center"/>
    </xf>
    <xf numFmtId="43" fontId="29" fillId="0" borderId="46" xfId="38" applyNumberFormat="1" applyFont="1" applyFill="1" applyBorder="1" applyAlignment="1">
      <alignment horizontal="center" vertical="center"/>
    </xf>
    <xf numFmtId="43" fontId="29" fillId="0" borderId="31" xfId="38" applyNumberFormat="1" applyFont="1" applyFill="1" applyBorder="1" applyAlignment="1">
      <alignment horizontal="center" vertical="center"/>
    </xf>
    <xf numFmtId="43" fontId="32" fillId="0" borderId="40" xfId="38" applyNumberFormat="1" applyFont="1" applyBorder="1" applyAlignment="1">
      <alignment horizontal="center" vertical="center"/>
    </xf>
    <xf numFmtId="43" fontId="32" fillId="0" borderId="37" xfId="38" applyNumberFormat="1" applyFont="1" applyBorder="1" applyAlignment="1">
      <alignment horizontal="center" vertical="center"/>
    </xf>
    <xf numFmtId="43" fontId="32" fillId="0" borderId="52" xfId="38" applyNumberFormat="1" applyFont="1" applyFill="1" applyBorder="1" applyAlignment="1">
      <alignment horizontal="center" vertical="center"/>
    </xf>
    <xf numFmtId="43" fontId="32" fillId="0" borderId="52" xfId="38" applyNumberFormat="1" applyFont="1" applyBorder="1" applyAlignment="1">
      <alignment horizontal="center" vertical="center"/>
    </xf>
    <xf numFmtId="49" fontId="29" fillId="0" borderId="53" xfId="38" applyNumberFormat="1" applyFont="1" applyBorder="1" applyAlignment="1">
      <alignment horizontal="center" vertical="center"/>
    </xf>
    <xf numFmtId="49" fontId="29" fillId="0" borderId="54" xfId="38" applyNumberFormat="1" applyFont="1" applyBorder="1" applyAlignment="1">
      <alignment horizontal="center" vertical="center"/>
    </xf>
    <xf numFmtId="49" fontId="29" fillId="0" borderId="43" xfId="38" applyNumberFormat="1" applyFont="1" applyBorder="1" applyAlignment="1">
      <alignment horizontal="center" vertical="center"/>
    </xf>
    <xf numFmtId="0" fontId="21" fillId="0" borderId="11" xfId="38" applyFont="1" applyFill="1" applyBorder="1" applyAlignment="1">
      <alignment horizontal="left" vertical="center" wrapText="1"/>
    </xf>
    <xf numFmtId="0" fontId="21" fillId="0" borderId="24" xfId="38" applyFont="1" applyFill="1" applyBorder="1" applyAlignment="1">
      <alignment horizontal="left" vertical="center" wrapText="1"/>
    </xf>
    <xf numFmtId="0" fontId="21" fillId="0" borderId="46" xfId="38" applyFont="1" applyFill="1" applyBorder="1" applyAlignment="1">
      <alignment horizontal="left" vertical="center" wrapText="1"/>
    </xf>
    <xf numFmtId="49" fontId="29" fillId="0" borderId="45" xfId="38" applyNumberFormat="1" applyFont="1" applyFill="1" applyBorder="1" applyAlignment="1">
      <alignment horizontal="center" vertical="center"/>
    </xf>
    <xf numFmtId="49" fontId="29" fillId="0" borderId="24" xfId="38" applyNumberFormat="1" applyFont="1" applyFill="1" applyBorder="1" applyAlignment="1">
      <alignment horizontal="center" vertical="center"/>
    </xf>
    <xf numFmtId="49" fontId="29" fillId="0" borderId="46" xfId="38" applyNumberFormat="1" applyFont="1" applyFill="1" applyBorder="1" applyAlignment="1">
      <alignment horizontal="center" vertical="center"/>
    </xf>
    <xf numFmtId="165" fontId="29" fillId="0" borderId="45" xfId="38" applyNumberFormat="1" applyFont="1" applyFill="1" applyBorder="1" applyAlignment="1">
      <alignment horizontal="center" vertical="center" wrapText="1"/>
    </xf>
    <xf numFmtId="165" fontId="29" fillId="0" borderId="24" xfId="38" applyNumberFormat="1" applyFont="1" applyFill="1" applyBorder="1" applyAlignment="1">
      <alignment horizontal="center" vertical="center" wrapText="1"/>
    </xf>
    <xf numFmtId="165" fontId="29" fillId="0" borderId="46" xfId="38" applyNumberFormat="1" applyFont="1" applyFill="1" applyBorder="1" applyAlignment="1">
      <alignment horizontal="center" vertical="center" wrapText="1"/>
    </xf>
    <xf numFmtId="0" fontId="29" fillId="0" borderId="45" xfId="38" applyNumberFormat="1" applyFont="1" applyFill="1" applyBorder="1" applyAlignment="1">
      <alignment horizontal="center" vertical="center"/>
    </xf>
    <xf numFmtId="0" fontId="29" fillId="0" borderId="24" xfId="38" applyNumberFormat="1" applyFont="1" applyFill="1" applyBorder="1" applyAlignment="1">
      <alignment horizontal="center" vertical="center"/>
    </xf>
    <xf numFmtId="0" fontId="29" fillId="0" borderId="46" xfId="38" applyNumberFormat="1" applyFont="1" applyFill="1" applyBorder="1" applyAlignment="1">
      <alignment horizontal="center" vertical="center"/>
    </xf>
    <xf numFmtId="49" fontId="29" fillId="24" borderId="45" xfId="38" applyNumberFormat="1" applyFont="1" applyFill="1" applyBorder="1" applyAlignment="1">
      <alignment horizontal="center" vertical="center"/>
    </xf>
    <xf numFmtId="49" fontId="29" fillId="24" borderId="24" xfId="38" applyNumberFormat="1" applyFont="1" applyFill="1" applyBorder="1" applyAlignment="1">
      <alignment horizontal="center" vertical="center"/>
    </xf>
    <xf numFmtId="49" fontId="29" fillId="24" borderId="46" xfId="38" applyNumberFormat="1" applyFont="1" applyFill="1" applyBorder="1" applyAlignment="1">
      <alignment horizontal="center" vertical="center"/>
    </xf>
    <xf numFmtId="43" fontId="29" fillId="24" borderId="45" xfId="38" applyNumberFormat="1" applyFont="1" applyFill="1" applyBorder="1" applyAlignment="1">
      <alignment horizontal="center" vertical="center"/>
    </xf>
    <xf numFmtId="43" fontId="29" fillId="24" borderId="24" xfId="38" applyNumberFormat="1" applyFont="1" applyFill="1" applyBorder="1" applyAlignment="1">
      <alignment horizontal="center" vertical="center"/>
    </xf>
    <xf numFmtId="43" fontId="29" fillId="24" borderId="46" xfId="38" applyNumberFormat="1" applyFont="1" applyFill="1" applyBorder="1" applyAlignment="1">
      <alignment horizontal="center" vertical="center"/>
    </xf>
    <xf numFmtId="49" fontId="29" fillId="26" borderId="45" xfId="38" applyNumberFormat="1" applyFont="1" applyFill="1" applyBorder="1" applyAlignment="1">
      <alignment horizontal="center" vertical="center"/>
    </xf>
    <xf numFmtId="49" fontId="29" fillId="26" borderId="24" xfId="38" applyNumberFormat="1" applyFont="1" applyFill="1" applyBorder="1" applyAlignment="1">
      <alignment horizontal="center" vertical="center"/>
    </xf>
    <xf numFmtId="49" fontId="29" fillId="26" borderId="46" xfId="38" applyNumberFormat="1" applyFont="1" applyFill="1" applyBorder="1" applyAlignment="1">
      <alignment horizontal="center" vertical="center"/>
    </xf>
    <xf numFmtId="165" fontId="29" fillId="0" borderId="10" xfId="38" applyNumberFormat="1" applyFont="1" applyFill="1" applyBorder="1" applyAlignment="1">
      <alignment horizontal="center" vertical="center"/>
    </xf>
    <xf numFmtId="43" fontId="29" fillId="24" borderId="10" xfId="38" applyNumberFormat="1" applyFont="1" applyFill="1" applyBorder="1" applyAlignment="1">
      <alignment horizontal="center" vertical="center"/>
    </xf>
    <xf numFmtId="43" fontId="29" fillId="0" borderId="10" xfId="38" applyNumberFormat="1" applyFont="1" applyFill="1" applyBorder="1" applyAlignment="1">
      <alignment horizontal="center" vertical="center"/>
    </xf>
    <xf numFmtId="43" fontId="29" fillId="0" borderId="30" xfId="38" applyNumberFormat="1" applyFont="1" applyFill="1" applyBorder="1" applyAlignment="1">
      <alignment horizontal="center" vertical="center"/>
    </xf>
    <xf numFmtId="49" fontId="29" fillId="26" borderId="10" xfId="38" applyNumberFormat="1" applyFont="1" applyFill="1" applyBorder="1" applyAlignment="1">
      <alignment horizontal="center" vertical="center"/>
    </xf>
    <xf numFmtId="49" fontId="29" fillId="0" borderId="10" xfId="38" applyNumberFormat="1" applyFont="1" applyFill="1" applyBorder="1" applyAlignment="1">
      <alignment horizontal="center" vertical="center"/>
    </xf>
    <xf numFmtId="0" fontId="29" fillId="0" borderId="10" xfId="38" applyNumberFormat="1" applyFont="1" applyFill="1" applyBorder="1" applyAlignment="1">
      <alignment horizontal="center" vertical="center"/>
    </xf>
    <xf numFmtId="0" fontId="74" fillId="0" borderId="0" xfId="36" applyFont="1" applyAlignment="1">
      <alignment horizontal="center" vertical="center"/>
    </xf>
    <xf numFmtId="49" fontId="29" fillId="24" borderId="10" xfId="38" applyNumberFormat="1" applyFont="1" applyFill="1" applyBorder="1" applyAlignment="1">
      <alignment horizontal="center" vertical="center"/>
    </xf>
    <xf numFmtId="0" fontId="29" fillId="0" borderId="10" xfId="38" applyNumberFormat="1" applyFont="1" applyBorder="1" applyAlignment="1">
      <alignment horizontal="center" vertical="center"/>
    </xf>
    <xf numFmtId="0" fontId="29" fillId="0" borderId="30" xfId="38" applyNumberFormat="1" applyFont="1" applyBorder="1" applyAlignment="1">
      <alignment horizontal="center" vertical="center"/>
    </xf>
    <xf numFmtId="0" fontId="29" fillId="0" borderId="23" xfId="38" applyNumberFormat="1" applyFont="1" applyBorder="1" applyAlignment="1">
      <alignment horizontal="center" vertical="center"/>
    </xf>
    <xf numFmtId="0" fontId="29" fillId="0" borderId="32" xfId="38" applyNumberFormat="1" applyFont="1" applyBorder="1" applyAlignment="1">
      <alignment horizontal="center" vertical="center"/>
    </xf>
    <xf numFmtId="0" fontId="29" fillId="0" borderId="57" xfId="38" applyNumberFormat="1" applyFont="1" applyBorder="1" applyAlignment="1">
      <alignment horizontal="center" vertical="center"/>
    </xf>
    <xf numFmtId="0" fontId="29" fillId="0" borderId="26" xfId="38" applyNumberFormat="1" applyFont="1" applyBorder="1" applyAlignment="1">
      <alignment horizontal="center" vertical="center"/>
    </xf>
    <xf numFmtId="0" fontId="29" fillId="0" borderId="35" xfId="38" applyNumberFormat="1" applyFont="1" applyBorder="1" applyAlignment="1">
      <alignment horizontal="center" vertical="center"/>
    </xf>
    <xf numFmtId="0" fontId="29" fillId="0" borderId="13" xfId="38" applyNumberFormat="1" applyFont="1" applyBorder="1" applyAlignment="1">
      <alignment horizontal="center" vertical="center"/>
    </xf>
    <xf numFmtId="0" fontId="29" fillId="0" borderId="0" xfId="38" applyNumberFormat="1" applyFont="1" applyBorder="1" applyAlignment="1">
      <alignment horizontal="center" vertical="center"/>
    </xf>
    <xf numFmtId="0" fontId="29" fillId="0" borderId="14" xfId="38" applyNumberFormat="1" applyFont="1" applyBorder="1" applyAlignment="1">
      <alignment horizontal="center" vertical="center"/>
    </xf>
    <xf numFmtId="49" fontId="29" fillId="0" borderId="16" xfId="38" applyNumberFormat="1" applyFont="1" applyBorder="1" applyAlignment="1">
      <alignment horizontal="center" vertical="center"/>
    </xf>
    <xf numFmtId="0" fontId="29" fillId="0" borderId="25" xfId="38" applyNumberFormat="1" applyFont="1" applyBorder="1" applyAlignment="1">
      <alignment horizontal="center" vertical="center"/>
    </xf>
    <xf numFmtId="0" fontId="29" fillId="0" borderId="26" xfId="38" applyNumberFormat="1" applyFont="1" applyBorder="1" applyAlignment="1">
      <alignment horizontal="center" vertical="center" wrapText="1"/>
    </xf>
    <xf numFmtId="0" fontId="29" fillId="0" borderId="10" xfId="38" applyNumberFormat="1" applyFont="1" applyBorder="1" applyAlignment="1">
      <alignment horizontal="center" vertical="center" wrapText="1"/>
    </xf>
    <xf numFmtId="0" fontId="29" fillId="0" borderId="55" xfId="38" applyNumberFormat="1" applyFont="1" applyBorder="1" applyAlignment="1">
      <alignment horizontal="center" vertical="center"/>
    </xf>
    <xf numFmtId="0" fontId="29" fillId="0" borderId="39" xfId="38" applyNumberFormat="1" applyFont="1" applyBorder="1" applyAlignment="1">
      <alignment horizontal="center" vertical="center"/>
    </xf>
    <xf numFmtId="0" fontId="29" fillId="0" borderId="56" xfId="38" applyNumberFormat="1" applyFont="1" applyBorder="1" applyAlignment="1">
      <alignment horizontal="center" vertical="center"/>
    </xf>
    <xf numFmtId="0" fontId="29" fillId="0" borderId="55" xfId="38" applyNumberFormat="1" applyFont="1" applyBorder="1" applyAlignment="1">
      <alignment horizontal="center" vertical="center" wrapText="1"/>
    </xf>
    <xf numFmtId="0" fontId="29" fillId="0" borderId="56" xfId="38" applyNumberFormat="1" applyFont="1" applyBorder="1" applyAlignment="1">
      <alignment horizontal="center" vertical="center" wrapText="1"/>
    </xf>
    <xf numFmtId="0" fontId="29" fillId="0" borderId="13" xfId="38" applyNumberFormat="1" applyFont="1" applyBorder="1" applyAlignment="1">
      <alignment horizontal="center" vertical="center" wrapText="1"/>
    </xf>
    <xf numFmtId="0" fontId="29" fillId="0" borderId="14" xfId="38" applyNumberFormat="1" applyFont="1" applyBorder="1" applyAlignment="1">
      <alignment horizontal="center" vertical="center" wrapText="1"/>
    </xf>
    <xf numFmtId="0" fontId="29" fillId="0" borderId="15" xfId="38" applyNumberFormat="1" applyFont="1" applyBorder="1" applyAlignment="1">
      <alignment horizontal="center" vertical="center" wrapText="1"/>
    </xf>
    <xf numFmtId="0" fontId="29" fillId="0" borderId="17" xfId="38" applyNumberFormat="1" applyFont="1" applyBorder="1" applyAlignment="1">
      <alignment horizontal="center" vertical="center" wrapText="1"/>
    </xf>
    <xf numFmtId="0" fontId="32" fillId="0" borderId="42" xfId="38" applyNumberFormat="1" applyFont="1" applyBorder="1" applyAlignment="1">
      <alignment horizontal="left" vertical="center" wrapText="1"/>
    </xf>
    <xf numFmtId="0" fontId="32" fillId="0" borderId="16" xfId="38" applyNumberFormat="1" applyFont="1" applyBorder="1" applyAlignment="1">
      <alignment horizontal="left" vertical="center" wrapText="1"/>
    </xf>
    <xf numFmtId="49" fontId="29" fillId="0" borderId="58" xfId="38" applyNumberFormat="1" applyFont="1" applyFill="1" applyBorder="1" applyAlignment="1">
      <alignment horizontal="center" vertical="center"/>
    </xf>
    <xf numFmtId="49" fontId="29" fillId="0" borderId="42" xfId="38" applyNumberFormat="1" applyFont="1" applyFill="1" applyBorder="1" applyAlignment="1">
      <alignment horizontal="center" vertical="center"/>
    </xf>
    <xf numFmtId="49" fontId="29" fillId="0" borderId="33" xfId="38" applyNumberFormat="1" applyFont="1" applyFill="1" applyBorder="1" applyAlignment="1">
      <alignment horizontal="center" vertical="center"/>
    </xf>
    <xf numFmtId="49" fontId="29" fillId="0" borderId="36" xfId="38" applyNumberFormat="1" applyFont="1" applyFill="1" applyBorder="1" applyAlignment="1">
      <alignment horizontal="center" vertical="center"/>
    </xf>
    <xf numFmtId="49" fontId="29" fillId="0" borderId="0" xfId="38" applyNumberFormat="1" applyFont="1" applyFill="1" applyBorder="1" applyAlignment="1">
      <alignment horizontal="center" vertical="center"/>
    </xf>
    <xf numFmtId="49" fontId="29" fillId="0" borderId="29" xfId="38" applyNumberFormat="1" applyFont="1" applyFill="1" applyBorder="1" applyAlignment="1">
      <alignment horizontal="center" vertical="center"/>
    </xf>
    <xf numFmtId="49" fontId="29" fillId="0" borderId="12" xfId="38" applyNumberFormat="1" applyFont="1" applyFill="1" applyBorder="1" applyAlignment="1">
      <alignment horizontal="center" vertical="center"/>
    </xf>
    <xf numFmtId="49" fontId="29" fillId="0" borderId="27" xfId="38" applyNumberFormat="1" applyFont="1" applyFill="1" applyBorder="1" applyAlignment="1">
      <alignment horizontal="center" vertical="center"/>
    </xf>
    <xf numFmtId="49" fontId="24" fillId="0" borderId="50" xfId="38" applyNumberFormat="1" applyFont="1" applyFill="1" applyBorder="1" applyAlignment="1">
      <alignment horizontal="center" vertical="center"/>
    </xf>
    <xf numFmtId="49" fontId="24" fillId="0" borderId="51" xfId="38" applyNumberFormat="1" applyFont="1" applyFill="1" applyBorder="1" applyAlignment="1">
      <alignment horizontal="center" vertical="center"/>
    </xf>
    <xf numFmtId="49" fontId="24" fillId="0" borderId="44" xfId="38" applyNumberFormat="1" applyFont="1" applyFill="1" applyBorder="1" applyAlignment="1">
      <alignment horizontal="center" vertical="center"/>
    </xf>
    <xf numFmtId="49" fontId="72" fillId="0" borderId="38" xfId="36" applyNumberFormat="1" applyFont="1" applyFill="1" applyBorder="1" applyAlignment="1">
      <alignment horizontal="center" vertical="center"/>
    </xf>
    <xf numFmtId="49" fontId="72" fillId="0" borderId="39" xfId="36" applyNumberFormat="1" applyFont="1" applyFill="1" applyBorder="1" applyAlignment="1">
      <alignment horizontal="center" vertical="center"/>
    </xf>
    <xf numFmtId="49" fontId="72" fillId="0" borderId="34" xfId="36" applyNumberFormat="1" applyFont="1" applyFill="1" applyBorder="1" applyAlignment="1">
      <alignment horizontal="center" vertical="center"/>
    </xf>
    <xf numFmtId="49" fontId="72" fillId="0" borderId="40" xfId="36" applyNumberFormat="1" applyFont="1" applyFill="1" applyBorder="1" applyAlignment="1">
      <alignment horizontal="center" vertical="center"/>
    </xf>
    <xf numFmtId="49" fontId="72" fillId="0" borderId="37" xfId="36" applyNumberFormat="1" applyFont="1" applyFill="1" applyBorder="1" applyAlignment="1">
      <alignment horizontal="center" vertical="center"/>
    </xf>
    <xf numFmtId="49" fontId="72" fillId="0" borderId="41" xfId="36" applyNumberFormat="1" applyFont="1" applyFill="1" applyBorder="1" applyAlignment="1">
      <alignment horizontal="center" vertical="center"/>
    </xf>
    <xf numFmtId="0" fontId="73" fillId="0" borderId="16" xfId="38" applyNumberFormat="1" applyFont="1" applyBorder="1" applyAlignment="1">
      <alignment horizontal="left" vertical="center" wrapText="1"/>
    </xf>
    <xf numFmtId="49" fontId="29" fillId="0" borderId="23" xfId="38" applyNumberFormat="1" applyFont="1" applyFill="1" applyBorder="1" applyAlignment="1">
      <alignment horizontal="center" vertical="center"/>
    </xf>
    <xf numFmtId="49" fontId="29" fillId="0" borderId="30" xfId="38" applyNumberFormat="1" applyFont="1" applyFill="1" applyBorder="1" applyAlignment="1">
      <alignment horizontal="center" vertical="center"/>
    </xf>
    <xf numFmtId="0" fontId="73" fillId="0" borderId="42" xfId="38" applyNumberFormat="1" applyFont="1" applyBorder="1" applyAlignment="1">
      <alignment horizontal="left" vertical="center" wrapText="1"/>
    </xf>
    <xf numFmtId="49" fontId="29" fillId="0" borderId="11" xfId="38" applyNumberFormat="1" applyFont="1" applyFill="1" applyBorder="1" applyAlignment="1">
      <alignment horizontal="center" vertical="center"/>
    </xf>
    <xf numFmtId="49" fontId="29" fillId="0" borderId="31" xfId="38" applyNumberFormat="1" applyFont="1" applyFill="1" applyBorder="1" applyAlignment="1">
      <alignment horizontal="center" vertical="center"/>
    </xf>
    <xf numFmtId="0" fontId="71" fillId="24" borderId="0" xfId="38" applyNumberFormat="1" applyFont="1" applyFill="1" applyBorder="1" applyAlignment="1">
      <alignment horizontal="left" vertical="center" wrapText="1"/>
    </xf>
    <xf numFmtId="0" fontId="71" fillId="24" borderId="16" xfId="38" applyNumberFormat="1" applyFont="1" applyFill="1" applyBorder="1" applyAlignment="1">
      <alignment horizontal="left" vertical="center" wrapText="1"/>
    </xf>
    <xf numFmtId="0" fontId="29" fillId="24" borderId="0" xfId="38" applyNumberFormat="1" applyFont="1" applyFill="1" applyBorder="1" applyAlignment="1">
      <alignment horizontal="left" vertical="center"/>
    </xf>
    <xf numFmtId="0" fontId="23" fillId="0" borderId="0" xfId="38" applyNumberFormat="1" applyFont="1" applyBorder="1" applyAlignment="1">
      <alignment horizontal="center" vertical="center"/>
    </xf>
    <xf numFmtId="0" fontId="31" fillId="0" borderId="0" xfId="38" applyNumberFormat="1" applyFont="1" applyBorder="1" applyAlignment="1">
      <alignment horizontal="center" vertical="center"/>
    </xf>
    <xf numFmtId="49" fontId="29" fillId="0" borderId="59" xfId="38" applyNumberFormat="1" applyFont="1" applyBorder="1" applyAlignment="1">
      <alignment horizontal="center" vertical="center"/>
    </xf>
    <xf numFmtId="49" fontId="29" fillId="0" borderId="51" xfId="38" applyNumberFormat="1" applyFont="1" applyBorder="1" applyAlignment="1">
      <alignment horizontal="center" vertical="center"/>
    </xf>
    <xf numFmtId="49" fontId="29" fillId="0" borderId="60" xfId="38" applyNumberFormat="1" applyFont="1" applyBorder="1" applyAlignment="1">
      <alignment horizontal="center" vertical="center"/>
    </xf>
    <xf numFmtId="49" fontId="29" fillId="0" borderId="25" xfId="38" applyNumberFormat="1" applyFont="1" applyBorder="1" applyAlignment="1">
      <alignment horizontal="center" vertical="center"/>
    </xf>
    <xf numFmtId="49" fontId="29" fillId="0" borderId="26" xfId="38" applyNumberFormat="1" applyFont="1" applyBorder="1" applyAlignment="1">
      <alignment horizontal="center" vertical="center"/>
    </xf>
    <xf numFmtId="49" fontId="29" fillId="0" borderId="35" xfId="38" applyNumberFormat="1" applyFont="1" applyBorder="1" applyAlignment="1">
      <alignment horizontal="center" vertical="center"/>
    </xf>
    <xf numFmtId="0" fontId="24" fillId="0" borderId="0" xfId="38" applyNumberFormat="1" applyFont="1" applyBorder="1" applyAlignment="1">
      <alignment horizontal="right" vertical="center"/>
    </xf>
    <xf numFmtId="1" fontId="29" fillId="0" borderId="16" xfId="38" applyNumberFormat="1" applyFont="1" applyFill="1" applyBorder="1" applyAlignment="1">
      <alignment horizontal="center" vertical="center"/>
    </xf>
    <xf numFmtId="1" fontId="24" fillId="0" borderId="16" xfId="38" applyNumberFormat="1" applyFont="1" applyFill="1" applyBorder="1" applyAlignment="1">
      <alignment horizontal="center" vertical="center"/>
    </xf>
    <xf numFmtId="1" fontId="24" fillId="0" borderId="0" xfId="38" applyNumberFormat="1" applyFont="1" applyBorder="1" applyAlignment="1">
      <alignment horizontal="left" vertical="center"/>
    </xf>
    <xf numFmtId="1" fontId="24" fillId="0" borderId="0" xfId="38" applyNumberFormat="1" applyFont="1" applyBorder="1" applyAlignment="1">
      <alignment horizontal="right" vertical="center"/>
    </xf>
    <xf numFmtId="0" fontId="29" fillId="24" borderId="0" xfId="38" applyNumberFormat="1" applyFont="1" applyFill="1" applyBorder="1" applyAlignment="1">
      <alignment horizontal="right" vertical="center"/>
    </xf>
    <xf numFmtId="49" fontId="70" fillId="24" borderId="16" xfId="38" applyNumberFormat="1" applyFont="1" applyFill="1" applyBorder="1" applyAlignment="1">
      <alignment horizontal="center" vertical="center"/>
    </xf>
    <xf numFmtId="0" fontId="70" fillId="24" borderId="0" xfId="38" applyNumberFormat="1" applyFont="1" applyFill="1" applyBorder="1" applyAlignment="1">
      <alignment horizontal="left" vertical="center"/>
    </xf>
    <xf numFmtId="0" fontId="70" fillId="24" borderId="0" xfId="38" applyNumberFormat="1" applyFont="1" applyFill="1" applyBorder="1" applyAlignment="1">
      <alignment horizontal="right" vertical="center"/>
    </xf>
    <xf numFmtId="49" fontId="70" fillId="24" borderId="16" xfId="38" applyNumberFormat="1" applyFont="1" applyFill="1" applyBorder="1" applyAlignment="1">
      <alignment horizontal="left" vertical="center"/>
    </xf>
    <xf numFmtId="0" fontId="32" fillId="0" borderId="0" xfId="38" applyNumberFormat="1" applyFont="1" applyFill="1" applyBorder="1" applyAlignment="1">
      <alignment horizontal="center" vertical="center"/>
    </xf>
    <xf numFmtId="0" fontId="69" fillId="0" borderId="16" xfId="38" applyNumberFormat="1" applyFont="1" applyFill="1" applyBorder="1" applyAlignment="1">
      <alignment horizontal="left" vertical="center" wrapText="1"/>
    </xf>
    <xf numFmtId="0" fontId="30" fillId="0" borderId="42" xfId="38" applyNumberFormat="1" applyFont="1" applyFill="1" applyBorder="1" applyAlignment="1">
      <alignment horizontal="left" vertical="center" wrapText="1"/>
    </xf>
    <xf numFmtId="0" fontId="29" fillId="0" borderId="16" xfId="38" applyNumberFormat="1" applyFont="1" applyFill="1" applyBorder="1" applyAlignment="1">
      <alignment horizontal="center" vertical="center"/>
    </xf>
    <xf numFmtId="0" fontId="38" fillId="0" borderId="16" xfId="36" applyNumberFormat="1" applyFont="1" applyBorder="1" applyAlignment="1">
      <alignment horizontal="center"/>
    </xf>
    <xf numFmtId="0" fontId="30" fillId="0" borderId="0" xfId="38" applyNumberFormat="1" applyFont="1" applyBorder="1" applyAlignment="1">
      <alignment horizontal="center" vertical="center"/>
    </xf>
    <xf numFmtId="0" fontId="24" fillId="0" borderId="0" xfId="38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</cellXfs>
  <cellStyles count="5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9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 3 2" xfId="48"/>
    <cellStyle name="Обычный 4" xfId="51"/>
    <cellStyle name="Обычный_План ФХД" xfId="38"/>
    <cellStyle name="Обычный_План ФХД на 15.12.2011 г.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Финансовый" xfId="52" builtinId="3"/>
    <cellStyle name="Финансовый 2" xfId="45"/>
    <cellStyle name="Финансовый 2 2" xfId="47"/>
    <cellStyle name="Финансовый 2 2 2" xfId="54"/>
    <cellStyle name="Финансовый 2 3" xfId="53"/>
    <cellStyle name="Финансовый 3" xfId="50"/>
    <cellStyle name="Финансовый 3 2" xfId="55"/>
    <cellStyle name="Финансовый 4" xfId="56"/>
    <cellStyle name="Хороший" xfId="4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&#1092;&#1080;&#1085;&#1072;&#1085;&#1089;&#1086;&#1074;&#1072;&#1103;%20&#1075;&#1088;&#1091;&#1087;&#1087;&#1072;\2017\&#1055;&#1060;&#1061;&#1044;%20&#1085;&#1072;%202017%20&#1075;&#1086;&#1076;%20&#1086;&#1090;%2023.12.16\1.&#1050;&#1044;&#1064;&#104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lt11\plan\&#1055;&#1051;&#1040;&#1053;&#1067;%20&#1060;&#1061;&#1044;%20&#1085;&#1072;%202019\&#1055;&#1060;&#1061;&#1044;%20&#1085;&#1072;%202019%20&#1075;&#1086;&#1076;%20&#1086;&#1090;%2025.12.2018\2.&#1053;&#1044;&#1052;&#1064;%20&#1086;&#1090;%2025.12.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3.21.7\&#1092;&#1080;&#1085;&#1072;&#1085;&#1089;&#1086;&#1074;&#1072;&#1103;%20&#1075;&#1088;&#1091;&#1087;&#1087;&#1072;\2015\&#1055;&#1083;&#1072;&#1085;&#1099;%20&#1060;&#1061;&#1044;%20%202015%20&#1075;&#1086;&#1076;\&#1055;&#1051;&#1040;&#1053;&#1067;%20&#1060;&#1061;&#1044;%20&#1085;&#1072;%202015%20&#1075;&#1086;&#1076;%20&#1086;&#1090;%2030.01.2015%20&#1089;%20&#1086;&#1089;&#1090;&#1072;&#1090;&#1082;&#1072;&#1084;&#1080;\11.%20&#1070;&#1073;&#1080;&#1083;&#1077;&#1081;&#1085;&#1099;&#1081;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Сведения о деят."/>
      <sheetName val="Фин.сост. "/>
      <sheetName val="Поступления и выплаты 2017"/>
      <sheetName val="Поступления и выплаты 2018"/>
      <sheetName val="Поступления и выплаты 2019"/>
      <sheetName val="Расходы на закупку"/>
      <sheetName val="Временное распоряж"/>
      <sheetName val="Справ инфа"/>
      <sheetName val="сведения"/>
      <sheetName val="Подсказка"/>
      <sheetName val="сведения "/>
    </sheetNames>
    <sheetDataSet>
      <sheetData sheetId="0" refreshError="1"/>
      <sheetData sheetId="1" refreshError="1"/>
      <sheetData sheetId="2">
        <row r="34">
          <cell r="A34" t="str">
            <v>Начальник ОЭАиП</v>
          </cell>
        </row>
        <row r="36">
          <cell r="A36" t="str">
            <v>Директор МКУ "ОК УК"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11">
          <cell r="C11">
            <v>125952.29</v>
          </cell>
        </row>
      </sheetData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Сведения о деят."/>
      <sheetName val="Фин.сост."/>
      <sheetName val="Поступления и выплаты 2019"/>
      <sheetName val="Поступления и выплаты 2020"/>
      <sheetName val="Поступления и выплаты 2021"/>
      <sheetName val="Расходы на закупку"/>
      <sheetName val="Временное распоряж"/>
      <sheetName val="Справ инфа"/>
      <sheetName val="сведения "/>
      <sheetName val="Подсказка "/>
      <sheetName val="Подсказка 2"/>
    </sheetNames>
    <sheetDataSet>
      <sheetData sheetId="0"/>
      <sheetData sheetId="1"/>
      <sheetData sheetId="2"/>
      <sheetData sheetId="3">
        <row r="19">
          <cell r="G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Сведения о деят."/>
      <sheetName val="Фин.сост. "/>
      <sheetName val="Поступления и выплаты 2015"/>
      <sheetName val="Поступления и выплаты 2016"/>
      <sheetName val="Поступления и выплаты 2017"/>
      <sheetName val="сведения"/>
      <sheetName val="сведения (2)"/>
    </sheetNames>
    <sheetDataSet>
      <sheetData sheetId="0"/>
      <sheetData sheetId="1"/>
      <sheetData sheetId="2"/>
      <sheetData sheetId="3">
        <row r="14">
          <cell r="AE14">
            <v>0</v>
          </cell>
        </row>
        <row r="39">
          <cell r="AD39">
            <v>0</v>
          </cell>
        </row>
        <row r="77">
          <cell r="AB77">
            <v>0</v>
          </cell>
        </row>
        <row r="78">
          <cell r="AB78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consultantplus://offline/ref=BCC9A4654DE06BF9ADE955123EC42E0BE4CFA0C137AF156CEF37B98903Z050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K48"/>
  <sheetViews>
    <sheetView view="pageBreakPreview" zoomScaleNormal="100" zoomScaleSheetLayoutView="100" workbookViewId="0">
      <selection activeCell="CN20" sqref="CN20"/>
    </sheetView>
  </sheetViews>
  <sheetFormatPr defaultColWidth="0.85546875" defaultRowHeight="12" x14ac:dyDescent="0.2"/>
  <cols>
    <col min="1" max="16384" width="0.85546875" style="53"/>
  </cols>
  <sheetData>
    <row r="1" spans="94:167" s="30" customFormat="1" ht="15.75" customHeight="1" x14ac:dyDescent="0.2">
      <c r="CR1" s="246" t="s">
        <v>3</v>
      </c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</row>
    <row r="2" spans="94:167" s="30" customFormat="1" ht="42.75" customHeight="1" x14ac:dyDescent="0.2">
      <c r="CR2" s="247" t="s">
        <v>212</v>
      </c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</row>
    <row r="3" spans="94:167" s="31" customFormat="1" ht="9.75" x14ac:dyDescent="0.2">
      <c r="CR3" s="251" t="s">
        <v>4</v>
      </c>
      <c r="CS3" s="251"/>
      <c r="CT3" s="251"/>
      <c r="CU3" s="251"/>
      <c r="CV3" s="251"/>
      <c r="CW3" s="251"/>
      <c r="CX3" s="251"/>
      <c r="CY3" s="251"/>
      <c r="CZ3" s="251"/>
      <c r="DA3" s="251"/>
      <c r="DB3" s="251"/>
      <c r="DC3" s="251"/>
      <c r="DD3" s="251"/>
      <c r="DE3" s="251"/>
      <c r="DF3" s="251"/>
      <c r="DG3" s="251"/>
      <c r="DH3" s="251"/>
      <c r="DI3" s="251"/>
      <c r="DJ3" s="251"/>
      <c r="DK3" s="251"/>
      <c r="DL3" s="251"/>
      <c r="DM3" s="251"/>
      <c r="DN3" s="251"/>
      <c r="DO3" s="251"/>
      <c r="DP3" s="251"/>
      <c r="DQ3" s="251"/>
      <c r="DR3" s="251"/>
      <c r="DS3" s="251"/>
      <c r="DT3" s="251"/>
      <c r="DU3" s="251"/>
      <c r="DV3" s="251"/>
      <c r="DW3" s="251"/>
      <c r="DX3" s="251"/>
      <c r="DY3" s="251"/>
      <c r="DZ3" s="251"/>
      <c r="EA3" s="251"/>
      <c r="EB3" s="251"/>
      <c r="EC3" s="251"/>
      <c r="ED3" s="251"/>
      <c r="EE3" s="251"/>
      <c r="EF3" s="251"/>
      <c r="EG3" s="251"/>
      <c r="EH3" s="251"/>
      <c r="EI3" s="251"/>
      <c r="EJ3" s="251"/>
      <c r="EK3" s="251"/>
      <c r="EL3" s="251"/>
      <c r="EM3" s="251"/>
      <c r="EN3" s="251"/>
      <c r="EO3" s="251"/>
      <c r="EP3" s="251"/>
      <c r="EQ3" s="251"/>
      <c r="ER3" s="251"/>
      <c r="ES3" s="251"/>
      <c r="ET3" s="251"/>
      <c r="EU3" s="251"/>
      <c r="EV3" s="251"/>
      <c r="EW3" s="251"/>
      <c r="EX3" s="251"/>
      <c r="EY3" s="251"/>
      <c r="EZ3" s="251"/>
      <c r="FA3" s="251"/>
      <c r="FB3" s="251"/>
      <c r="FC3" s="251"/>
      <c r="FD3" s="251"/>
      <c r="FE3" s="251"/>
      <c r="FF3" s="251"/>
      <c r="FG3" s="251"/>
      <c r="FH3" s="251"/>
      <c r="FI3" s="251"/>
      <c r="FJ3" s="251"/>
      <c r="FK3" s="251"/>
    </row>
    <row r="4" spans="94:167" s="30" customFormat="1" ht="11.1" customHeight="1" x14ac:dyDescent="0.2"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32"/>
      <c r="DO4" s="32"/>
      <c r="DP4" s="32"/>
      <c r="DQ4" s="32"/>
      <c r="DR4" s="32"/>
      <c r="DS4" s="32"/>
      <c r="DT4" s="33"/>
      <c r="DU4" s="33"/>
      <c r="DV4" s="33"/>
      <c r="DW4" s="33"/>
      <c r="DX4" s="33"/>
      <c r="DY4" s="33"/>
      <c r="DZ4" s="33"/>
      <c r="EA4" s="253" t="s">
        <v>213</v>
      </c>
      <c r="EB4" s="253"/>
      <c r="EC4" s="253"/>
      <c r="ED4" s="253"/>
      <c r="EE4" s="253"/>
      <c r="EF4" s="253"/>
      <c r="EG4" s="253"/>
      <c r="EH4" s="253"/>
      <c r="EI4" s="253"/>
      <c r="EJ4" s="253"/>
      <c r="EK4" s="253"/>
      <c r="EL4" s="253"/>
      <c r="EM4" s="253"/>
      <c r="EN4" s="253"/>
      <c r="EO4" s="253"/>
      <c r="EP4" s="253"/>
      <c r="EQ4" s="253"/>
      <c r="ER4" s="253"/>
      <c r="ES4" s="253"/>
      <c r="ET4" s="253"/>
      <c r="EU4" s="253"/>
      <c r="EV4" s="253"/>
      <c r="EW4" s="253"/>
      <c r="EX4" s="253"/>
      <c r="EY4" s="253"/>
      <c r="EZ4" s="253"/>
      <c r="FA4" s="253"/>
      <c r="FB4" s="253"/>
      <c r="FC4" s="253"/>
      <c r="FD4" s="253"/>
      <c r="FE4" s="253"/>
      <c r="FF4" s="253"/>
      <c r="FG4" s="253"/>
      <c r="FH4" s="253"/>
      <c r="FI4" s="253"/>
      <c r="FJ4" s="253"/>
      <c r="FK4" s="253"/>
    </row>
    <row r="5" spans="94:167" s="31" customFormat="1" ht="9.75" x14ac:dyDescent="0.2">
      <c r="CR5" s="255" t="s">
        <v>5</v>
      </c>
      <c r="CS5" s="255"/>
      <c r="CT5" s="255"/>
      <c r="CU5" s="255"/>
      <c r="CV5" s="255"/>
      <c r="CW5" s="255"/>
      <c r="CX5" s="255"/>
      <c r="CY5" s="255"/>
      <c r="CZ5" s="255"/>
      <c r="DA5" s="255"/>
      <c r="DB5" s="255"/>
      <c r="DC5" s="255"/>
      <c r="DD5" s="255"/>
      <c r="DE5" s="255"/>
      <c r="DF5" s="255"/>
      <c r="DG5" s="255"/>
      <c r="DH5" s="255"/>
      <c r="DI5" s="255"/>
      <c r="DJ5" s="255"/>
      <c r="DK5" s="255"/>
      <c r="DL5" s="255"/>
      <c r="DM5" s="255"/>
      <c r="DN5" s="187"/>
      <c r="DO5" s="187"/>
      <c r="DP5" s="187"/>
      <c r="DQ5" s="187"/>
      <c r="DR5" s="187"/>
      <c r="DS5" s="187"/>
      <c r="DT5" s="187"/>
      <c r="DU5" s="187"/>
      <c r="DV5" s="34"/>
      <c r="DW5" s="34"/>
      <c r="DX5" s="34"/>
      <c r="DY5" s="34"/>
      <c r="DZ5" s="34"/>
      <c r="EA5" s="256" t="s">
        <v>6</v>
      </c>
      <c r="EB5" s="256"/>
      <c r="EC5" s="256"/>
      <c r="ED5" s="256"/>
      <c r="EE5" s="256"/>
      <c r="EF5" s="256"/>
      <c r="EG5" s="256"/>
      <c r="EH5" s="256"/>
      <c r="EI5" s="256"/>
      <c r="EJ5" s="256"/>
      <c r="EK5" s="256"/>
      <c r="EL5" s="256"/>
      <c r="EM5" s="256"/>
      <c r="EN5" s="256"/>
      <c r="EO5" s="256"/>
      <c r="EP5" s="256"/>
      <c r="EQ5" s="256"/>
      <c r="ER5" s="256"/>
      <c r="ES5" s="256"/>
      <c r="ET5" s="256"/>
      <c r="EU5" s="256"/>
      <c r="EV5" s="256"/>
      <c r="EW5" s="256"/>
      <c r="EX5" s="256"/>
      <c r="EY5" s="256"/>
      <c r="EZ5" s="256"/>
      <c r="FA5" s="256"/>
      <c r="FB5" s="256"/>
      <c r="FC5" s="256"/>
      <c r="FD5" s="256"/>
      <c r="FE5" s="256"/>
      <c r="FF5" s="256"/>
      <c r="FG5" s="256"/>
      <c r="FH5" s="256"/>
      <c r="FI5" s="256"/>
      <c r="FJ5" s="256"/>
      <c r="FK5" s="256"/>
    </row>
    <row r="6" spans="94:167" s="30" customFormat="1" ht="11.1" customHeight="1" x14ac:dyDescent="0.2">
      <c r="CP6" s="257" t="s">
        <v>7</v>
      </c>
      <c r="CQ6" s="257"/>
      <c r="CR6" s="258" t="s">
        <v>251</v>
      </c>
      <c r="CS6" s="259"/>
      <c r="CT6" s="259"/>
      <c r="CU6" s="259"/>
      <c r="CV6" s="259"/>
      <c r="CW6" s="260" t="s">
        <v>7</v>
      </c>
      <c r="CX6" s="260"/>
      <c r="CY6" s="258" t="s">
        <v>218</v>
      </c>
      <c r="CZ6" s="258"/>
      <c r="DA6" s="258"/>
      <c r="DB6" s="258"/>
      <c r="DC6" s="258"/>
      <c r="DD6" s="258"/>
      <c r="DE6" s="258"/>
      <c r="DF6" s="258"/>
      <c r="DG6" s="258"/>
      <c r="DH6" s="258"/>
      <c r="DI6" s="258"/>
      <c r="DJ6" s="258"/>
      <c r="DK6" s="258"/>
      <c r="DL6" s="258"/>
      <c r="DM6" s="258"/>
      <c r="DN6" s="258"/>
      <c r="DO6" s="258"/>
      <c r="DP6" s="258"/>
      <c r="DQ6" s="258"/>
      <c r="DR6" s="258"/>
      <c r="DS6" s="258"/>
      <c r="DT6" s="258"/>
      <c r="DU6" s="258"/>
      <c r="DV6" s="261">
        <v>20</v>
      </c>
      <c r="DW6" s="261"/>
      <c r="DX6" s="261"/>
      <c r="DY6" s="261"/>
      <c r="DZ6" s="248" t="s">
        <v>206</v>
      </c>
      <c r="EA6" s="249"/>
      <c r="EB6" s="249"/>
      <c r="EC6" s="250" t="s">
        <v>8</v>
      </c>
      <c r="ED6" s="250"/>
      <c r="EE6" s="250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6"/>
    </row>
    <row r="7" spans="94:167" s="30" customFormat="1" ht="11.1" customHeight="1" x14ac:dyDescent="0.2">
      <c r="CP7" s="37"/>
      <c r="CQ7" s="37"/>
      <c r="CR7" s="38"/>
      <c r="CS7" s="39"/>
      <c r="CT7" s="39"/>
      <c r="CU7" s="39"/>
      <c r="CV7" s="39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7"/>
      <c r="DW7" s="37"/>
      <c r="DX7" s="37"/>
      <c r="DY7" s="37"/>
      <c r="DZ7" s="40"/>
      <c r="EA7" s="41"/>
      <c r="EB7" s="41"/>
      <c r="FK7" s="37"/>
    </row>
    <row r="8" spans="94:167" s="30" customFormat="1" ht="11.1" customHeight="1" x14ac:dyDescent="0.2">
      <c r="CP8" s="37"/>
      <c r="CQ8" s="37"/>
      <c r="CR8" s="38"/>
      <c r="CS8" s="39"/>
      <c r="CT8" s="39"/>
      <c r="CU8" s="39"/>
      <c r="CV8" s="39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7"/>
      <c r="DW8" s="37"/>
      <c r="DX8" s="37"/>
      <c r="DY8" s="37"/>
      <c r="DZ8" s="40"/>
      <c r="EA8" s="41"/>
      <c r="EB8" s="41"/>
      <c r="FK8" s="37"/>
    </row>
    <row r="9" spans="94:167" s="30" customFormat="1" ht="11.1" customHeight="1" x14ac:dyDescent="0.2">
      <c r="CP9" s="37"/>
      <c r="CQ9" s="37"/>
      <c r="CR9" s="38"/>
      <c r="CS9" s="39"/>
      <c r="CT9" s="39"/>
      <c r="CU9" s="39"/>
      <c r="CV9" s="39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7"/>
      <c r="DW9" s="37"/>
      <c r="DX9" s="37"/>
      <c r="DY9" s="37"/>
      <c r="DZ9" s="40"/>
      <c r="EA9" s="41"/>
      <c r="EB9" s="41"/>
      <c r="FK9" s="37"/>
    </row>
    <row r="10" spans="94:167" s="30" customFormat="1" ht="11.1" customHeight="1" x14ac:dyDescent="0.2">
      <c r="CP10" s="37"/>
      <c r="CQ10" s="37"/>
      <c r="CR10" s="38"/>
      <c r="CS10" s="39"/>
      <c r="CT10" s="39"/>
      <c r="CU10" s="39"/>
      <c r="CV10" s="39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7"/>
      <c r="DW10" s="37"/>
      <c r="DX10" s="37"/>
      <c r="DY10" s="37"/>
      <c r="DZ10" s="40"/>
      <c r="EA10" s="41"/>
      <c r="EB10" s="41"/>
      <c r="FK10" s="37"/>
    </row>
    <row r="11" spans="94:167" s="30" customFormat="1" ht="11.1" customHeight="1" x14ac:dyDescent="0.2">
      <c r="CP11" s="37"/>
      <c r="CQ11" s="37"/>
      <c r="CR11" s="38"/>
      <c r="CS11" s="39"/>
      <c r="CT11" s="39"/>
      <c r="CU11" s="39"/>
      <c r="CV11" s="39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7"/>
      <c r="DW11" s="37"/>
      <c r="DX11" s="37"/>
      <c r="DY11" s="37"/>
      <c r="DZ11" s="40"/>
      <c r="EA11" s="41"/>
      <c r="EB11" s="41"/>
      <c r="FK11" s="37"/>
    </row>
    <row r="12" spans="94:167" s="30" customFormat="1" ht="11.1" customHeight="1" x14ac:dyDescent="0.2">
      <c r="CP12" s="37"/>
      <c r="CQ12" s="37"/>
      <c r="CR12" s="38"/>
      <c r="CS12" s="39"/>
      <c r="CT12" s="39"/>
      <c r="CU12" s="39"/>
      <c r="CV12" s="39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7"/>
      <c r="DW12" s="37"/>
      <c r="DX12" s="37"/>
      <c r="DY12" s="37"/>
      <c r="DZ12" s="40"/>
      <c r="EA12" s="41"/>
      <c r="EB12" s="41"/>
      <c r="FK12" s="37"/>
    </row>
    <row r="13" spans="94:167" s="30" customFormat="1" ht="11.1" customHeight="1" x14ac:dyDescent="0.2">
      <c r="CP13" s="37"/>
      <c r="CQ13" s="37"/>
      <c r="CR13" s="38"/>
      <c r="CS13" s="39"/>
      <c r="CT13" s="39"/>
      <c r="CU13" s="39"/>
      <c r="CV13" s="39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7"/>
      <c r="DW13" s="37"/>
      <c r="DX13" s="37"/>
      <c r="DY13" s="37"/>
      <c r="DZ13" s="40"/>
      <c r="EA13" s="41"/>
      <c r="EB13" s="41"/>
      <c r="FK13" s="37"/>
    </row>
    <row r="14" spans="94:167" s="30" customFormat="1" ht="11.1" customHeight="1" x14ac:dyDescent="0.2">
      <c r="CP14" s="37"/>
      <c r="CQ14" s="37"/>
      <c r="CR14" s="38"/>
      <c r="CS14" s="39"/>
      <c r="CT14" s="39"/>
      <c r="CU14" s="39"/>
      <c r="CV14" s="39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7"/>
      <c r="DW14" s="37"/>
      <c r="DX14" s="37"/>
      <c r="DY14" s="37"/>
      <c r="DZ14" s="40"/>
      <c r="EA14" s="41"/>
      <c r="EB14" s="41"/>
      <c r="FK14" s="37"/>
    </row>
    <row r="15" spans="94:167" s="30" customFormat="1" ht="11.1" customHeight="1" x14ac:dyDescent="0.2">
      <c r="CP15" s="37"/>
      <c r="CQ15" s="37"/>
      <c r="CR15" s="38"/>
      <c r="CS15" s="39"/>
      <c r="CT15" s="39"/>
      <c r="CU15" s="39"/>
      <c r="CV15" s="39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7"/>
      <c r="DW15" s="37"/>
      <c r="DX15" s="37"/>
      <c r="DY15" s="37"/>
      <c r="DZ15" s="40"/>
      <c r="EA15" s="41"/>
      <c r="EB15" s="41"/>
      <c r="FK15" s="37"/>
    </row>
    <row r="16" spans="94:167" s="30" customFormat="1" ht="11.1" customHeight="1" x14ac:dyDescent="0.2">
      <c r="CP16" s="37"/>
      <c r="CQ16" s="37"/>
      <c r="CR16" s="38"/>
      <c r="CS16" s="39"/>
      <c r="CT16" s="39"/>
      <c r="CU16" s="39"/>
      <c r="CV16" s="39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7"/>
      <c r="DW16" s="37"/>
      <c r="DX16" s="37"/>
      <c r="DY16" s="37"/>
      <c r="DZ16" s="40"/>
      <c r="EA16" s="41"/>
      <c r="EB16" s="41"/>
      <c r="FK16" s="37"/>
    </row>
    <row r="17" spans="1:167" s="30" customFormat="1" ht="11.1" customHeight="1" x14ac:dyDescent="0.2">
      <c r="CP17" s="37"/>
      <c r="CQ17" s="37"/>
      <c r="CR17" s="38"/>
      <c r="CS17" s="39"/>
      <c r="CT17" s="39"/>
      <c r="CU17" s="39"/>
      <c r="CV17" s="39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7"/>
      <c r="DW17" s="37"/>
      <c r="DX17" s="37"/>
      <c r="DY17" s="37"/>
      <c r="DZ17" s="40"/>
      <c r="EA17" s="41"/>
      <c r="EB17" s="41"/>
      <c r="FK17" s="37"/>
    </row>
    <row r="18" spans="1:167" s="30" customFormat="1" ht="11.1" customHeight="1" x14ac:dyDescent="0.2">
      <c r="CP18" s="37"/>
      <c r="CQ18" s="37"/>
      <c r="CR18" s="38"/>
      <c r="CS18" s="39"/>
      <c r="CT18" s="39"/>
      <c r="CU18" s="39"/>
      <c r="CV18" s="39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7"/>
      <c r="DW18" s="37"/>
      <c r="DX18" s="37"/>
      <c r="DY18" s="37"/>
      <c r="DZ18" s="40"/>
      <c r="EA18" s="41"/>
      <c r="EB18" s="41"/>
      <c r="FK18" s="37"/>
    </row>
    <row r="19" spans="1:167" s="30" customFormat="1" ht="11.1" customHeight="1" x14ac:dyDescent="0.2">
      <c r="CP19" s="37"/>
      <c r="CQ19" s="37"/>
      <c r="CR19" s="38"/>
      <c r="CS19" s="39"/>
      <c r="CT19" s="39"/>
      <c r="CU19" s="39"/>
      <c r="CV19" s="39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7"/>
      <c r="DW19" s="37"/>
      <c r="DX19" s="37"/>
      <c r="DY19" s="37"/>
      <c r="DZ19" s="40"/>
      <c r="EA19" s="41"/>
      <c r="EB19" s="41"/>
      <c r="FK19" s="37"/>
    </row>
    <row r="20" spans="1:167" s="30" customFormat="1" ht="11.1" customHeight="1" x14ac:dyDescent="0.2">
      <c r="CP20" s="37"/>
      <c r="CQ20" s="37"/>
      <c r="CR20" s="38"/>
      <c r="CS20" s="39"/>
      <c r="CT20" s="39"/>
      <c r="CU20" s="39"/>
      <c r="CV20" s="39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7"/>
      <c r="DW20" s="37"/>
      <c r="DX20" s="37"/>
      <c r="DY20" s="37"/>
      <c r="DZ20" s="40"/>
      <c r="EA20" s="41"/>
      <c r="EB20" s="41"/>
      <c r="FK20" s="37"/>
    </row>
    <row r="21" spans="1:167" s="30" customFormat="1" ht="11.1" customHeight="1" x14ac:dyDescent="0.2">
      <c r="CP21" s="37"/>
      <c r="CQ21" s="37"/>
      <c r="CR21" s="38"/>
      <c r="CS21" s="39"/>
      <c r="CT21" s="39"/>
      <c r="CU21" s="39"/>
      <c r="CV21" s="39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7"/>
      <c r="DW21" s="37"/>
      <c r="DX21" s="37"/>
      <c r="DY21" s="37"/>
      <c r="DZ21" s="40"/>
      <c r="EA21" s="41"/>
      <c r="EB21" s="41"/>
      <c r="FK21" s="37"/>
    </row>
    <row r="22" spans="1:167" s="30" customFormat="1" ht="11.1" customHeight="1" x14ac:dyDescent="0.2">
      <c r="CP22" s="37"/>
      <c r="CQ22" s="37"/>
      <c r="CR22" s="38"/>
      <c r="CS22" s="39"/>
      <c r="CT22" s="39"/>
      <c r="CU22" s="39"/>
      <c r="CV22" s="39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7"/>
      <c r="DW22" s="37"/>
      <c r="DX22" s="37"/>
      <c r="DY22" s="37"/>
      <c r="DZ22" s="40"/>
      <c r="EA22" s="41"/>
      <c r="EB22" s="41"/>
      <c r="FK22" s="37"/>
    </row>
    <row r="23" spans="1:167" s="30" customFormat="1" ht="11.1" customHeight="1" x14ac:dyDescent="0.2">
      <c r="CP23" s="37"/>
      <c r="CQ23" s="37"/>
      <c r="CR23" s="38"/>
      <c r="CS23" s="39"/>
      <c r="CT23" s="39"/>
      <c r="CU23" s="39"/>
      <c r="CV23" s="39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7"/>
      <c r="DW23" s="37"/>
      <c r="DX23" s="37"/>
      <c r="DY23" s="37"/>
      <c r="DZ23" s="40"/>
      <c r="EA23" s="41"/>
      <c r="EB23" s="41"/>
      <c r="FK23" s="37"/>
    </row>
    <row r="24" spans="1:167" s="30" customFormat="1" ht="11.1" customHeight="1" x14ac:dyDescent="0.2">
      <c r="CP24" s="37"/>
      <c r="CQ24" s="37"/>
      <c r="CR24" s="38"/>
      <c r="CS24" s="39"/>
      <c r="CT24" s="39"/>
      <c r="CU24" s="39"/>
      <c r="CV24" s="39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7"/>
      <c r="DW24" s="37"/>
      <c r="DX24" s="37"/>
      <c r="DY24" s="37"/>
      <c r="DZ24" s="40"/>
      <c r="EA24" s="41"/>
      <c r="EB24" s="41"/>
      <c r="FK24" s="37"/>
    </row>
    <row r="25" spans="1:167" s="30" customFormat="1" ht="11.1" customHeight="1" x14ac:dyDescent="0.2">
      <c r="CP25" s="37"/>
      <c r="CQ25" s="37"/>
      <c r="CR25" s="38"/>
      <c r="CS25" s="39"/>
      <c r="CT25" s="39"/>
      <c r="CU25" s="39"/>
      <c r="CV25" s="39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7"/>
      <c r="DW25" s="37"/>
      <c r="DX25" s="37"/>
      <c r="DY25" s="37"/>
      <c r="DZ25" s="40"/>
      <c r="EA25" s="41"/>
      <c r="EB25" s="41"/>
      <c r="FK25" s="37"/>
    </row>
    <row r="26" spans="1:167" s="30" customFormat="1" ht="11.1" customHeight="1" x14ac:dyDescent="0.2">
      <c r="CP26" s="37"/>
      <c r="CQ26" s="37"/>
      <c r="CR26" s="38"/>
      <c r="CS26" s="39"/>
      <c r="CT26" s="39"/>
      <c r="CU26" s="39"/>
      <c r="CV26" s="39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7"/>
      <c r="DW26" s="37"/>
      <c r="DX26" s="37"/>
      <c r="DY26" s="37"/>
      <c r="DZ26" s="40"/>
      <c r="EA26" s="41"/>
      <c r="EB26" s="41"/>
      <c r="FK26" s="37"/>
    </row>
    <row r="27" spans="1:167" s="30" customFormat="1" ht="11.1" customHeight="1" x14ac:dyDescent="0.2">
      <c r="CP27" s="37"/>
      <c r="CQ27" s="37"/>
      <c r="CR27" s="38"/>
      <c r="CS27" s="39"/>
      <c r="CT27" s="39"/>
      <c r="CU27" s="39"/>
      <c r="CV27" s="39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7"/>
      <c r="DW27" s="37"/>
      <c r="DX27" s="37"/>
      <c r="DY27" s="37"/>
      <c r="DZ27" s="40"/>
      <c r="EA27" s="41"/>
      <c r="EB27" s="41"/>
      <c r="FK27" s="37"/>
    </row>
    <row r="28" spans="1:167" s="30" customFormat="1" ht="11.1" customHeight="1" x14ac:dyDescent="0.2">
      <c r="CP28" s="37"/>
      <c r="CQ28" s="37"/>
      <c r="CR28" s="38"/>
      <c r="CS28" s="39"/>
      <c r="CT28" s="39"/>
      <c r="CU28" s="39"/>
      <c r="CV28" s="39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7"/>
      <c r="DW28" s="37"/>
      <c r="DX28" s="37"/>
      <c r="DY28" s="37"/>
      <c r="DZ28" s="40"/>
      <c r="EA28" s="41"/>
      <c r="EB28" s="41"/>
      <c r="FK28" s="37"/>
    </row>
    <row r="29" spans="1:167" s="30" customFormat="1" ht="11.1" customHeight="1" x14ac:dyDescent="0.2">
      <c r="CP29" s="37"/>
      <c r="CQ29" s="37"/>
      <c r="CR29" s="38"/>
      <c r="CS29" s="39"/>
      <c r="CT29" s="39"/>
      <c r="CU29" s="39"/>
      <c r="CV29" s="39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7"/>
      <c r="DW29" s="37"/>
      <c r="DX29" s="37"/>
      <c r="DY29" s="37"/>
      <c r="DZ29" s="40"/>
      <c r="EA29" s="41"/>
      <c r="EB29" s="41"/>
      <c r="FK29" s="37"/>
    </row>
    <row r="30" spans="1:167" s="42" customFormat="1" ht="19.5" customHeight="1" x14ac:dyDescent="0.25">
      <c r="A30" s="254" t="s">
        <v>59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254"/>
      <c r="DZ30" s="254"/>
      <c r="EA30" s="254"/>
      <c r="EB30" s="254"/>
      <c r="EC30" s="254"/>
      <c r="ED30" s="254"/>
      <c r="EE30" s="254"/>
      <c r="EF30" s="254"/>
      <c r="EG30" s="254"/>
      <c r="EH30" s="254"/>
      <c r="EI30" s="254"/>
      <c r="EJ30" s="254"/>
      <c r="EK30" s="254"/>
      <c r="EL30" s="254"/>
      <c r="EM30" s="254"/>
      <c r="EN30" s="254"/>
      <c r="EO30" s="254"/>
      <c r="EP30" s="254"/>
      <c r="EQ30" s="254"/>
      <c r="ER30" s="254"/>
      <c r="ES30" s="254"/>
      <c r="ET30" s="254"/>
      <c r="EU30" s="254"/>
      <c r="EV30" s="254"/>
      <c r="EW30" s="254"/>
      <c r="EX30" s="254"/>
      <c r="EY30" s="254"/>
      <c r="EZ30" s="254"/>
      <c r="FA30" s="254"/>
      <c r="FB30" s="254"/>
      <c r="FC30" s="254"/>
      <c r="FD30" s="254"/>
      <c r="FE30" s="254"/>
      <c r="FF30" s="254"/>
      <c r="FG30" s="254"/>
      <c r="FH30" s="254"/>
      <c r="FI30" s="254"/>
      <c r="FJ30" s="254"/>
      <c r="FK30" s="254"/>
    </row>
    <row r="31" spans="1:167" s="30" customFormat="1" ht="19.5" customHeight="1" x14ac:dyDescent="0.25">
      <c r="A31" s="277" t="s">
        <v>219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277"/>
      <c r="DF31" s="277"/>
      <c r="DG31" s="277"/>
      <c r="DH31" s="277"/>
      <c r="DI31" s="277"/>
      <c r="DJ31" s="277"/>
      <c r="DK31" s="277"/>
      <c r="DL31" s="277"/>
      <c r="DM31" s="277"/>
      <c r="DN31" s="277"/>
      <c r="DO31" s="277"/>
      <c r="DP31" s="277"/>
      <c r="DQ31" s="277"/>
      <c r="DR31" s="277"/>
      <c r="DS31" s="277"/>
      <c r="DT31" s="277"/>
      <c r="DU31" s="277"/>
      <c r="DV31" s="277"/>
      <c r="DW31" s="277"/>
      <c r="DX31" s="277"/>
      <c r="DY31" s="277"/>
      <c r="DZ31" s="277"/>
      <c r="EA31" s="277"/>
      <c r="EB31" s="277"/>
      <c r="EC31" s="277"/>
      <c r="ED31" s="277"/>
      <c r="EE31" s="277"/>
      <c r="EF31" s="277"/>
      <c r="EG31" s="277"/>
      <c r="EH31" s="277"/>
      <c r="EI31" s="277"/>
      <c r="EJ31" s="277"/>
      <c r="EK31" s="277"/>
      <c r="EL31" s="277"/>
      <c r="EM31" s="277"/>
      <c r="EN31" s="277"/>
      <c r="EO31" s="277"/>
      <c r="EP31" s="277"/>
      <c r="EQ31" s="277"/>
      <c r="ER31" s="277"/>
      <c r="ES31" s="277"/>
      <c r="ET31" s="277"/>
      <c r="EU31" s="277"/>
      <c r="EV31" s="277"/>
      <c r="EW31" s="277"/>
      <c r="EX31" s="277"/>
      <c r="EY31" s="277"/>
      <c r="EZ31" s="277"/>
      <c r="FA31" s="277"/>
      <c r="FB31" s="277"/>
      <c r="FC31" s="277"/>
      <c r="FD31" s="277"/>
      <c r="FE31" s="277"/>
      <c r="FF31" s="277"/>
      <c r="FG31" s="277"/>
      <c r="FH31" s="277"/>
      <c r="FI31" s="277"/>
      <c r="FJ31" s="277"/>
      <c r="FK31" s="277"/>
    </row>
    <row r="32" spans="1:167" s="30" customFormat="1" ht="12" customHeight="1" x14ac:dyDescent="0.2"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EB32" s="43"/>
      <c r="EC32" s="43"/>
      <c r="ED32" s="43"/>
      <c r="EE32" s="43"/>
      <c r="EF32" s="44"/>
      <c r="EG32" s="44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6"/>
      <c r="ES32" s="46"/>
      <c r="ET32" s="46"/>
      <c r="EU32" s="46"/>
      <c r="EV32" s="46"/>
      <c r="EW32" s="45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</row>
    <row r="33" spans="1:167" s="30" customFormat="1" ht="12" customHeight="1" x14ac:dyDescent="0.2">
      <c r="AW33" s="280" t="s">
        <v>12</v>
      </c>
      <c r="AX33" s="280"/>
      <c r="AY33" s="280"/>
      <c r="AZ33" s="280"/>
      <c r="BA33" s="280"/>
      <c r="BB33" s="281" t="str">
        <f>CR6</f>
        <v>26</v>
      </c>
      <c r="BC33" s="282"/>
      <c r="BD33" s="282"/>
      <c r="BE33" s="282"/>
      <c r="BF33" s="282"/>
      <c r="BG33" s="283" t="s">
        <v>7</v>
      </c>
      <c r="BH33" s="283"/>
      <c r="BI33" s="281" t="str">
        <f>CY6</f>
        <v>декабря</v>
      </c>
      <c r="BJ33" s="282"/>
      <c r="BK33" s="282"/>
      <c r="BL33" s="282"/>
      <c r="BM33" s="282"/>
      <c r="BN33" s="282"/>
      <c r="BO33" s="282"/>
      <c r="BP33" s="282"/>
      <c r="BQ33" s="282"/>
      <c r="BR33" s="282"/>
      <c r="BS33" s="282"/>
      <c r="BT33" s="282"/>
      <c r="BU33" s="282"/>
      <c r="BV33" s="282"/>
      <c r="BW33" s="282"/>
      <c r="BX33" s="282"/>
      <c r="BY33" s="282"/>
      <c r="BZ33" s="282"/>
      <c r="CA33" s="282"/>
      <c r="CB33" s="282"/>
      <c r="CC33" s="282"/>
      <c r="CD33" s="282"/>
      <c r="CE33" s="282"/>
      <c r="CF33" s="284">
        <v>20</v>
      </c>
      <c r="CG33" s="284"/>
      <c r="CH33" s="284"/>
      <c r="CI33" s="284"/>
      <c r="CJ33" s="281" t="str">
        <f>DZ6</f>
        <v>18</v>
      </c>
      <c r="CK33" s="282"/>
      <c r="CL33" s="282"/>
      <c r="CM33" s="282"/>
      <c r="CN33" s="285" t="s">
        <v>8</v>
      </c>
      <c r="CO33" s="285"/>
      <c r="CP33" s="285"/>
      <c r="ER33" s="37"/>
      <c r="ES33" s="37"/>
      <c r="ET33" s="37"/>
      <c r="EU33" s="37"/>
      <c r="EV33" s="37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</row>
    <row r="34" spans="1:167" s="30" customFormat="1" ht="11.1" customHeight="1" x14ac:dyDescent="0.2">
      <c r="A34" s="263" t="s">
        <v>13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4" t="s">
        <v>164</v>
      </c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  <c r="BS34" s="264"/>
      <c r="BT34" s="264"/>
      <c r="BU34" s="264"/>
      <c r="BV34" s="264"/>
      <c r="BW34" s="264"/>
      <c r="BX34" s="264"/>
      <c r="BY34" s="264"/>
      <c r="BZ34" s="264"/>
      <c r="CA34" s="264"/>
      <c r="CB34" s="264"/>
      <c r="CC34" s="264"/>
      <c r="CD34" s="264"/>
      <c r="CE34" s="264"/>
      <c r="CF34" s="264"/>
      <c r="CG34" s="264"/>
      <c r="CH34" s="264"/>
      <c r="CI34" s="264"/>
      <c r="CJ34" s="264"/>
      <c r="CK34" s="264"/>
      <c r="CL34" s="264"/>
      <c r="CM34" s="264"/>
      <c r="CN34" s="264"/>
      <c r="CO34" s="264"/>
      <c r="CP34" s="264"/>
      <c r="CQ34" s="264"/>
      <c r="CR34" s="264"/>
      <c r="CS34" s="264"/>
      <c r="CT34" s="264"/>
      <c r="CU34" s="264"/>
      <c r="CV34" s="264"/>
      <c r="CW34" s="264"/>
      <c r="CX34" s="264"/>
      <c r="CY34" s="264"/>
      <c r="CZ34" s="264"/>
      <c r="DA34" s="264"/>
      <c r="DB34" s="264"/>
      <c r="DC34" s="264"/>
      <c r="DD34" s="264"/>
      <c r="DE34" s="264"/>
      <c r="DF34" s="264"/>
      <c r="DG34" s="264"/>
      <c r="DH34" s="264"/>
      <c r="DI34" s="264"/>
      <c r="DJ34" s="264"/>
      <c r="DK34" s="264"/>
      <c r="DL34" s="264"/>
      <c r="DM34" s="264"/>
      <c r="DN34" s="264"/>
      <c r="DO34" s="264"/>
      <c r="DP34" s="264"/>
      <c r="DQ34" s="264"/>
      <c r="DR34" s="264"/>
      <c r="DS34" s="264"/>
      <c r="DT34" s="264"/>
      <c r="DU34" s="264"/>
      <c r="DV34" s="264"/>
      <c r="DW34" s="264"/>
      <c r="DX34" s="264"/>
      <c r="DY34" s="264"/>
      <c r="DZ34" s="264"/>
      <c r="EA34" s="264"/>
      <c r="EB34" s="264"/>
      <c r="EC34" s="264"/>
      <c r="ED34" s="264"/>
      <c r="EE34" s="264"/>
      <c r="EF34" s="264"/>
      <c r="EG34" s="264"/>
      <c r="EH34" s="264"/>
      <c r="EI34" s="264"/>
      <c r="EJ34" s="264"/>
      <c r="EK34" s="264"/>
      <c r="EL34" s="264"/>
      <c r="EM34" s="264"/>
      <c r="EN34" s="264"/>
      <c r="EO34" s="264"/>
      <c r="EP34" s="264"/>
      <c r="EQ34" s="264"/>
      <c r="ER34" s="264"/>
      <c r="ES34" s="264"/>
      <c r="ET34" s="264"/>
      <c r="EU34" s="264"/>
      <c r="EV34" s="264"/>
      <c r="EW34" s="264"/>
      <c r="EX34" s="264"/>
      <c r="EY34" s="264"/>
      <c r="EZ34" s="264"/>
      <c r="FA34" s="264"/>
      <c r="FB34" s="264"/>
      <c r="FC34" s="264"/>
      <c r="FD34" s="264"/>
      <c r="FE34" s="264"/>
      <c r="FF34" s="264"/>
      <c r="FG34" s="264"/>
      <c r="FH34" s="264"/>
      <c r="FI34" s="264"/>
      <c r="FJ34" s="264"/>
      <c r="FK34" s="264"/>
    </row>
    <row r="35" spans="1:167" s="30" customFormat="1" ht="30" customHeight="1" x14ac:dyDescent="0.2">
      <c r="A35" s="263"/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3"/>
      <c r="AT35" s="263"/>
      <c r="AU35" s="263"/>
      <c r="AV35" s="263"/>
      <c r="AW35" s="263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  <c r="BS35" s="264"/>
      <c r="BT35" s="264"/>
      <c r="BU35" s="264"/>
      <c r="BV35" s="264"/>
      <c r="BW35" s="264"/>
      <c r="BX35" s="264"/>
      <c r="BY35" s="264"/>
      <c r="BZ35" s="264"/>
      <c r="CA35" s="264"/>
      <c r="CB35" s="264"/>
      <c r="CC35" s="264"/>
      <c r="CD35" s="264"/>
      <c r="CE35" s="264"/>
      <c r="CF35" s="264"/>
      <c r="CG35" s="264"/>
      <c r="CH35" s="264"/>
      <c r="CI35" s="264"/>
      <c r="CJ35" s="264"/>
      <c r="CK35" s="264"/>
      <c r="CL35" s="264"/>
      <c r="CM35" s="264"/>
      <c r="CN35" s="264"/>
      <c r="CO35" s="264"/>
      <c r="CP35" s="264"/>
      <c r="CQ35" s="264"/>
      <c r="CR35" s="264"/>
      <c r="CS35" s="264"/>
      <c r="CT35" s="264"/>
      <c r="CU35" s="264"/>
      <c r="CV35" s="264"/>
      <c r="CW35" s="264"/>
      <c r="CX35" s="264"/>
      <c r="CY35" s="264"/>
      <c r="CZ35" s="264"/>
      <c r="DA35" s="264"/>
      <c r="DB35" s="264"/>
      <c r="DC35" s="264"/>
      <c r="DD35" s="264"/>
      <c r="DE35" s="264"/>
      <c r="DF35" s="264"/>
      <c r="DG35" s="264"/>
      <c r="DH35" s="264"/>
      <c r="DI35" s="264"/>
      <c r="DJ35" s="264"/>
      <c r="DK35" s="264"/>
      <c r="DL35" s="264"/>
      <c r="DM35" s="264"/>
      <c r="DN35" s="264"/>
      <c r="DO35" s="264"/>
      <c r="DP35" s="264"/>
      <c r="DQ35" s="264"/>
      <c r="DR35" s="264"/>
      <c r="DS35" s="264"/>
      <c r="DT35" s="264"/>
      <c r="DU35" s="264"/>
      <c r="DV35" s="264"/>
      <c r="DW35" s="264"/>
      <c r="DX35" s="264"/>
      <c r="DY35" s="264"/>
      <c r="DZ35" s="264"/>
      <c r="EA35" s="264"/>
      <c r="EB35" s="264"/>
      <c r="EC35" s="264"/>
      <c r="ED35" s="264"/>
      <c r="EE35" s="264"/>
      <c r="EF35" s="264"/>
      <c r="EG35" s="264"/>
      <c r="EH35" s="264"/>
      <c r="EI35" s="264"/>
      <c r="EJ35" s="264"/>
      <c r="EK35" s="264"/>
      <c r="EL35" s="264"/>
      <c r="EM35" s="264"/>
      <c r="EN35" s="264"/>
      <c r="EO35" s="264"/>
      <c r="EP35" s="264"/>
      <c r="EQ35" s="264"/>
      <c r="ER35" s="264"/>
      <c r="ES35" s="264"/>
      <c r="ET35" s="264"/>
      <c r="EU35" s="264"/>
      <c r="EV35" s="264"/>
      <c r="EW35" s="264"/>
      <c r="EX35" s="264"/>
      <c r="EY35" s="264"/>
      <c r="EZ35" s="264"/>
      <c r="FA35" s="264"/>
      <c r="FB35" s="264"/>
      <c r="FC35" s="264"/>
      <c r="FD35" s="264"/>
      <c r="FE35" s="264"/>
      <c r="FF35" s="264"/>
      <c r="FG35" s="264"/>
      <c r="FH35" s="264"/>
      <c r="FI35" s="264"/>
      <c r="FJ35" s="264"/>
      <c r="FK35" s="264"/>
    </row>
    <row r="36" spans="1:167" s="30" customFormat="1" ht="3" customHeight="1" thickBo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8"/>
      <c r="AT36" s="58"/>
      <c r="AU36" s="58"/>
      <c r="AV36" s="58"/>
      <c r="AW36" s="58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35"/>
      <c r="EK36" s="35"/>
      <c r="EL36" s="35"/>
      <c r="EM36" s="35"/>
      <c r="EN36" s="35"/>
      <c r="EO36" s="35"/>
      <c r="EP36" s="35"/>
      <c r="EQ36" s="35"/>
      <c r="ER36" s="36"/>
      <c r="ES36" s="36"/>
      <c r="ET36" s="36"/>
      <c r="EU36" s="36"/>
      <c r="EV36" s="36"/>
      <c r="EW36" s="35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</row>
    <row r="37" spans="1:167" s="30" customFormat="1" ht="12.75" customHeight="1" thickBot="1" x14ac:dyDescent="0.25">
      <c r="A37" s="57" t="s">
        <v>70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8"/>
      <c r="AT37" s="58"/>
      <c r="AU37" s="58"/>
      <c r="AV37" s="58"/>
      <c r="AW37" s="58"/>
      <c r="AX37" s="60" t="s">
        <v>9</v>
      </c>
      <c r="AY37" s="59"/>
      <c r="AZ37" s="59"/>
      <c r="BA37" s="59"/>
      <c r="BB37" s="59"/>
      <c r="BC37" s="59"/>
      <c r="BD37" s="59"/>
      <c r="BE37" s="59"/>
      <c r="BF37" s="59"/>
      <c r="BG37" s="265" t="s">
        <v>145</v>
      </c>
      <c r="BH37" s="266"/>
      <c r="BI37" s="266"/>
      <c r="BJ37" s="266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  <c r="BW37" s="266"/>
      <c r="BX37" s="266"/>
      <c r="BY37" s="266"/>
      <c r="BZ37" s="266"/>
      <c r="CA37" s="266"/>
      <c r="CB37" s="266"/>
      <c r="CC37" s="266"/>
      <c r="CD37" s="266"/>
      <c r="CE37" s="266"/>
      <c r="CF37" s="266"/>
      <c r="CG37" s="266"/>
      <c r="CH37" s="266"/>
      <c r="CI37" s="266"/>
      <c r="CJ37" s="266"/>
      <c r="CK37" s="266"/>
      <c r="CL37" s="267"/>
      <c r="CM37" s="35"/>
      <c r="CN37" s="35"/>
      <c r="CO37" s="59"/>
      <c r="CP37" s="59"/>
      <c r="CQ37" s="273" t="s">
        <v>153</v>
      </c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59"/>
      <c r="DM37" s="59"/>
      <c r="DN37" s="274" t="s">
        <v>152</v>
      </c>
      <c r="DO37" s="275"/>
      <c r="DP37" s="275"/>
      <c r="DQ37" s="275"/>
      <c r="DR37" s="275"/>
      <c r="DS37" s="275"/>
      <c r="DT37" s="275"/>
      <c r="DU37" s="275"/>
      <c r="DV37" s="275"/>
      <c r="DW37" s="275"/>
      <c r="DX37" s="275"/>
      <c r="DY37" s="275"/>
      <c r="DZ37" s="275"/>
      <c r="EA37" s="275"/>
      <c r="EB37" s="275"/>
      <c r="EC37" s="275"/>
      <c r="ED37" s="275"/>
      <c r="EE37" s="275"/>
      <c r="EF37" s="275"/>
      <c r="EG37" s="275"/>
      <c r="EH37" s="275"/>
      <c r="EI37" s="275"/>
      <c r="EJ37" s="275"/>
      <c r="EK37" s="275"/>
      <c r="EL37" s="275"/>
      <c r="EM37" s="275"/>
      <c r="EN37" s="275"/>
      <c r="EO37" s="275"/>
      <c r="EP37" s="275"/>
      <c r="EQ37" s="275"/>
      <c r="ER37" s="275"/>
      <c r="ES37" s="275"/>
      <c r="ET37" s="275"/>
      <c r="EU37" s="275"/>
      <c r="EV37" s="275"/>
      <c r="EW37" s="275"/>
      <c r="EX37" s="275"/>
      <c r="EY37" s="275"/>
      <c r="EZ37" s="275"/>
      <c r="FA37" s="275"/>
      <c r="FB37" s="276"/>
      <c r="FC37" s="48"/>
      <c r="FD37" s="48"/>
      <c r="FE37" s="48"/>
      <c r="FF37" s="48"/>
      <c r="FG37" s="48"/>
      <c r="FH37" s="48"/>
      <c r="FI37" s="48"/>
      <c r="FJ37" s="48"/>
      <c r="FK37" s="48"/>
    </row>
    <row r="38" spans="1:167" s="30" customFormat="1" ht="3" customHeight="1" thickBot="1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8"/>
      <c r="AT38" s="58"/>
      <c r="AU38" s="58"/>
      <c r="AV38" s="58"/>
      <c r="AW38" s="58"/>
      <c r="AX38" s="59"/>
      <c r="AY38" s="59"/>
      <c r="AZ38" s="59"/>
      <c r="BA38" s="59"/>
      <c r="BB38" s="59"/>
      <c r="BC38" s="59"/>
      <c r="BD38" s="59"/>
      <c r="BE38" s="59"/>
      <c r="BF38" s="59"/>
      <c r="BG38" s="268"/>
      <c r="BH38" s="269"/>
      <c r="BI38" s="269"/>
      <c r="BJ38" s="269"/>
      <c r="BK38" s="269"/>
      <c r="BL38" s="269"/>
      <c r="BM38" s="269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70"/>
      <c r="CM38" s="35"/>
      <c r="CN38" s="35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35"/>
      <c r="EK38" s="35"/>
      <c r="EL38" s="35"/>
      <c r="EM38" s="35"/>
      <c r="EN38" s="35"/>
      <c r="EO38" s="35"/>
      <c r="EP38" s="35"/>
      <c r="EQ38" s="35"/>
      <c r="ER38" s="36"/>
      <c r="ES38" s="36"/>
      <c r="ET38" s="36"/>
      <c r="EU38" s="36"/>
      <c r="EV38" s="36"/>
      <c r="EW38" s="35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</row>
    <row r="39" spans="1:167" s="30" customFormat="1" ht="8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8"/>
      <c r="AT39" s="58"/>
      <c r="AU39" s="58"/>
      <c r="AV39" s="58"/>
      <c r="AW39" s="58"/>
      <c r="AX39" s="59"/>
      <c r="AY39" s="59"/>
      <c r="AZ39" s="59"/>
      <c r="BA39" s="59"/>
      <c r="BB39" s="59"/>
      <c r="BC39" s="59"/>
      <c r="BD39" s="59"/>
      <c r="BE39" s="59"/>
      <c r="BF39" s="59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35"/>
      <c r="CN39" s="35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35"/>
      <c r="EK39" s="35"/>
      <c r="EL39" s="35"/>
      <c r="EM39" s="35"/>
      <c r="EN39" s="35"/>
      <c r="EO39" s="35"/>
      <c r="EP39" s="35"/>
      <c r="EQ39" s="35"/>
      <c r="ER39" s="36"/>
      <c r="ES39" s="36"/>
      <c r="ET39" s="36"/>
      <c r="EU39" s="36"/>
      <c r="EV39" s="36"/>
      <c r="EW39" s="35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</row>
    <row r="40" spans="1:167" s="30" customFormat="1" ht="11.1" customHeight="1" x14ac:dyDescent="0.2">
      <c r="A40" s="271" t="s">
        <v>10</v>
      </c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  <c r="AO40" s="271"/>
      <c r="AP40" s="271"/>
      <c r="AQ40" s="271"/>
      <c r="AR40" s="271"/>
      <c r="AS40" s="271"/>
      <c r="AT40" s="271"/>
      <c r="AU40" s="271"/>
      <c r="AV40" s="271"/>
      <c r="AW40" s="271"/>
      <c r="AX40" s="272" t="s">
        <v>60</v>
      </c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  <c r="BU40" s="272"/>
      <c r="BV40" s="272"/>
      <c r="BW40" s="272"/>
      <c r="BX40" s="272"/>
      <c r="BY40" s="272"/>
      <c r="BZ40" s="272"/>
      <c r="CA40" s="272"/>
      <c r="CB40" s="272"/>
      <c r="CC40" s="272"/>
      <c r="CD40" s="272"/>
      <c r="CE40" s="272"/>
      <c r="CF40" s="272"/>
      <c r="CG40" s="272"/>
      <c r="CH40" s="272"/>
      <c r="CI40" s="272"/>
      <c r="CJ40" s="272"/>
      <c r="CK40" s="272"/>
      <c r="CL40" s="272"/>
      <c r="CM40" s="272"/>
      <c r="CN40" s="272"/>
      <c r="CO40" s="272"/>
      <c r="CP40" s="272"/>
      <c r="CQ40" s="272"/>
      <c r="CR40" s="272"/>
      <c r="CS40" s="272"/>
      <c r="CT40" s="272"/>
      <c r="CU40" s="272"/>
      <c r="CV40" s="272"/>
      <c r="CW40" s="272"/>
      <c r="CX40" s="272"/>
      <c r="CY40" s="272"/>
      <c r="CZ40" s="272"/>
      <c r="DA40" s="272"/>
      <c r="DB40" s="272"/>
      <c r="DC40" s="272"/>
      <c r="DD40" s="272"/>
      <c r="DE40" s="272"/>
      <c r="DF40" s="272"/>
      <c r="DG40" s="272"/>
      <c r="DH40" s="272"/>
      <c r="DI40" s="272"/>
      <c r="DJ40" s="272"/>
      <c r="DK40" s="272"/>
      <c r="DL40" s="272"/>
      <c r="DM40" s="272"/>
      <c r="DN40" s="272"/>
      <c r="DO40" s="272"/>
      <c r="DP40" s="272"/>
      <c r="DQ40" s="272"/>
      <c r="DR40" s="272"/>
      <c r="DS40" s="272"/>
      <c r="DT40" s="272"/>
      <c r="DU40" s="272"/>
      <c r="DV40" s="272"/>
      <c r="DW40" s="272"/>
      <c r="DX40" s="272"/>
      <c r="DY40" s="272"/>
      <c r="DZ40" s="272"/>
      <c r="EA40" s="272"/>
      <c r="EB40" s="272"/>
      <c r="EC40" s="272"/>
      <c r="ED40" s="272"/>
      <c r="EE40" s="272"/>
      <c r="EF40" s="272"/>
      <c r="EG40" s="272"/>
      <c r="EH40" s="272"/>
      <c r="EI40" s="272"/>
      <c r="EJ40" s="272"/>
      <c r="EK40" s="272"/>
      <c r="EL40" s="272"/>
      <c r="EM40" s="272"/>
      <c r="EN40" s="272"/>
      <c r="EO40" s="272"/>
      <c r="EP40" s="272"/>
      <c r="EQ40" s="272"/>
      <c r="ER40" s="272"/>
      <c r="ES40" s="272"/>
      <c r="ET40" s="272"/>
      <c r="EU40" s="272"/>
      <c r="EV40" s="272"/>
      <c r="EW40" s="272"/>
      <c r="EX40" s="272"/>
      <c r="EY40" s="272"/>
      <c r="EZ40" s="272"/>
      <c r="FA40" s="272"/>
      <c r="FB40" s="272"/>
      <c r="FC40" s="272"/>
      <c r="FD40" s="272"/>
      <c r="FE40" s="272"/>
      <c r="FF40" s="272"/>
      <c r="FG40" s="272"/>
      <c r="FH40" s="272"/>
      <c r="FI40" s="272"/>
      <c r="FJ40" s="272"/>
      <c r="FK40" s="272"/>
    </row>
    <row r="41" spans="1:167" s="30" customFormat="1" ht="11.1" customHeight="1" x14ac:dyDescent="0.2">
      <c r="A41" s="271" t="s">
        <v>11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271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2"/>
      <c r="BR41" s="272"/>
      <c r="BS41" s="272"/>
      <c r="BT41" s="272"/>
      <c r="BU41" s="272"/>
      <c r="BV41" s="272"/>
      <c r="BW41" s="272"/>
      <c r="BX41" s="272"/>
      <c r="BY41" s="272"/>
      <c r="BZ41" s="272"/>
      <c r="CA41" s="272"/>
      <c r="CB41" s="272"/>
      <c r="CC41" s="272"/>
      <c r="CD41" s="272"/>
      <c r="CE41" s="272"/>
      <c r="CF41" s="272"/>
      <c r="CG41" s="272"/>
      <c r="CH41" s="272"/>
      <c r="CI41" s="272"/>
      <c r="CJ41" s="272"/>
      <c r="CK41" s="272"/>
      <c r="CL41" s="272"/>
      <c r="CM41" s="272"/>
      <c r="CN41" s="272"/>
      <c r="CO41" s="272"/>
      <c r="CP41" s="272"/>
      <c r="CQ41" s="272"/>
      <c r="CR41" s="272"/>
      <c r="CS41" s="272"/>
      <c r="CT41" s="272"/>
      <c r="CU41" s="272"/>
      <c r="CV41" s="272"/>
      <c r="CW41" s="272"/>
      <c r="CX41" s="272"/>
      <c r="CY41" s="272"/>
      <c r="CZ41" s="272"/>
      <c r="DA41" s="272"/>
      <c r="DB41" s="272"/>
      <c r="DC41" s="272"/>
      <c r="DD41" s="272"/>
      <c r="DE41" s="272"/>
      <c r="DF41" s="272"/>
      <c r="DG41" s="272"/>
      <c r="DH41" s="272"/>
      <c r="DI41" s="272"/>
      <c r="DJ41" s="272"/>
      <c r="DK41" s="272"/>
      <c r="DL41" s="272"/>
      <c r="DM41" s="272"/>
      <c r="DN41" s="272"/>
      <c r="DO41" s="272"/>
      <c r="DP41" s="272"/>
      <c r="DQ41" s="272"/>
      <c r="DR41" s="272"/>
      <c r="DS41" s="272"/>
      <c r="DT41" s="272"/>
      <c r="DU41" s="272"/>
      <c r="DV41" s="272"/>
      <c r="DW41" s="272"/>
      <c r="DX41" s="272"/>
      <c r="DY41" s="272"/>
      <c r="DZ41" s="272"/>
      <c r="EA41" s="272"/>
      <c r="EB41" s="272"/>
      <c r="EC41" s="272"/>
      <c r="ED41" s="272"/>
      <c r="EE41" s="272"/>
      <c r="EF41" s="272"/>
      <c r="EG41" s="272"/>
      <c r="EH41" s="272"/>
      <c r="EI41" s="272"/>
      <c r="EJ41" s="272"/>
      <c r="EK41" s="272"/>
      <c r="EL41" s="272"/>
      <c r="EM41" s="272"/>
      <c r="EN41" s="272"/>
      <c r="EO41" s="272"/>
      <c r="EP41" s="272"/>
      <c r="EQ41" s="272"/>
      <c r="ER41" s="272"/>
      <c r="ES41" s="272"/>
      <c r="ET41" s="272"/>
      <c r="EU41" s="272"/>
      <c r="EV41" s="272"/>
      <c r="EW41" s="272"/>
      <c r="EX41" s="272"/>
      <c r="EY41" s="272"/>
      <c r="EZ41" s="272"/>
      <c r="FA41" s="272"/>
      <c r="FB41" s="272"/>
      <c r="FC41" s="272"/>
      <c r="FD41" s="272"/>
      <c r="FE41" s="272"/>
      <c r="FF41" s="272"/>
      <c r="FG41" s="272"/>
      <c r="FH41" s="272"/>
      <c r="FI41" s="272"/>
      <c r="FJ41" s="272"/>
      <c r="FK41" s="272"/>
    </row>
    <row r="42" spans="1:167" s="30" customFormat="1" ht="11.1" customHeight="1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</row>
    <row r="43" spans="1:167" s="30" customFormat="1" ht="12" customHeight="1" x14ac:dyDescent="0.2">
      <c r="A43" s="279" t="s">
        <v>14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2" t="s">
        <v>149</v>
      </c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  <c r="BU43" s="272"/>
      <c r="BV43" s="272"/>
      <c r="BW43" s="272"/>
      <c r="BX43" s="272"/>
      <c r="BY43" s="272"/>
      <c r="BZ43" s="272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  <c r="CL43" s="272"/>
      <c r="CM43" s="272"/>
      <c r="CN43" s="272"/>
      <c r="CO43" s="272"/>
      <c r="CP43" s="272"/>
      <c r="CQ43" s="272"/>
      <c r="CR43" s="272"/>
      <c r="CS43" s="272"/>
      <c r="CT43" s="272"/>
      <c r="CU43" s="272"/>
      <c r="CV43" s="272"/>
      <c r="CW43" s="272"/>
      <c r="CX43" s="272"/>
      <c r="CY43" s="272"/>
      <c r="CZ43" s="272"/>
      <c r="DA43" s="272"/>
      <c r="DB43" s="272"/>
      <c r="DC43" s="272"/>
      <c r="DD43" s="272"/>
      <c r="DE43" s="272"/>
      <c r="DF43" s="272"/>
      <c r="DG43" s="272"/>
      <c r="DH43" s="272"/>
      <c r="DI43" s="272"/>
      <c r="DJ43" s="272"/>
      <c r="DK43" s="272"/>
      <c r="DL43" s="272"/>
      <c r="DM43" s="272"/>
      <c r="DN43" s="272"/>
      <c r="DO43" s="272"/>
      <c r="DP43" s="272"/>
      <c r="DQ43" s="272"/>
      <c r="DR43" s="272"/>
      <c r="DS43" s="272"/>
      <c r="DT43" s="272"/>
      <c r="DU43" s="272"/>
      <c r="DV43" s="272"/>
      <c r="DW43" s="272"/>
      <c r="DX43" s="272"/>
      <c r="DY43" s="272"/>
      <c r="DZ43" s="272"/>
      <c r="EA43" s="272"/>
      <c r="EB43" s="272"/>
      <c r="EC43" s="272"/>
      <c r="ED43" s="272"/>
      <c r="EE43" s="272"/>
      <c r="EF43" s="272"/>
      <c r="EG43" s="272"/>
      <c r="EH43" s="272"/>
      <c r="EI43" s="272"/>
      <c r="EJ43" s="272"/>
      <c r="EK43" s="272"/>
      <c r="EL43" s="272"/>
      <c r="EM43" s="272"/>
      <c r="EN43" s="272"/>
      <c r="EO43" s="272"/>
      <c r="EP43" s="272"/>
      <c r="EQ43" s="272"/>
      <c r="ER43" s="272"/>
      <c r="ES43" s="272"/>
      <c r="ET43" s="272"/>
      <c r="EU43" s="272"/>
      <c r="EV43" s="272"/>
      <c r="EW43" s="272"/>
      <c r="EX43" s="272"/>
      <c r="EY43" s="272"/>
      <c r="EZ43" s="272"/>
      <c r="FA43" s="272"/>
      <c r="FB43" s="272"/>
      <c r="FC43" s="272"/>
      <c r="FD43" s="272"/>
      <c r="FE43" s="272"/>
      <c r="FF43" s="272"/>
      <c r="FG43" s="272"/>
      <c r="FH43" s="272"/>
      <c r="FI43" s="272"/>
      <c r="FJ43" s="272"/>
      <c r="FK43" s="272"/>
    </row>
    <row r="44" spans="1:167" s="30" customFormat="1" ht="12" customHeight="1" x14ac:dyDescent="0.2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  <c r="BU44" s="272"/>
      <c r="BV44" s="272"/>
      <c r="BW44" s="272"/>
      <c r="BX44" s="272"/>
      <c r="BY44" s="272"/>
      <c r="BZ44" s="272"/>
      <c r="CA44" s="272"/>
      <c r="CB44" s="272"/>
      <c r="CC44" s="272"/>
      <c r="CD44" s="272"/>
      <c r="CE44" s="272"/>
      <c r="CF44" s="272"/>
      <c r="CG44" s="272"/>
      <c r="CH44" s="272"/>
      <c r="CI44" s="272"/>
      <c r="CJ44" s="272"/>
      <c r="CK44" s="272"/>
      <c r="CL44" s="272"/>
      <c r="CM44" s="272"/>
      <c r="CN44" s="272"/>
      <c r="CO44" s="272"/>
      <c r="CP44" s="272"/>
      <c r="CQ44" s="272"/>
      <c r="CR44" s="272"/>
      <c r="CS44" s="272"/>
      <c r="CT44" s="272"/>
      <c r="CU44" s="272"/>
      <c r="CV44" s="272"/>
      <c r="CW44" s="272"/>
      <c r="CX44" s="272"/>
      <c r="CY44" s="272"/>
      <c r="CZ44" s="272"/>
      <c r="DA44" s="272"/>
      <c r="DB44" s="272"/>
      <c r="DC44" s="272"/>
      <c r="DD44" s="272"/>
      <c r="DE44" s="272"/>
      <c r="DF44" s="272"/>
      <c r="DG44" s="272"/>
      <c r="DH44" s="272"/>
      <c r="DI44" s="272"/>
      <c r="DJ44" s="272"/>
      <c r="DK44" s="272"/>
      <c r="DL44" s="272"/>
      <c r="DM44" s="272"/>
      <c r="DN44" s="272"/>
      <c r="DO44" s="272"/>
      <c r="DP44" s="272"/>
      <c r="DQ44" s="272"/>
      <c r="DR44" s="272"/>
      <c r="DS44" s="272"/>
      <c r="DT44" s="272"/>
      <c r="DU44" s="272"/>
      <c r="DV44" s="272"/>
      <c r="DW44" s="272"/>
      <c r="DX44" s="272"/>
      <c r="DY44" s="272"/>
      <c r="DZ44" s="272"/>
      <c r="EA44" s="272"/>
      <c r="EB44" s="272"/>
      <c r="EC44" s="272"/>
      <c r="ED44" s="272"/>
      <c r="EE44" s="272"/>
      <c r="EF44" s="272"/>
      <c r="EG44" s="272"/>
      <c r="EH44" s="272"/>
      <c r="EI44" s="272"/>
      <c r="EJ44" s="272"/>
      <c r="EK44" s="272"/>
      <c r="EL44" s="272"/>
      <c r="EM44" s="272"/>
      <c r="EN44" s="272"/>
      <c r="EO44" s="272"/>
      <c r="EP44" s="272"/>
      <c r="EQ44" s="272"/>
      <c r="ER44" s="272"/>
      <c r="ES44" s="272"/>
      <c r="ET44" s="272"/>
      <c r="EU44" s="272"/>
      <c r="EV44" s="272"/>
      <c r="EW44" s="272"/>
      <c r="EX44" s="272"/>
      <c r="EY44" s="272"/>
      <c r="EZ44" s="272"/>
      <c r="FA44" s="272"/>
      <c r="FB44" s="272"/>
      <c r="FC44" s="272"/>
      <c r="FD44" s="272"/>
      <c r="FE44" s="272"/>
      <c r="FF44" s="272"/>
      <c r="FG44" s="272"/>
      <c r="FH44" s="272"/>
      <c r="FI44" s="272"/>
      <c r="FJ44" s="272"/>
      <c r="FK44" s="272"/>
    </row>
    <row r="45" spans="1:167" s="30" customFormat="1" ht="11.1" customHeight="1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</row>
    <row r="46" spans="1:167" s="30" customFormat="1" ht="16.5" customHeight="1" x14ac:dyDescent="0.2">
      <c r="A46" s="271" t="s">
        <v>15</v>
      </c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  <c r="AM46" s="271"/>
      <c r="AN46" s="271"/>
      <c r="AO46" s="271"/>
      <c r="AP46" s="271"/>
      <c r="AQ46" s="271"/>
      <c r="AR46" s="271"/>
      <c r="AS46" s="271"/>
      <c r="AT46" s="271"/>
      <c r="AU46" s="271"/>
      <c r="AV46" s="271"/>
      <c r="AW46" s="271"/>
      <c r="AX46" s="278" t="s">
        <v>61</v>
      </c>
      <c r="AY46" s="278"/>
      <c r="AZ46" s="278"/>
      <c r="BA46" s="278"/>
      <c r="BB46" s="278"/>
      <c r="BC46" s="278"/>
      <c r="BD46" s="278"/>
      <c r="BE46" s="278"/>
      <c r="BF46" s="278"/>
      <c r="BG46" s="278"/>
      <c r="BH46" s="278"/>
      <c r="BI46" s="278"/>
      <c r="BJ46" s="278"/>
      <c r="BK46" s="278"/>
      <c r="BL46" s="278"/>
      <c r="BM46" s="278"/>
      <c r="BN46" s="278"/>
      <c r="BO46" s="278"/>
      <c r="BP46" s="278"/>
      <c r="BQ46" s="278"/>
      <c r="BR46" s="278"/>
      <c r="BS46" s="278"/>
      <c r="BT46" s="278"/>
      <c r="BU46" s="278"/>
      <c r="BV46" s="278"/>
      <c r="BW46" s="278"/>
      <c r="BX46" s="278"/>
      <c r="BY46" s="278"/>
      <c r="BZ46" s="278"/>
      <c r="CA46" s="278"/>
      <c r="CB46" s="278"/>
      <c r="CC46" s="278"/>
      <c r="CD46" s="278"/>
      <c r="CE46" s="278"/>
      <c r="CF46" s="278"/>
      <c r="CG46" s="278"/>
      <c r="CH46" s="278"/>
      <c r="CI46" s="278"/>
      <c r="CJ46" s="278"/>
      <c r="CK46" s="278"/>
      <c r="CL46" s="278"/>
      <c r="CM46" s="278"/>
      <c r="CN46" s="278"/>
      <c r="CO46" s="278"/>
      <c r="CP46" s="278"/>
      <c r="CQ46" s="278"/>
      <c r="CR46" s="278"/>
      <c r="CS46" s="278"/>
      <c r="CT46" s="278"/>
      <c r="CU46" s="278"/>
      <c r="CV46" s="278"/>
      <c r="CW46" s="278"/>
      <c r="CX46" s="278"/>
      <c r="CY46" s="278"/>
      <c r="CZ46" s="278"/>
      <c r="DA46" s="278"/>
      <c r="DB46" s="278"/>
      <c r="DC46" s="278"/>
      <c r="DD46" s="278"/>
      <c r="DE46" s="278"/>
      <c r="DF46" s="278"/>
      <c r="DG46" s="278"/>
      <c r="DH46" s="278"/>
      <c r="DI46" s="278"/>
      <c r="DJ46" s="278"/>
      <c r="DK46" s="278"/>
      <c r="DL46" s="278"/>
      <c r="DM46" s="278"/>
      <c r="DN46" s="278"/>
      <c r="DO46" s="278"/>
      <c r="DP46" s="278"/>
      <c r="DQ46" s="278"/>
      <c r="DR46" s="278"/>
      <c r="DS46" s="278"/>
      <c r="DT46" s="278"/>
      <c r="DU46" s="278"/>
      <c r="DV46" s="278"/>
      <c r="DW46" s="278"/>
      <c r="DX46" s="278"/>
      <c r="DY46" s="278"/>
      <c r="DZ46" s="278"/>
      <c r="EA46" s="278"/>
      <c r="EB46" s="278"/>
      <c r="EC46" s="278"/>
      <c r="ED46" s="278"/>
      <c r="EE46" s="278"/>
      <c r="EF46" s="278"/>
      <c r="EG46" s="278"/>
      <c r="EH46" s="278"/>
      <c r="EI46" s="278"/>
      <c r="EJ46" s="278"/>
      <c r="EK46" s="278"/>
      <c r="EL46" s="278"/>
      <c r="EM46" s="278"/>
      <c r="EN46" s="278"/>
      <c r="EO46" s="278"/>
      <c r="EP46" s="278"/>
      <c r="EQ46" s="278"/>
      <c r="ER46" s="278"/>
      <c r="ES46" s="278"/>
      <c r="ET46" s="278"/>
      <c r="EU46" s="278"/>
      <c r="EV46" s="278"/>
      <c r="EW46" s="278"/>
      <c r="EX46" s="278"/>
      <c r="EY46" s="278"/>
      <c r="EZ46" s="278"/>
      <c r="FA46" s="278"/>
      <c r="FB46" s="278"/>
      <c r="FC46" s="278"/>
      <c r="FD46" s="278"/>
      <c r="FE46" s="278"/>
      <c r="FF46" s="278"/>
      <c r="FG46" s="278"/>
      <c r="FH46" s="278"/>
      <c r="FI46" s="278"/>
      <c r="FJ46" s="278"/>
      <c r="FK46" s="278"/>
    </row>
    <row r="47" spans="1:167" s="30" customFormat="1" ht="11.1" customHeight="1" x14ac:dyDescent="0.2"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2"/>
      <c r="BA47" s="262"/>
      <c r="BB47" s="26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45"/>
      <c r="EK47" s="45"/>
      <c r="EL47" s="45"/>
      <c r="EM47" s="45"/>
      <c r="EN47" s="45"/>
      <c r="EO47" s="45"/>
      <c r="EP47" s="45"/>
      <c r="EQ47" s="45"/>
      <c r="ER47" s="46"/>
      <c r="ES47" s="46"/>
      <c r="ET47" s="46"/>
      <c r="EU47" s="46"/>
      <c r="EV47" s="37"/>
      <c r="EW47" s="45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</row>
    <row r="48" spans="1:167" s="30" customFormat="1" ht="6" customHeight="1" x14ac:dyDescent="0.2">
      <c r="A48" s="49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45"/>
      <c r="EK48" s="45"/>
      <c r="EL48" s="45"/>
      <c r="EM48" s="45"/>
      <c r="EN48" s="45"/>
      <c r="EO48" s="45"/>
      <c r="EP48" s="45"/>
      <c r="EQ48" s="45"/>
      <c r="ER48" s="46"/>
      <c r="ES48" s="46"/>
      <c r="ET48" s="46"/>
      <c r="EU48" s="46"/>
      <c r="EW48" s="45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</row>
  </sheetData>
  <mergeCells count="36">
    <mergeCell ref="A31:FK31"/>
    <mergeCell ref="AX46:FK46"/>
    <mergeCell ref="A46:AW46"/>
    <mergeCell ref="A43:AW44"/>
    <mergeCell ref="AX43:FK44"/>
    <mergeCell ref="AW33:BA33"/>
    <mergeCell ref="BB33:BF33"/>
    <mergeCell ref="BG33:BH33"/>
    <mergeCell ref="BI33:CE33"/>
    <mergeCell ref="CF33:CI33"/>
    <mergeCell ref="CJ33:CM33"/>
    <mergeCell ref="CN33:CP33"/>
    <mergeCell ref="L47:BB47"/>
    <mergeCell ref="A34:AW35"/>
    <mergeCell ref="AX34:FK35"/>
    <mergeCell ref="BG37:CL38"/>
    <mergeCell ref="A40:AW40"/>
    <mergeCell ref="AX40:FK41"/>
    <mergeCell ref="A41:AW41"/>
    <mergeCell ref="CQ37:DK37"/>
    <mergeCell ref="DN37:FB37"/>
    <mergeCell ref="A30:FK30"/>
    <mergeCell ref="CR5:DM5"/>
    <mergeCell ref="EA5:FK5"/>
    <mergeCell ref="CP6:CQ6"/>
    <mergeCell ref="CR6:CV6"/>
    <mergeCell ref="CW6:CX6"/>
    <mergeCell ref="CY6:DU6"/>
    <mergeCell ref="DV6:DY6"/>
    <mergeCell ref="CR1:FK1"/>
    <mergeCell ref="CR2:FK2"/>
    <mergeCell ref="DZ6:EB6"/>
    <mergeCell ref="EC6:EE6"/>
    <mergeCell ref="CR3:FK3"/>
    <mergeCell ref="CR4:DM4"/>
    <mergeCell ref="EA4:FK4"/>
  </mergeCells>
  <phoneticPr fontId="20" type="noConversion"/>
  <printOptions horizontalCentered="1"/>
  <pageMargins left="1.1811023622047245" right="0.39370078740157483" top="0.78740157480314965" bottom="0.78740157480314965" header="0.51181102362204722" footer="0.51181102362204722"/>
  <pageSetup paperSize="9" scale="6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N60"/>
  <sheetViews>
    <sheetView tabSelected="1" view="pageBreakPreview" zoomScaleNormal="100" zoomScaleSheetLayoutView="100" workbookViewId="0">
      <selection activeCell="IK11" sqref="IK11"/>
    </sheetView>
  </sheetViews>
  <sheetFormatPr defaultColWidth="0.85546875" defaultRowHeight="12" x14ac:dyDescent="0.2"/>
  <cols>
    <col min="1" max="34" width="0.85546875" style="225" customWidth="1"/>
    <col min="35" max="35" width="2.7109375" style="225" customWidth="1"/>
    <col min="36" max="70" width="0.85546875" style="225" customWidth="1"/>
    <col min="71" max="71" width="5.28515625" style="225" customWidth="1"/>
    <col min="72" max="85" width="0.85546875" style="225" customWidth="1"/>
    <col min="86" max="89" width="1.28515625" style="225" customWidth="1"/>
    <col min="90" max="120" width="0.85546875" style="225"/>
    <col min="121" max="121" width="12.42578125" style="225" bestFit="1" customWidth="1"/>
    <col min="122" max="122" width="9.85546875" style="225" customWidth="1"/>
    <col min="123" max="124" width="4.140625" style="225" customWidth="1"/>
    <col min="125" max="16384" width="0.85546875" style="225"/>
  </cols>
  <sheetData>
    <row r="1" spans="1:180" s="222" customFormat="1" ht="11.1" customHeight="1" x14ac:dyDescent="0.2">
      <c r="DC1" s="449" t="s">
        <v>3</v>
      </c>
      <c r="DD1" s="449"/>
      <c r="DE1" s="449"/>
      <c r="DF1" s="449"/>
      <c r="DG1" s="449"/>
      <c r="DH1" s="449"/>
      <c r="DI1" s="449"/>
      <c r="DJ1" s="449"/>
      <c r="DK1" s="449"/>
      <c r="DL1" s="449"/>
      <c r="DM1" s="449"/>
      <c r="DN1" s="449"/>
      <c r="DO1" s="449"/>
      <c r="DP1" s="449"/>
      <c r="DQ1" s="449"/>
      <c r="DR1" s="449"/>
      <c r="DS1" s="449"/>
      <c r="DT1" s="449"/>
      <c r="DU1" s="449"/>
      <c r="DV1" s="449"/>
      <c r="DW1" s="449"/>
      <c r="DX1" s="449"/>
      <c r="DY1" s="449"/>
      <c r="DZ1" s="449"/>
      <c r="EA1" s="449"/>
      <c r="EB1" s="449"/>
      <c r="EC1" s="449"/>
      <c r="ED1" s="449"/>
      <c r="EE1" s="449"/>
      <c r="EF1" s="449"/>
      <c r="EG1" s="449"/>
      <c r="EH1" s="449"/>
      <c r="EI1" s="449"/>
      <c r="EJ1" s="449"/>
      <c r="EK1" s="449"/>
      <c r="EL1" s="449"/>
      <c r="EM1" s="449"/>
      <c r="EN1" s="449"/>
      <c r="EO1" s="449"/>
      <c r="EP1" s="449"/>
      <c r="EQ1" s="449"/>
      <c r="ER1" s="449"/>
      <c r="ES1" s="449"/>
      <c r="ET1" s="449"/>
      <c r="EU1" s="449"/>
      <c r="EV1" s="449"/>
      <c r="EW1" s="449"/>
      <c r="EX1" s="449"/>
      <c r="EY1" s="449"/>
      <c r="EZ1" s="449"/>
      <c r="FA1" s="449"/>
      <c r="FB1" s="449"/>
      <c r="FC1" s="449"/>
      <c r="FD1" s="449"/>
      <c r="FE1" s="449"/>
      <c r="FF1" s="449"/>
      <c r="FG1" s="449"/>
      <c r="FH1" s="449"/>
      <c r="FI1" s="449"/>
      <c r="FJ1" s="449"/>
      <c r="FK1" s="449"/>
      <c r="FL1" s="449"/>
      <c r="FM1" s="449"/>
      <c r="FN1" s="449"/>
      <c r="FO1" s="449"/>
      <c r="FP1" s="449"/>
      <c r="FQ1" s="449"/>
      <c r="FR1" s="449"/>
      <c r="FS1" s="449"/>
      <c r="FT1" s="449"/>
      <c r="FU1" s="449"/>
      <c r="FV1" s="449"/>
      <c r="FW1" s="449"/>
      <c r="FX1" s="449"/>
    </row>
    <row r="2" spans="1:180" s="222" customFormat="1" ht="26.25" customHeight="1" x14ac:dyDescent="0.2">
      <c r="DC2" s="450" t="s">
        <v>67</v>
      </c>
      <c r="DD2" s="450"/>
      <c r="DE2" s="450"/>
      <c r="DF2" s="450"/>
      <c r="DG2" s="450"/>
      <c r="DH2" s="450"/>
      <c r="DI2" s="450"/>
      <c r="DJ2" s="450"/>
      <c r="DK2" s="450"/>
      <c r="DL2" s="450"/>
      <c r="DM2" s="450"/>
      <c r="DN2" s="450"/>
      <c r="DO2" s="450"/>
      <c r="DP2" s="450"/>
      <c r="DQ2" s="450"/>
      <c r="DR2" s="450"/>
      <c r="DS2" s="450"/>
      <c r="DT2" s="450"/>
      <c r="DU2" s="450"/>
      <c r="DV2" s="450"/>
      <c r="DW2" s="450"/>
      <c r="DX2" s="450"/>
      <c r="DY2" s="450"/>
      <c r="DZ2" s="450"/>
      <c r="EA2" s="450"/>
      <c r="EB2" s="450"/>
      <c r="EC2" s="450"/>
      <c r="ED2" s="450"/>
      <c r="EE2" s="450"/>
      <c r="EF2" s="450"/>
      <c r="EG2" s="450"/>
      <c r="EH2" s="450"/>
      <c r="EI2" s="450"/>
      <c r="EJ2" s="450"/>
      <c r="EK2" s="450"/>
      <c r="EL2" s="450"/>
      <c r="EM2" s="450"/>
      <c r="EN2" s="450"/>
      <c r="EO2" s="450"/>
      <c r="EP2" s="450"/>
      <c r="EQ2" s="450"/>
      <c r="ER2" s="450"/>
      <c r="ES2" s="450"/>
      <c r="ET2" s="450"/>
      <c r="EU2" s="450"/>
      <c r="EV2" s="450"/>
      <c r="EW2" s="450"/>
      <c r="EX2" s="450"/>
      <c r="EY2" s="450"/>
      <c r="EZ2" s="450"/>
      <c r="FA2" s="450"/>
      <c r="FB2" s="450"/>
      <c r="FC2" s="450"/>
      <c r="FD2" s="450"/>
      <c r="FE2" s="450"/>
      <c r="FF2" s="450"/>
      <c r="FG2" s="450"/>
      <c r="FH2" s="450"/>
      <c r="FI2" s="450"/>
      <c r="FJ2" s="450"/>
      <c r="FK2" s="450"/>
      <c r="FL2" s="450"/>
      <c r="FM2" s="450"/>
      <c r="FN2" s="450"/>
      <c r="FO2" s="450"/>
      <c r="FP2" s="450"/>
      <c r="FQ2" s="450"/>
      <c r="FR2" s="450"/>
      <c r="FS2" s="450"/>
      <c r="FT2" s="450"/>
      <c r="FU2" s="450"/>
      <c r="FV2" s="450"/>
      <c r="FW2" s="450"/>
      <c r="FX2" s="450"/>
    </row>
    <row r="3" spans="1:180" s="10" customFormat="1" ht="19.5" customHeight="1" x14ac:dyDescent="0.2">
      <c r="DC3" s="451" t="s">
        <v>23</v>
      </c>
      <c r="DD3" s="451"/>
      <c r="DE3" s="451"/>
      <c r="DF3" s="451"/>
      <c r="DG3" s="451"/>
      <c r="DH3" s="451"/>
      <c r="DI3" s="451"/>
      <c r="DJ3" s="451"/>
      <c r="DK3" s="451"/>
      <c r="DL3" s="451"/>
      <c r="DM3" s="451"/>
      <c r="DN3" s="451"/>
      <c r="DO3" s="451"/>
      <c r="DP3" s="451"/>
      <c r="DQ3" s="451"/>
      <c r="DR3" s="451"/>
      <c r="DS3" s="451"/>
      <c r="DT3" s="451"/>
      <c r="DU3" s="451"/>
      <c r="DV3" s="451"/>
      <c r="DW3" s="451"/>
      <c r="DX3" s="451"/>
      <c r="DY3" s="451"/>
      <c r="DZ3" s="451"/>
      <c r="EA3" s="451"/>
      <c r="EB3" s="451"/>
      <c r="EC3" s="451"/>
      <c r="ED3" s="451"/>
      <c r="EE3" s="451"/>
      <c r="EF3" s="451"/>
      <c r="EG3" s="451"/>
      <c r="EH3" s="451"/>
      <c r="EI3" s="451"/>
      <c r="EJ3" s="451"/>
      <c r="EK3" s="451"/>
      <c r="EL3" s="451"/>
      <c r="EM3" s="451"/>
      <c r="EN3" s="451"/>
      <c r="EO3" s="451"/>
      <c r="EP3" s="451"/>
      <c r="EQ3" s="451"/>
      <c r="ER3" s="451"/>
      <c r="ES3" s="451"/>
      <c r="ET3" s="451"/>
      <c r="EU3" s="451"/>
      <c r="EV3" s="451"/>
      <c r="EW3" s="451"/>
      <c r="EX3" s="451"/>
      <c r="EY3" s="451"/>
      <c r="EZ3" s="451"/>
      <c r="FA3" s="451"/>
      <c r="FB3" s="451"/>
      <c r="FC3" s="451"/>
      <c r="FD3" s="451"/>
      <c r="FE3" s="451"/>
      <c r="FF3" s="451"/>
      <c r="FG3" s="451"/>
      <c r="FH3" s="451"/>
      <c r="FI3" s="451"/>
      <c r="FJ3" s="451"/>
      <c r="FK3" s="451"/>
      <c r="FL3" s="451"/>
      <c r="FM3" s="451"/>
      <c r="FN3" s="451"/>
      <c r="FO3" s="451"/>
      <c r="FP3" s="451"/>
      <c r="FQ3" s="451"/>
      <c r="FR3" s="451"/>
      <c r="FS3" s="451"/>
      <c r="FT3" s="451"/>
      <c r="FU3" s="451"/>
      <c r="FV3" s="451"/>
      <c r="FW3" s="451"/>
      <c r="FX3" s="451"/>
    </row>
    <row r="4" spans="1:180" s="222" customFormat="1" ht="11.1" customHeight="1" x14ac:dyDescent="0.2"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DC4" s="452"/>
      <c r="DD4" s="452"/>
      <c r="DE4" s="452"/>
      <c r="DF4" s="452"/>
      <c r="DG4" s="452"/>
      <c r="DH4" s="452"/>
      <c r="DI4" s="452"/>
      <c r="DJ4" s="452"/>
      <c r="DK4" s="452"/>
      <c r="DL4" s="452"/>
      <c r="DM4" s="452"/>
      <c r="DN4" s="452"/>
      <c r="DO4" s="452"/>
      <c r="DP4" s="452"/>
      <c r="DQ4" s="452"/>
      <c r="DR4" s="452"/>
      <c r="DS4" s="452"/>
      <c r="DT4" s="452"/>
      <c r="DU4" s="452"/>
      <c r="DV4" s="452"/>
      <c r="DW4" s="452"/>
      <c r="DX4" s="452"/>
      <c r="DY4" s="452"/>
      <c r="DZ4" s="452"/>
      <c r="EA4" s="228"/>
      <c r="EB4" s="228"/>
      <c r="EC4" s="228"/>
      <c r="ED4" s="228"/>
      <c r="EE4" s="228"/>
      <c r="EF4" s="228"/>
      <c r="EG4" s="11"/>
      <c r="EH4" s="11"/>
      <c r="EI4" s="11"/>
      <c r="EJ4" s="11"/>
      <c r="EK4" s="11"/>
      <c r="EL4" s="11"/>
      <c r="EM4" s="11"/>
      <c r="EN4" s="453" t="s">
        <v>68</v>
      </c>
      <c r="EO4" s="453"/>
      <c r="EP4" s="453"/>
      <c r="EQ4" s="453"/>
      <c r="ER4" s="453"/>
      <c r="ES4" s="453"/>
      <c r="ET4" s="453"/>
      <c r="EU4" s="453"/>
      <c r="EV4" s="453"/>
      <c r="EW4" s="453"/>
      <c r="EX4" s="453"/>
      <c r="EY4" s="453"/>
      <c r="EZ4" s="453"/>
      <c r="FA4" s="453"/>
      <c r="FB4" s="453"/>
      <c r="FC4" s="453"/>
      <c r="FD4" s="453"/>
      <c r="FE4" s="453"/>
      <c r="FF4" s="453"/>
      <c r="FG4" s="453"/>
      <c r="FH4" s="453"/>
      <c r="FI4" s="453"/>
      <c r="FJ4" s="453"/>
      <c r="FK4" s="453"/>
      <c r="FL4" s="453"/>
      <c r="FM4" s="453"/>
      <c r="FN4" s="453"/>
      <c r="FO4" s="453"/>
      <c r="FP4" s="453"/>
      <c r="FQ4" s="453"/>
      <c r="FR4" s="453"/>
      <c r="FS4" s="453"/>
      <c r="FT4" s="453"/>
      <c r="FU4" s="453"/>
      <c r="FV4" s="453"/>
      <c r="FW4" s="453"/>
      <c r="FX4" s="453"/>
    </row>
    <row r="5" spans="1:180" s="10" customFormat="1" ht="10.5" x14ac:dyDescent="0.2">
      <c r="DC5" s="454" t="s">
        <v>5</v>
      </c>
      <c r="DD5" s="454"/>
      <c r="DE5" s="454"/>
      <c r="DF5" s="454"/>
      <c r="DG5" s="454"/>
      <c r="DH5" s="454"/>
      <c r="DI5" s="454"/>
      <c r="DJ5" s="454"/>
      <c r="DK5" s="454"/>
      <c r="DL5" s="454"/>
      <c r="DM5" s="454"/>
      <c r="DN5" s="454"/>
      <c r="DO5" s="454"/>
      <c r="DP5" s="454"/>
      <c r="DQ5" s="454"/>
      <c r="DR5" s="454"/>
      <c r="DS5" s="454"/>
      <c r="DT5" s="454"/>
      <c r="DU5" s="454"/>
      <c r="DV5" s="454"/>
      <c r="DW5" s="454"/>
      <c r="DX5" s="454"/>
      <c r="DY5" s="454"/>
      <c r="DZ5" s="454"/>
      <c r="EN5" s="454" t="s">
        <v>6</v>
      </c>
      <c r="EO5" s="454"/>
      <c r="EP5" s="454"/>
      <c r="EQ5" s="454"/>
      <c r="ER5" s="454"/>
      <c r="ES5" s="454"/>
      <c r="ET5" s="454"/>
      <c r="EU5" s="454"/>
      <c r="EV5" s="454"/>
      <c r="EW5" s="454"/>
      <c r="EX5" s="454"/>
      <c r="EY5" s="454"/>
      <c r="EZ5" s="454"/>
      <c r="FA5" s="454"/>
      <c r="FB5" s="454"/>
      <c r="FC5" s="454"/>
      <c r="FD5" s="454"/>
      <c r="FE5" s="454"/>
      <c r="FF5" s="454"/>
      <c r="FG5" s="454"/>
      <c r="FH5" s="454"/>
      <c r="FI5" s="454"/>
      <c r="FJ5" s="454"/>
      <c r="FK5" s="454"/>
      <c r="FL5" s="454"/>
      <c r="FM5" s="454"/>
      <c r="FN5" s="454"/>
      <c r="FO5" s="454"/>
      <c r="FP5" s="454"/>
      <c r="FQ5" s="454"/>
      <c r="FR5" s="454"/>
      <c r="FS5" s="454"/>
      <c r="FT5" s="454"/>
      <c r="FU5" s="454"/>
      <c r="FV5" s="454"/>
      <c r="FW5" s="454"/>
      <c r="FX5" s="454"/>
    </row>
    <row r="6" spans="1:180" s="233" customFormat="1" ht="11.1" customHeight="1" x14ac:dyDescent="0.2">
      <c r="DA6" s="444" t="s">
        <v>7</v>
      </c>
      <c r="DB6" s="444"/>
      <c r="DC6" s="445" t="s">
        <v>251</v>
      </c>
      <c r="DD6" s="445"/>
      <c r="DE6" s="445"/>
      <c r="DF6" s="445"/>
      <c r="DG6" s="445"/>
      <c r="DH6" s="446" t="s">
        <v>7</v>
      </c>
      <c r="DI6" s="446"/>
      <c r="DJ6" s="445" t="s">
        <v>218</v>
      </c>
      <c r="DK6" s="445"/>
      <c r="DL6" s="445"/>
      <c r="DM6" s="445"/>
      <c r="DN6" s="445"/>
      <c r="DO6" s="445"/>
      <c r="DP6" s="445"/>
      <c r="DQ6" s="445"/>
      <c r="DR6" s="445"/>
      <c r="DS6" s="445"/>
      <c r="DT6" s="445"/>
      <c r="DU6" s="445"/>
      <c r="DV6" s="445"/>
      <c r="DW6" s="445"/>
      <c r="DX6" s="445"/>
      <c r="DY6" s="445"/>
      <c r="DZ6" s="445"/>
      <c r="EA6" s="445"/>
      <c r="EB6" s="445"/>
      <c r="EC6" s="445"/>
      <c r="ED6" s="445"/>
      <c r="EE6" s="445"/>
      <c r="EF6" s="445"/>
      <c r="EG6" s="445"/>
      <c r="EH6" s="445"/>
      <c r="EI6" s="447">
        <v>20</v>
      </c>
      <c r="EJ6" s="447"/>
      <c r="EK6" s="447"/>
      <c r="EL6" s="447"/>
      <c r="EM6" s="448" t="s">
        <v>206</v>
      </c>
      <c r="EN6" s="448"/>
      <c r="EO6" s="448"/>
      <c r="EP6" s="430" t="s">
        <v>8</v>
      </c>
      <c r="EQ6" s="430"/>
      <c r="ER6" s="430"/>
      <c r="FX6" s="234"/>
    </row>
    <row r="7" spans="1:180" s="8" customFormat="1" ht="12" customHeight="1" x14ac:dyDescent="0.2">
      <c r="B7" s="431" t="s">
        <v>24</v>
      </c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31"/>
      <c r="V7" s="431"/>
      <c r="W7" s="431"/>
      <c r="X7" s="431"/>
      <c r="Y7" s="431"/>
      <c r="Z7" s="431"/>
      <c r="AA7" s="431"/>
      <c r="AB7" s="431"/>
      <c r="AC7" s="431"/>
      <c r="AD7" s="431"/>
      <c r="AE7" s="431"/>
      <c r="AF7" s="431"/>
      <c r="AG7" s="431"/>
      <c r="AH7" s="431"/>
      <c r="AI7" s="431"/>
      <c r="AJ7" s="431"/>
      <c r="AK7" s="431"/>
      <c r="AL7" s="431"/>
      <c r="AM7" s="431"/>
      <c r="AN7" s="431"/>
      <c r="AO7" s="431"/>
      <c r="AP7" s="431"/>
      <c r="AQ7" s="431"/>
      <c r="AR7" s="431"/>
      <c r="AS7" s="431"/>
      <c r="AT7" s="431"/>
      <c r="AU7" s="431"/>
      <c r="AV7" s="431"/>
      <c r="AW7" s="431"/>
      <c r="AX7" s="431"/>
      <c r="AY7" s="431"/>
      <c r="AZ7" s="431"/>
      <c r="BA7" s="431"/>
      <c r="BB7" s="431"/>
      <c r="BC7" s="431"/>
      <c r="BD7" s="431"/>
      <c r="BE7" s="431"/>
      <c r="BF7" s="431"/>
      <c r="BG7" s="431"/>
      <c r="BH7" s="431"/>
      <c r="BI7" s="431"/>
      <c r="BJ7" s="431"/>
      <c r="BK7" s="431"/>
      <c r="BL7" s="431"/>
      <c r="BM7" s="431"/>
      <c r="BN7" s="431"/>
      <c r="BO7" s="431"/>
      <c r="BP7" s="431"/>
      <c r="BQ7" s="431"/>
      <c r="BR7" s="431"/>
      <c r="BS7" s="431"/>
      <c r="BT7" s="431"/>
      <c r="BU7" s="431"/>
      <c r="BV7" s="431"/>
      <c r="BW7" s="431"/>
      <c r="BX7" s="431"/>
      <c r="BY7" s="431"/>
      <c r="BZ7" s="431"/>
      <c r="CA7" s="431"/>
      <c r="CB7" s="431"/>
      <c r="CC7" s="431"/>
      <c r="CD7" s="431"/>
      <c r="CE7" s="431"/>
      <c r="CF7" s="431"/>
      <c r="CG7" s="431"/>
      <c r="CH7" s="431"/>
      <c r="CI7" s="431"/>
      <c r="CJ7" s="431"/>
      <c r="CK7" s="431"/>
      <c r="CL7" s="431"/>
      <c r="CM7" s="431"/>
      <c r="CN7" s="431"/>
      <c r="CO7" s="431"/>
      <c r="CP7" s="431"/>
      <c r="CQ7" s="431"/>
      <c r="CR7" s="431"/>
      <c r="CS7" s="431"/>
      <c r="CT7" s="431"/>
      <c r="CU7" s="431"/>
      <c r="CV7" s="431"/>
      <c r="CW7" s="431"/>
      <c r="CX7" s="431"/>
      <c r="CY7" s="431"/>
      <c r="CZ7" s="431"/>
      <c r="DA7" s="431"/>
      <c r="DB7" s="431"/>
      <c r="DC7" s="431"/>
      <c r="DD7" s="431"/>
      <c r="DE7" s="431"/>
      <c r="DF7" s="431"/>
      <c r="DG7" s="431"/>
      <c r="DH7" s="431"/>
      <c r="DI7" s="431"/>
      <c r="DJ7" s="431"/>
      <c r="DK7" s="431"/>
      <c r="DL7" s="431"/>
      <c r="DM7" s="431"/>
      <c r="DN7" s="431"/>
      <c r="DO7" s="431"/>
      <c r="DP7" s="431"/>
      <c r="DQ7" s="431"/>
      <c r="DR7" s="431"/>
      <c r="DS7" s="431"/>
      <c r="DT7" s="431"/>
      <c r="DU7" s="431"/>
      <c r="DV7" s="431"/>
      <c r="DW7" s="431"/>
      <c r="DX7" s="431"/>
      <c r="DY7" s="431"/>
      <c r="DZ7" s="431"/>
      <c r="EA7" s="431"/>
      <c r="EB7" s="431"/>
      <c r="EC7" s="431"/>
      <c r="ED7" s="431"/>
      <c r="EE7" s="431"/>
      <c r="EF7" s="431"/>
      <c r="EG7" s="431"/>
      <c r="EH7" s="431"/>
      <c r="EI7" s="431"/>
      <c r="EJ7" s="431"/>
      <c r="EK7" s="431"/>
      <c r="EL7" s="431"/>
      <c r="EM7" s="431"/>
      <c r="EN7" s="431"/>
      <c r="EO7" s="431"/>
      <c r="EP7" s="431"/>
      <c r="EQ7" s="431"/>
      <c r="ER7" s="431"/>
      <c r="ES7" s="431"/>
      <c r="ET7" s="431"/>
      <c r="EU7" s="431"/>
      <c r="EV7" s="431"/>
      <c r="EW7" s="431"/>
      <c r="EX7" s="431"/>
      <c r="EY7" s="431"/>
      <c r="EZ7" s="431"/>
      <c r="FA7" s="431"/>
      <c r="FB7" s="431"/>
      <c r="FC7" s="431"/>
    </row>
    <row r="8" spans="1:180" s="222" customFormat="1" ht="12.75" customHeight="1" thickBot="1" x14ac:dyDescent="0.25">
      <c r="A8" s="432" t="s">
        <v>247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2"/>
      <c r="AO8" s="432"/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432"/>
      <c r="BR8" s="432"/>
      <c r="BS8" s="432"/>
      <c r="BT8" s="432"/>
      <c r="BU8" s="432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  <c r="CP8" s="432"/>
      <c r="CQ8" s="432"/>
      <c r="CR8" s="432"/>
      <c r="CS8" s="432"/>
      <c r="CT8" s="432"/>
      <c r="CU8" s="432"/>
      <c r="CV8" s="432"/>
      <c r="CW8" s="432"/>
      <c r="CX8" s="432"/>
      <c r="CY8" s="432"/>
      <c r="CZ8" s="432"/>
      <c r="DA8" s="432"/>
      <c r="DB8" s="432"/>
      <c r="DC8" s="432"/>
      <c r="DD8" s="432"/>
      <c r="DE8" s="432"/>
      <c r="DF8" s="432"/>
      <c r="DG8" s="432"/>
      <c r="DH8" s="432"/>
      <c r="DI8" s="432"/>
      <c r="DJ8" s="432"/>
      <c r="DK8" s="432"/>
      <c r="DL8" s="432"/>
      <c r="DM8" s="432"/>
      <c r="DN8" s="432"/>
      <c r="DO8" s="432"/>
      <c r="DP8" s="432"/>
      <c r="DQ8" s="432"/>
      <c r="DR8" s="432"/>
      <c r="DS8" s="432"/>
      <c r="DT8" s="432"/>
      <c r="DU8" s="432"/>
      <c r="DV8" s="432"/>
      <c r="DW8" s="432"/>
      <c r="DX8" s="432"/>
      <c r="DY8" s="432"/>
      <c r="DZ8" s="432"/>
      <c r="EA8" s="432"/>
      <c r="EB8" s="432"/>
      <c r="EC8" s="432"/>
      <c r="ED8" s="432"/>
      <c r="EE8" s="432"/>
      <c r="EF8" s="432"/>
      <c r="EG8" s="432"/>
      <c r="EH8" s="432"/>
      <c r="EI8" s="432"/>
      <c r="EJ8" s="432"/>
      <c r="EK8" s="432"/>
      <c r="EL8" s="432"/>
      <c r="EM8" s="432"/>
      <c r="EN8" s="432"/>
      <c r="EO8" s="432"/>
      <c r="EP8" s="432"/>
      <c r="EQ8" s="432"/>
      <c r="ER8" s="432"/>
      <c r="ES8" s="432"/>
      <c r="ET8" s="432"/>
      <c r="EU8" s="432"/>
      <c r="EV8" s="432"/>
      <c r="EW8" s="432"/>
      <c r="EX8" s="432"/>
      <c r="EY8" s="432"/>
      <c r="EZ8" s="432"/>
      <c r="FA8" s="432"/>
      <c r="FB8" s="432"/>
      <c r="FC8" s="432"/>
      <c r="FD8" s="432"/>
      <c r="FE8" s="432"/>
      <c r="FF8" s="432"/>
      <c r="FG8" s="432"/>
      <c r="FH8" s="432"/>
      <c r="FI8" s="432"/>
      <c r="FK8" s="433" t="s">
        <v>25</v>
      </c>
      <c r="FL8" s="434"/>
      <c r="FM8" s="434"/>
      <c r="FN8" s="434"/>
      <c r="FO8" s="434"/>
      <c r="FP8" s="434"/>
      <c r="FQ8" s="434"/>
      <c r="FR8" s="434"/>
      <c r="FS8" s="434"/>
      <c r="FT8" s="434"/>
      <c r="FU8" s="434"/>
      <c r="FV8" s="434"/>
      <c r="FW8" s="434"/>
      <c r="FX8" s="435"/>
    </row>
    <row r="9" spans="1:180" s="222" customFormat="1" ht="12" customHeight="1" x14ac:dyDescent="0.2">
      <c r="EO9" s="6"/>
      <c r="EP9" s="6"/>
      <c r="EQ9" s="6"/>
      <c r="ER9" s="6"/>
      <c r="ES9" s="6"/>
      <c r="ET9" s="6"/>
      <c r="FE9" s="223"/>
      <c r="FF9" s="223"/>
      <c r="FG9" s="223"/>
      <c r="FH9" s="223"/>
      <c r="FI9" s="223" t="s">
        <v>26</v>
      </c>
      <c r="FK9" s="436" t="s">
        <v>62</v>
      </c>
      <c r="FL9" s="437"/>
      <c r="FM9" s="437"/>
      <c r="FN9" s="437"/>
      <c r="FO9" s="437"/>
      <c r="FP9" s="437"/>
      <c r="FQ9" s="437"/>
      <c r="FR9" s="437"/>
      <c r="FS9" s="437"/>
      <c r="FT9" s="437"/>
      <c r="FU9" s="437"/>
      <c r="FV9" s="437"/>
      <c r="FW9" s="437"/>
      <c r="FX9" s="438"/>
    </row>
    <row r="10" spans="1:180" s="222" customFormat="1" ht="12" customHeight="1" x14ac:dyDescent="0.2">
      <c r="AW10" s="439" t="s">
        <v>12</v>
      </c>
      <c r="AX10" s="439"/>
      <c r="AY10" s="439"/>
      <c r="AZ10" s="439"/>
      <c r="BA10" s="439"/>
      <c r="BB10" s="440" t="str">
        <f>DC6</f>
        <v>26</v>
      </c>
      <c r="BC10" s="441"/>
      <c r="BD10" s="441"/>
      <c r="BE10" s="441"/>
      <c r="BF10" s="441"/>
      <c r="BG10" s="442" t="s">
        <v>7</v>
      </c>
      <c r="BH10" s="442"/>
      <c r="BI10" s="440" t="str">
        <f>DJ6</f>
        <v>декабря</v>
      </c>
      <c r="BJ10" s="441"/>
      <c r="BK10" s="441"/>
      <c r="BL10" s="441"/>
      <c r="BM10" s="441"/>
      <c r="BN10" s="441"/>
      <c r="BO10" s="441"/>
      <c r="BP10" s="441"/>
      <c r="BQ10" s="441"/>
      <c r="BR10" s="441"/>
      <c r="BS10" s="441"/>
      <c r="BT10" s="441"/>
      <c r="BU10" s="441"/>
      <c r="BV10" s="441"/>
      <c r="BW10" s="441"/>
      <c r="BX10" s="441"/>
      <c r="BY10" s="441"/>
      <c r="BZ10" s="441"/>
      <c r="CA10" s="441"/>
      <c r="CB10" s="441"/>
      <c r="CC10" s="441"/>
      <c r="CD10" s="441"/>
      <c r="CE10" s="441"/>
      <c r="CF10" s="441"/>
      <c r="CG10" s="441"/>
      <c r="CH10" s="441"/>
      <c r="CI10" s="441"/>
      <c r="CJ10" s="441"/>
      <c r="CK10" s="441"/>
      <c r="CL10" s="441"/>
      <c r="CM10" s="441"/>
      <c r="CN10" s="441"/>
      <c r="CO10" s="441"/>
      <c r="CP10" s="441"/>
      <c r="CQ10" s="443">
        <v>20</v>
      </c>
      <c r="CR10" s="443"/>
      <c r="CS10" s="443"/>
      <c r="CT10" s="443"/>
      <c r="CU10" s="440" t="str">
        <f>EM6</f>
        <v>18</v>
      </c>
      <c r="CV10" s="441"/>
      <c r="CW10" s="441"/>
      <c r="CX10" s="441"/>
      <c r="CY10" s="455" t="s">
        <v>8</v>
      </c>
      <c r="CZ10" s="455"/>
      <c r="DA10" s="455"/>
      <c r="FE10" s="223"/>
      <c r="FF10" s="223"/>
      <c r="FG10" s="223"/>
      <c r="FH10" s="223"/>
      <c r="FI10" s="223" t="s">
        <v>27</v>
      </c>
      <c r="FK10" s="423"/>
      <c r="FL10" s="376"/>
      <c r="FM10" s="376"/>
      <c r="FN10" s="376"/>
      <c r="FO10" s="376"/>
      <c r="FP10" s="376"/>
      <c r="FQ10" s="376"/>
      <c r="FR10" s="376"/>
      <c r="FS10" s="376"/>
      <c r="FT10" s="376"/>
      <c r="FU10" s="376"/>
      <c r="FV10" s="376"/>
      <c r="FW10" s="376"/>
      <c r="FX10" s="424"/>
    </row>
    <row r="11" spans="1:180" s="222" customFormat="1" ht="11.1" customHeight="1" x14ac:dyDescent="0.2">
      <c r="A11" s="388"/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X11" s="428" t="s">
        <v>164</v>
      </c>
      <c r="AY11" s="428"/>
      <c r="AZ11" s="428"/>
      <c r="BA11" s="428"/>
      <c r="BB11" s="428"/>
      <c r="BC11" s="428"/>
      <c r="BD11" s="428"/>
      <c r="BE11" s="428"/>
      <c r="BF11" s="428"/>
      <c r="BG11" s="428"/>
      <c r="BH11" s="428"/>
      <c r="BI11" s="428"/>
      <c r="BJ11" s="428"/>
      <c r="BK11" s="428"/>
      <c r="BL11" s="428"/>
      <c r="BM11" s="428"/>
      <c r="BN11" s="428"/>
      <c r="BO11" s="428"/>
      <c r="BP11" s="428"/>
      <c r="BQ11" s="428"/>
      <c r="BR11" s="428"/>
      <c r="BS11" s="428"/>
      <c r="BT11" s="428"/>
      <c r="BU11" s="428"/>
      <c r="BV11" s="428"/>
      <c r="BW11" s="428"/>
      <c r="BX11" s="428"/>
      <c r="BY11" s="428"/>
      <c r="BZ11" s="428"/>
      <c r="CA11" s="428"/>
      <c r="CB11" s="428"/>
      <c r="CC11" s="428"/>
      <c r="CD11" s="428"/>
      <c r="CE11" s="428"/>
      <c r="CF11" s="428"/>
      <c r="CG11" s="428"/>
      <c r="CH11" s="428"/>
      <c r="CI11" s="428"/>
      <c r="CJ11" s="428"/>
      <c r="CK11" s="428"/>
      <c r="CL11" s="428"/>
      <c r="CM11" s="428"/>
      <c r="CN11" s="428"/>
      <c r="CO11" s="428"/>
      <c r="CP11" s="428"/>
      <c r="CQ11" s="428"/>
      <c r="CR11" s="428"/>
      <c r="CS11" s="428"/>
      <c r="CT11" s="428"/>
      <c r="CU11" s="428"/>
      <c r="CV11" s="428"/>
      <c r="CW11" s="428"/>
      <c r="CX11" s="428"/>
      <c r="CY11" s="428"/>
      <c r="CZ11" s="428"/>
      <c r="DA11" s="428"/>
      <c r="DB11" s="428"/>
      <c r="DC11" s="428"/>
      <c r="DD11" s="428"/>
      <c r="DE11" s="428"/>
      <c r="DF11" s="428"/>
      <c r="DG11" s="428"/>
      <c r="DH11" s="428"/>
      <c r="DI11" s="428"/>
      <c r="DJ11" s="428"/>
      <c r="DK11" s="428"/>
      <c r="DL11" s="428"/>
      <c r="DM11" s="428"/>
      <c r="DN11" s="428"/>
      <c r="DO11" s="428"/>
      <c r="DP11" s="428"/>
      <c r="DQ11" s="428"/>
      <c r="DR11" s="428"/>
      <c r="DS11" s="428"/>
      <c r="DT11" s="428"/>
      <c r="DU11" s="428"/>
      <c r="DV11" s="428"/>
      <c r="DW11" s="428"/>
      <c r="DX11" s="428"/>
      <c r="DY11" s="428"/>
      <c r="DZ11" s="428"/>
      <c r="EA11" s="428"/>
      <c r="EB11" s="428"/>
      <c r="EC11" s="428"/>
      <c r="ED11" s="428"/>
      <c r="EE11" s="428"/>
      <c r="EF11" s="428"/>
      <c r="EG11" s="428"/>
      <c r="EH11" s="428"/>
      <c r="EI11" s="428"/>
      <c r="EJ11" s="428"/>
      <c r="EK11" s="428"/>
      <c r="EL11" s="428"/>
      <c r="EM11" s="428"/>
      <c r="EN11" s="428"/>
      <c r="EO11" s="428"/>
      <c r="EP11" s="428"/>
      <c r="EQ11" s="428"/>
      <c r="ER11" s="428"/>
      <c r="ES11" s="428"/>
      <c r="ET11" s="428"/>
      <c r="EU11" s="428"/>
      <c r="EV11" s="428"/>
      <c r="FE11" s="223"/>
      <c r="FF11" s="223"/>
      <c r="FG11" s="223"/>
      <c r="FH11" s="223"/>
      <c r="FI11" s="223"/>
      <c r="FK11" s="405"/>
      <c r="FL11" s="406"/>
      <c r="FM11" s="406"/>
      <c r="FN11" s="406"/>
      <c r="FO11" s="406"/>
      <c r="FP11" s="406"/>
      <c r="FQ11" s="406"/>
      <c r="FR11" s="406"/>
      <c r="FS11" s="406"/>
      <c r="FT11" s="406"/>
      <c r="FU11" s="406"/>
      <c r="FV11" s="406"/>
      <c r="FW11" s="406"/>
      <c r="FX11" s="407"/>
    </row>
    <row r="12" spans="1:180" s="222" customFormat="1" ht="24.75" customHeight="1" x14ac:dyDescent="0.2">
      <c r="A12" s="12" t="s">
        <v>223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X12" s="429"/>
      <c r="AY12" s="429"/>
      <c r="AZ12" s="429"/>
      <c r="BA12" s="429"/>
      <c r="BB12" s="429"/>
      <c r="BC12" s="429"/>
      <c r="BD12" s="429"/>
      <c r="BE12" s="429"/>
      <c r="BF12" s="429"/>
      <c r="BG12" s="429"/>
      <c r="BH12" s="429"/>
      <c r="BI12" s="429"/>
      <c r="BJ12" s="429"/>
      <c r="BK12" s="429"/>
      <c r="BL12" s="429"/>
      <c r="BM12" s="429"/>
      <c r="BN12" s="429"/>
      <c r="BO12" s="429"/>
      <c r="BP12" s="429"/>
      <c r="BQ12" s="429"/>
      <c r="BR12" s="429"/>
      <c r="BS12" s="429"/>
      <c r="BT12" s="429"/>
      <c r="BU12" s="429"/>
      <c r="BV12" s="429"/>
      <c r="BW12" s="429"/>
      <c r="BX12" s="429"/>
      <c r="BY12" s="429"/>
      <c r="BZ12" s="429"/>
      <c r="CA12" s="429"/>
      <c r="CB12" s="429"/>
      <c r="CC12" s="429"/>
      <c r="CD12" s="429"/>
      <c r="CE12" s="429"/>
      <c r="CF12" s="429"/>
      <c r="CG12" s="429"/>
      <c r="CH12" s="429"/>
      <c r="CI12" s="429"/>
      <c r="CJ12" s="429"/>
      <c r="CK12" s="429"/>
      <c r="CL12" s="429"/>
      <c r="CM12" s="429"/>
      <c r="CN12" s="429"/>
      <c r="CO12" s="429"/>
      <c r="CP12" s="429"/>
      <c r="CQ12" s="429"/>
      <c r="CR12" s="429"/>
      <c r="CS12" s="429"/>
      <c r="CT12" s="429"/>
      <c r="CU12" s="429"/>
      <c r="CV12" s="429"/>
      <c r="CW12" s="429"/>
      <c r="CX12" s="429"/>
      <c r="CY12" s="429"/>
      <c r="CZ12" s="429"/>
      <c r="DA12" s="429"/>
      <c r="DB12" s="429"/>
      <c r="DC12" s="429"/>
      <c r="DD12" s="429"/>
      <c r="DE12" s="429"/>
      <c r="DF12" s="429"/>
      <c r="DG12" s="429"/>
      <c r="DH12" s="429"/>
      <c r="DI12" s="429"/>
      <c r="DJ12" s="429"/>
      <c r="DK12" s="429"/>
      <c r="DL12" s="429"/>
      <c r="DM12" s="429"/>
      <c r="DN12" s="429"/>
      <c r="DO12" s="429"/>
      <c r="DP12" s="429"/>
      <c r="DQ12" s="429"/>
      <c r="DR12" s="429"/>
      <c r="DS12" s="429"/>
      <c r="DT12" s="429"/>
      <c r="DU12" s="429"/>
      <c r="DV12" s="429"/>
      <c r="DW12" s="429"/>
      <c r="DX12" s="429"/>
      <c r="DY12" s="429"/>
      <c r="DZ12" s="429"/>
      <c r="EA12" s="429"/>
      <c r="EB12" s="429"/>
      <c r="EC12" s="429"/>
      <c r="ED12" s="429"/>
      <c r="EE12" s="429"/>
      <c r="EF12" s="429"/>
      <c r="EG12" s="429"/>
      <c r="EH12" s="429"/>
      <c r="EI12" s="429"/>
      <c r="EJ12" s="429"/>
      <c r="EK12" s="429"/>
      <c r="EL12" s="429"/>
      <c r="EM12" s="429"/>
      <c r="EN12" s="429"/>
      <c r="EO12" s="429"/>
      <c r="EP12" s="429"/>
      <c r="EQ12" s="429"/>
      <c r="ER12" s="429"/>
      <c r="ES12" s="429"/>
      <c r="ET12" s="429"/>
      <c r="EU12" s="429"/>
      <c r="EV12" s="429"/>
      <c r="FE12" s="223"/>
      <c r="FF12" s="223"/>
      <c r="FG12" s="223"/>
      <c r="FH12" s="223"/>
      <c r="FI12" s="223" t="s">
        <v>28</v>
      </c>
      <c r="FK12" s="411"/>
      <c r="FL12" s="320"/>
      <c r="FM12" s="320"/>
      <c r="FN12" s="320"/>
      <c r="FO12" s="320"/>
      <c r="FP12" s="320"/>
      <c r="FQ12" s="320"/>
      <c r="FR12" s="320"/>
      <c r="FS12" s="320"/>
      <c r="FT12" s="320"/>
      <c r="FU12" s="320"/>
      <c r="FV12" s="320"/>
      <c r="FW12" s="320"/>
      <c r="FX12" s="412"/>
    </row>
    <row r="13" spans="1:180" s="222" customFormat="1" ht="3" customHeight="1" thickBo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FE13" s="223"/>
      <c r="FF13" s="223"/>
      <c r="FG13" s="223"/>
      <c r="FH13" s="223"/>
      <c r="FI13" s="223"/>
      <c r="FK13" s="405"/>
      <c r="FL13" s="406"/>
      <c r="FM13" s="406"/>
      <c r="FN13" s="406"/>
      <c r="FO13" s="406"/>
      <c r="FP13" s="406"/>
      <c r="FQ13" s="406"/>
      <c r="FR13" s="406"/>
      <c r="FS13" s="406"/>
      <c r="FT13" s="406"/>
      <c r="FU13" s="406"/>
      <c r="FV13" s="406"/>
      <c r="FW13" s="406"/>
      <c r="FX13" s="407"/>
    </row>
    <row r="14" spans="1:180" s="222" customFormat="1" ht="11.1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X14" s="14" t="s">
        <v>9</v>
      </c>
      <c r="AY14" s="13"/>
      <c r="AZ14" s="13"/>
      <c r="BA14" s="13"/>
      <c r="BB14" s="13"/>
      <c r="BC14" s="13"/>
      <c r="BD14" s="13"/>
      <c r="BE14" s="13"/>
      <c r="BF14" s="13"/>
      <c r="BG14" s="416" t="s">
        <v>145</v>
      </c>
      <c r="BH14" s="417"/>
      <c r="BI14" s="417"/>
      <c r="BJ14" s="417"/>
      <c r="BK14" s="417"/>
      <c r="BL14" s="417"/>
      <c r="BM14" s="417"/>
      <c r="BN14" s="417"/>
      <c r="BO14" s="417"/>
      <c r="BP14" s="417"/>
      <c r="BQ14" s="417"/>
      <c r="BR14" s="417"/>
      <c r="BS14" s="417"/>
      <c r="BT14" s="417"/>
      <c r="BU14" s="417"/>
      <c r="BV14" s="417"/>
      <c r="BW14" s="417"/>
      <c r="BX14" s="417"/>
      <c r="BY14" s="417"/>
      <c r="BZ14" s="417"/>
      <c r="CA14" s="417"/>
      <c r="CB14" s="417"/>
      <c r="CC14" s="417"/>
      <c r="CD14" s="417"/>
      <c r="CE14" s="417"/>
      <c r="CF14" s="417"/>
      <c r="CG14" s="417"/>
      <c r="CH14" s="417"/>
      <c r="CI14" s="417"/>
      <c r="CJ14" s="417"/>
      <c r="CK14" s="417"/>
      <c r="CL14" s="417"/>
      <c r="CM14" s="417"/>
      <c r="CN14" s="417"/>
      <c r="CO14" s="417"/>
      <c r="CP14" s="417"/>
      <c r="CQ14" s="417"/>
      <c r="CR14" s="417"/>
      <c r="CS14" s="417"/>
      <c r="CT14" s="417"/>
      <c r="CU14" s="417"/>
      <c r="CV14" s="417"/>
      <c r="CW14" s="418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FE14" s="223"/>
      <c r="FF14" s="223"/>
      <c r="FG14" s="223"/>
      <c r="FH14" s="223"/>
      <c r="FI14" s="223" t="s">
        <v>29</v>
      </c>
      <c r="FK14" s="408"/>
      <c r="FL14" s="409"/>
      <c r="FM14" s="409"/>
      <c r="FN14" s="409"/>
      <c r="FO14" s="409"/>
      <c r="FP14" s="409"/>
      <c r="FQ14" s="409"/>
      <c r="FR14" s="409"/>
      <c r="FS14" s="409"/>
      <c r="FT14" s="409"/>
      <c r="FU14" s="409"/>
      <c r="FV14" s="409"/>
      <c r="FW14" s="409"/>
      <c r="FX14" s="410"/>
    </row>
    <row r="15" spans="1:180" s="222" customFormat="1" ht="3" customHeight="1" thickBo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X15" s="13"/>
      <c r="AY15" s="13"/>
      <c r="AZ15" s="13"/>
      <c r="BA15" s="13"/>
      <c r="BB15" s="13"/>
      <c r="BC15" s="13"/>
      <c r="BD15" s="13"/>
      <c r="BE15" s="13"/>
      <c r="BF15" s="13"/>
      <c r="BG15" s="419"/>
      <c r="BH15" s="420"/>
      <c r="BI15" s="420"/>
      <c r="BJ15" s="420"/>
      <c r="BK15" s="420"/>
      <c r="BL15" s="420"/>
      <c r="BM15" s="420"/>
      <c r="BN15" s="420"/>
      <c r="BO15" s="420"/>
      <c r="BP15" s="420"/>
      <c r="BQ15" s="420"/>
      <c r="BR15" s="420"/>
      <c r="BS15" s="420"/>
      <c r="BT15" s="420"/>
      <c r="BU15" s="420"/>
      <c r="BV15" s="420"/>
      <c r="BW15" s="420"/>
      <c r="BX15" s="420"/>
      <c r="BY15" s="420"/>
      <c r="BZ15" s="420"/>
      <c r="CA15" s="420"/>
      <c r="CB15" s="420"/>
      <c r="CC15" s="420"/>
      <c r="CD15" s="420"/>
      <c r="CE15" s="420"/>
      <c r="CF15" s="420"/>
      <c r="CG15" s="420"/>
      <c r="CH15" s="420"/>
      <c r="CI15" s="420"/>
      <c r="CJ15" s="420"/>
      <c r="CK15" s="420"/>
      <c r="CL15" s="420"/>
      <c r="CM15" s="420"/>
      <c r="CN15" s="420"/>
      <c r="CO15" s="420"/>
      <c r="CP15" s="420"/>
      <c r="CQ15" s="420"/>
      <c r="CR15" s="420"/>
      <c r="CS15" s="420"/>
      <c r="CT15" s="420"/>
      <c r="CU15" s="420"/>
      <c r="CV15" s="420"/>
      <c r="CW15" s="421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FE15" s="223"/>
      <c r="FF15" s="223"/>
      <c r="FG15" s="223"/>
      <c r="FH15" s="223"/>
      <c r="FI15" s="223"/>
      <c r="FK15" s="411"/>
      <c r="FL15" s="320"/>
      <c r="FM15" s="320"/>
      <c r="FN15" s="320"/>
      <c r="FO15" s="320"/>
      <c r="FP15" s="320"/>
      <c r="FQ15" s="320"/>
      <c r="FR15" s="320"/>
      <c r="FS15" s="320"/>
      <c r="FT15" s="320"/>
      <c r="FU15" s="320"/>
      <c r="FV15" s="320"/>
      <c r="FW15" s="320"/>
      <c r="FX15" s="412"/>
    </row>
    <row r="16" spans="1:180" s="222" customFormat="1" ht="11.45" customHeight="1" x14ac:dyDescent="0.2">
      <c r="A16" s="222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X16" s="422" t="s">
        <v>31</v>
      </c>
      <c r="AY16" s="422"/>
      <c r="AZ16" s="422"/>
      <c r="BA16" s="422"/>
      <c r="BB16" s="422"/>
      <c r="BC16" s="422"/>
      <c r="BD16" s="422"/>
      <c r="BE16" s="422"/>
      <c r="BF16" s="422"/>
      <c r="BG16" s="422"/>
      <c r="BH16" s="422"/>
      <c r="BI16" s="422"/>
      <c r="BJ16" s="422"/>
      <c r="BK16" s="422"/>
      <c r="BL16" s="422"/>
      <c r="BM16" s="422"/>
      <c r="BN16" s="422"/>
      <c r="BO16" s="422"/>
      <c r="BP16" s="422"/>
      <c r="BQ16" s="422"/>
      <c r="BR16" s="422"/>
      <c r="BS16" s="422"/>
      <c r="BT16" s="422"/>
      <c r="BU16" s="422"/>
      <c r="BV16" s="422"/>
      <c r="BW16" s="422"/>
      <c r="BX16" s="422"/>
      <c r="BY16" s="422"/>
      <c r="BZ16" s="422"/>
      <c r="CA16" s="422"/>
      <c r="CB16" s="422"/>
      <c r="CC16" s="422"/>
      <c r="CD16" s="422"/>
      <c r="CE16" s="422"/>
      <c r="CF16" s="422"/>
      <c r="CG16" s="422"/>
      <c r="CH16" s="422"/>
      <c r="CI16" s="422"/>
      <c r="CJ16" s="422"/>
      <c r="CK16" s="422"/>
      <c r="CL16" s="422"/>
      <c r="CM16" s="422"/>
      <c r="CN16" s="422"/>
      <c r="CO16" s="422"/>
      <c r="CP16" s="422"/>
      <c r="CQ16" s="422"/>
      <c r="CR16" s="422"/>
      <c r="CS16" s="422"/>
      <c r="CT16" s="422"/>
      <c r="CU16" s="422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2"/>
      <c r="DG16" s="422"/>
      <c r="DH16" s="422"/>
      <c r="DI16" s="422"/>
      <c r="DJ16" s="422"/>
      <c r="DK16" s="422"/>
      <c r="DL16" s="422"/>
      <c r="DM16" s="422"/>
      <c r="DN16" s="422"/>
      <c r="DO16" s="422"/>
      <c r="DP16" s="422"/>
      <c r="DQ16" s="422"/>
      <c r="DR16" s="422"/>
      <c r="DS16" s="422"/>
      <c r="DT16" s="422"/>
      <c r="DU16" s="422"/>
      <c r="DV16" s="422"/>
      <c r="DW16" s="422"/>
      <c r="DX16" s="422"/>
      <c r="DY16" s="422"/>
      <c r="DZ16" s="422"/>
      <c r="EA16" s="422"/>
      <c r="EB16" s="422"/>
      <c r="EC16" s="422"/>
      <c r="ED16" s="422"/>
      <c r="EE16" s="422"/>
      <c r="EF16" s="422"/>
      <c r="EG16" s="422"/>
      <c r="EH16" s="422"/>
      <c r="EI16" s="422"/>
      <c r="EJ16" s="422"/>
      <c r="EK16" s="422"/>
      <c r="EL16" s="422"/>
      <c r="EM16" s="422"/>
      <c r="EN16" s="422"/>
      <c r="EO16" s="422"/>
      <c r="EP16" s="422"/>
      <c r="EQ16" s="422"/>
      <c r="ER16" s="422"/>
      <c r="ES16" s="422"/>
      <c r="ET16" s="422"/>
      <c r="EU16" s="422"/>
      <c r="EV16" s="422"/>
      <c r="FE16" s="223"/>
      <c r="FF16" s="223"/>
      <c r="FG16" s="223"/>
      <c r="FH16" s="223"/>
      <c r="FI16" s="223" t="s">
        <v>32</v>
      </c>
      <c r="FK16" s="423"/>
      <c r="FL16" s="376"/>
      <c r="FM16" s="376"/>
      <c r="FN16" s="376"/>
      <c r="FO16" s="376"/>
      <c r="FP16" s="376"/>
      <c r="FQ16" s="376"/>
      <c r="FR16" s="376"/>
      <c r="FS16" s="376"/>
      <c r="FT16" s="376"/>
      <c r="FU16" s="376"/>
      <c r="FV16" s="376"/>
      <c r="FW16" s="376"/>
      <c r="FX16" s="424"/>
    </row>
    <row r="17" spans="1:274" s="222" customFormat="1" ht="11.1" customHeight="1" x14ac:dyDescent="0.2">
      <c r="A17" s="222" t="s">
        <v>10</v>
      </c>
      <c r="AX17" s="425" t="s">
        <v>60</v>
      </c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  <c r="BO17" s="425"/>
      <c r="BP17" s="425"/>
      <c r="BQ17" s="425"/>
      <c r="BR17" s="425"/>
      <c r="BS17" s="425"/>
      <c r="BT17" s="425"/>
      <c r="BU17" s="425"/>
      <c r="BV17" s="425"/>
      <c r="BW17" s="425"/>
      <c r="BX17" s="425"/>
      <c r="BY17" s="425"/>
      <c r="BZ17" s="425"/>
      <c r="CA17" s="425"/>
      <c r="CB17" s="425"/>
      <c r="CC17" s="425"/>
      <c r="CD17" s="425"/>
      <c r="CE17" s="425"/>
      <c r="CF17" s="425"/>
      <c r="CG17" s="425"/>
      <c r="CH17" s="425"/>
      <c r="CI17" s="425"/>
      <c r="CJ17" s="425"/>
      <c r="CK17" s="425"/>
      <c r="CL17" s="425"/>
      <c r="CM17" s="425"/>
      <c r="CN17" s="425"/>
      <c r="CO17" s="425"/>
      <c r="CP17" s="425"/>
      <c r="CQ17" s="425"/>
      <c r="CR17" s="425"/>
      <c r="CS17" s="425"/>
      <c r="CT17" s="425"/>
      <c r="CU17" s="425"/>
      <c r="CV17" s="425"/>
      <c r="CW17" s="425"/>
      <c r="CX17" s="425"/>
      <c r="CY17" s="425"/>
      <c r="CZ17" s="425"/>
      <c r="DA17" s="425"/>
      <c r="DB17" s="425"/>
      <c r="DC17" s="425"/>
      <c r="DD17" s="425"/>
      <c r="DE17" s="425"/>
      <c r="DF17" s="425"/>
      <c r="DG17" s="425"/>
      <c r="DH17" s="425"/>
      <c r="DI17" s="425"/>
      <c r="DJ17" s="425"/>
      <c r="DK17" s="425"/>
      <c r="DL17" s="425"/>
      <c r="DM17" s="425"/>
      <c r="DN17" s="425"/>
      <c r="DO17" s="425"/>
      <c r="DP17" s="425"/>
      <c r="DQ17" s="425"/>
      <c r="DR17" s="425"/>
      <c r="DS17" s="425"/>
      <c r="DT17" s="425"/>
      <c r="DU17" s="425"/>
      <c r="DV17" s="425"/>
      <c r="DW17" s="425"/>
      <c r="DX17" s="425"/>
      <c r="DY17" s="425"/>
      <c r="DZ17" s="425"/>
      <c r="EA17" s="425"/>
      <c r="EB17" s="425"/>
      <c r="EC17" s="425"/>
      <c r="ED17" s="425"/>
      <c r="EE17" s="425"/>
      <c r="EF17" s="425"/>
      <c r="EG17" s="425"/>
      <c r="EH17" s="425"/>
      <c r="EI17" s="425"/>
      <c r="EJ17" s="425"/>
      <c r="EK17" s="425"/>
      <c r="EL17" s="425"/>
      <c r="EM17" s="425"/>
      <c r="EN17" s="425"/>
      <c r="EO17" s="425"/>
      <c r="EP17" s="425"/>
      <c r="EQ17" s="425"/>
      <c r="ER17" s="425"/>
      <c r="ES17" s="425"/>
      <c r="ET17" s="425"/>
      <c r="EU17" s="425"/>
      <c r="EV17" s="425"/>
      <c r="FE17" s="223"/>
      <c r="FF17" s="223"/>
      <c r="FG17" s="223"/>
      <c r="FH17" s="223"/>
      <c r="FI17" s="223"/>
      <c r="FK17" s="405"/>
      <c r="FL17" s="406"/>
      <c r="FM17" s="406"/>
      <c r="FN17" s="406"/>
      <c r="FO17" s="406"/>
      <c r="FP17" s="406"/>
      <c r="FQ17" s="406"/>
      <c r="FR17" s="406"/>
      <c r="FS17" s="406"/>
      <c r="FT17" s="406"/>
      <c r="FU17" s="406"/>
      <c r="FV17" s="406"/>
      <c r="FW17" s="406"/>
      <c r="FX17" s="407"/>
    </row>
    <row r="18" spans="1:274" s="222" customFormat="1" ht="11.1" customHeight="1" x14ac:dyDescent="0.2">
      <c r="A18" s="222" t="s">
        <v>11</v>
      </c>
      <c r="AX18" s="422"/>
      <c r="AY18" s="422"/>
      <c r="AZ18" s="422"/>
      <c r="BA18" s="422"/>
      <c r="BB18" s="422"/>
      <c r="BC18" s="422"/>
      <c r="BD18" s="422"/>
      <c r="BE18" s="422"/>
      <c r="BF18" s="422"/>
      <c r="BG18" s="422"/>
      <c r="BH18" s="422"/>
      <c r="BI18" s="422"/>
      <c r="BJ18" s="422"/>
      <c r="BK18" s="422"/>
      <c r="BL18" s="422"/>
      <c r="BM18" s="422"/>
      <c r="BN18" s="422"/>
      <c r="BO18" s="422"/>
      <c r="BP18" s="422"/>
      <c r="BQ18" s="422"/>
      <c r="BR18" s="422"/>
      <c r="BS18" s="422"/>
      <c r="BT18" s="422"/>
      <c r="BU18" s="422"/>
      <c r="BV18" s="422"/>
      <c r="BW18" s="422"/>
      <c r="BX18" s="422"/>
      <c r="BY18" s="422"/>
      <c r="BZ18" s="422"/>
      <c r="CA18" s="422"/>
      <c r="CB18" s="422"/>
      <c r="CC18" s="422"/>
      <c r="CD18" s="422"/>
      <c r="CE18" s="422"/>
      <c r="CF18" s="422"/>
      <c r="CG18" s="422"/>
      <c r="CH18" s="422"/>
      <c r="CI18" s="422"/>
      <c r="CJ18" s="422"/>
      <c r="CK18" s="422"/>
      <c r="CL18" s="422"/>
      <c r="CM18" s="422"/>
      <c r="CN18" s="422"/>
      <c r="CO18" s="422"/>
      <c r="CP18" s="422"/>
      <c r="CQ18" s="422"/>
      <c r="CR18" s="422"/>
      <c r="CS18" s="422"/>
      <c r="CT18" s="422"/>
      <c r="CU18" s="422"/>
      <c r="CV18" s="422"/>
      <c r="CW18" s="422"/>
      <c r="CX18" s="422"/>
      <c r="CY18" s="422"/>
      <c r="CZ18" s="422"/>
      <c r="DA18" s="422"/>
      <c r="DB18" s="422"/>
      <c r="DC18" s="422"/>
      <c r="DD18" s="422"/>
      <c r="DE18" s="422"/>
      <c r="DF18" s="422"/>
      <c r="DG18" s="422"/>
      <c r="DH18" s="422"/>
      <c r="DI18" s="422"/>
      <c r="DJ18" s="422"/>
      <c r="DK18" s="422"/>
      <c r="DL18" s="422"/>
      <c r="DM18" s="422"/>
      <c r="DN18" s="422"/>
      <c r="DO18" s="422"/>
      <c r="DP18" s="422"/>
      <c r="DQ18" s="422"/>
      <c r="DR18" s="422"/>
      <c r="DS18" s="422"/>
      <c r="DT18" s="422"/>
      <c r="DU18" s="422"/>
      <c r="DV18" s="422"/>
      <c r="DW18" s="422"/>
      <c r="DX18" s="422"/>
      <c r="DY18" s="422"/>
      <c r="DZ18" s="422"/>
      <c r="EA18" s="422"/>
      <c r="EB18" s="422"/>
      <c r="EC18" s="422"/>
      <c r="ED18" s="422"/>
      <c r="EE18" s="422"/>
      <c r="EF18" s="422"/>
      <c r="EG18" s="422"/>
      <c r="EH18" s="422"/>
      <c r="EI18" s="422"/>
      <c r="EJ18" s="422"/>
      <c r="EK18" s="422"/>
      <c r="EL18" s="422"/>
      <c r="EM18" s="422"/>
      <c r="EN18" s="422"/>
      <c r="EO18" s="422"/>
      <c r="EP18" s="422"/>
      <c r="EQ18" s="422"/>
      <c r="ER18" s="422"/>
      <c r="ES18" s="422"/>
      <c r="ET18" s="422"/>
      <c r="EU18" s="422"/>
      <c r="EV18" s="422"/>
      <c r="FE18" s="223"/>
      <c r="FF18" s="223"/>
      <c r="FG18" s="223"/>
      <c r="FH18" s="223"/>
      <c r="FI18" s="223" t="s">
        <v>33</v>
      </c>
      <c r="FK18" s="426"/>
      <c r="FL18" s="354"/>
      <c r="FM18" s="354"/>
      <c r="FN18" s="354"/>
      <c r="FO18" s="354"/>
      <c r="FP18" s="354"/>
      <c r="FQ18" s="354"/>
      <c r="FR18" s="354"/>
      <c r="FS18" s="354"/>
      <c r="FT18" s="354"/>
      <c r="FU18" s="354"/>
      <c r="FV18" s="354"/>
      <c r="FW18" s="354"/>
      <c r="FX18" s="427"/>
    </row>
    <row r="19" spans="1:274" s="222" customFormat="1" ht="11.1" customHeight="1" x14ac:dyDescent="0.2">
      <c r="A19" s="222" t="s">
        <v>10</v>
      </c>
      <c r="AX19" s="403"/>
      <c r="AY19" s="403"/>
      <c r="AZ19" s="403"/>
      <c r="BA19" s="403"/>
      <c r="BB19" s="403"/>
      <c r="BC19" s="403"/>
      <c r="BD19" s="403"/>
      <c r="BE19" s="403"/>
      <c r="BF19" s="403"/>
      <c r="BG19" s="403"/>
      <c r="BH19" s="403"/>
      <c r="BI19" s="403"/>
      <c r="BJ19" s="403"/>
      <c r="BK19" s="403"/>
      <c r="BL19" s="403"/>
      <c r="BM19" s="403"/>
      <c r="BN19" s="403"/>
      <c r="BO19" s="403"/>
      <c r="BP19" s="403"/>
      <c r="BQ19" s="403"/>
      <c r="BR19" s="403"/>
      <c r="BS19" s="403"/>
      <c r="BT19" s="403"/>
      <c r="BU19" s="403"/>
      <c r="BV19" s="403"/>
      <c r="BW19" s="403"/>
      <c r="BX19" s="403"/>
      <c r="BY19" s="403"/>
      <c r="BZ19" s="403"/>
      <c r="CA19" s="403"/>
      <c r="CB19" s="403"/>
      <c r="CC19" s="403"/>
      <c r="CD19" s="403"/>
      <c r="CE19" s="403"/>
      <c r="CF19" s="403"/>
      <c r="CG19" s="403"/>
      <c r="CH19" s="403"/>
      <c r="CI19" s="403"/>
      <c r="CJ19" s="403"/>
      <c r="CK19" s="403"/>
      <c r="CL19" s="403"/>
      <c r="CM19" s="403"/>
      <c r="CN19" s="403"/>
      <c r="CO19" s="403"/>
      <c r="CP19" s="403"/>
      <c r="CQ19" s="403"/>
      <c r="CR19" s="403"/>
      <c r="CS19" s="403"/>
      <c r="CT19" s="403"/>
      <c r="CU19" s="403"/>
      <c r="CV19" s="403"/>
      <c r="CW19" s="403"/>
      <c r="CX19" s="403"/>
      <c r="CY19" s="403"/>
      <c r="CZ19" s="403"/>
      <c r="DA19" s="403"/>
      <c r="DB19" s="403"/>
      <c r="DC19" s="403"/>
      <c r="DD19" s="403"/>
      <c r="DE19" s="403"/>
      <c r="DF19" s="403"/>
      <c r="DG19" s="403"/>
      <c r="DH19" s="403"/>
      <c r="DI19" s="403"/>
      <c r="DJ19" s="403"/>
      <c r="DK19" s="403"/>
      <c r="DL19" s="403"/>
      <c r="DM19" s="403"/>
      <c r="DN19" s="403"/>
      <c r="DO19" s="403"/>
      <c r="DP19" s="403"/>
      <c r="DQ19" s="403"/>
      <c r="DR19" s="403"/>
      <c r="DS19" s="403"/>
      <c r="DT19" s="403"/>
      <c r="DU19" s="403"/>
      <c r="DV19" s="403"/>
      <c r="DW19" s="403"/>
      <c r="DX19" s="403"/>
      <c r="DY19" s="403"/>
      <c r="DZ19" s="403"/>
      <c r="EA19" s="403"/>
      <c r="EB19" s="403"/>
      <c r="EC19" s="403"/>
      <c r="ED19" s="403"/>
      <c r="EE19" s="403"/>
      <c r="EF19" s="403"/>
      <c r="EG19" s="403"/>
      <c r="EH19" s="403"/>
      <c r="EI19" s="403"/>
      <c r="EJ19" s="403"/>
      <c r="EK19" s="403"/>
      <c r="EL19" s="403"/>
      <c r="EM19" s="403"/>
      <c r="EN19" s="403"/>
      <c r="EO19" s="403"/>
      <c r="EP19" s="403"/>
      <c r="EQ19" s="403"/>
      <c r="ER19" s="403"/>
      <c r="ES19" s="403"/>
      <c r="ET19" s="403"/>
      <c r="EU19" s="403"/>
      <c r="EV19" s="403"/>
      <c r="FE19" s="223"/>
      <c r="FF19" s="223"/>
      <c r="FG19" s="223"/>
      <c r="FH19" s="223"/>
      <c r="FK19" s="405"/>
      <c r="FL19" s="406"/>
      <c r="FM19" s="406"/>
      <c r="FN19" s="406"/>
      <c r="FO19" s="406"/>
      <c r="FP19" s="406"/>
      <c r="FQ19" s="406"/>
      <c r="FR19" s="406"/>
      <c r="FS19" s="406"/>
      <c r="FT19" s="406"/>
      <c r="FU19" s="406"/>
      <c r="FV19" s="406"/>
      <c r="FW19" s="406"/>
      <c r="FX19" s="407"/>
    </row>
    <row r="20" spans="1:274" s="222" customFormat="1" ht="11.1" customHeight="1" x14ac:dyDescent="0.2">
      <c r="A20" s="222" t="s">
        <v>34</v>
      </c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  <c r="BT20" s="404"/>
      <c r="BU20" s="404"/>
      <c r="BV20" s="404"/>
      <c r="BW20" s="404"/>
      <c r="BX20" s="404"/>
      <c r="BY20" s="404"/>
      <c r="BZ20" s="404"/>
      <c r="CA20" s="404"/>
      <c r="CB20" s="404"/>
      <c r="CC20" s="404"/>
      <c r="CD20" s="404"/>
      <c r="CE20" s="404"/>
      <c r="CF20" s="404"/>
      <c r="CG20" s="404"/>
      <c r="CH20" s="404"/>
      <c r="CI20" s="404"/>
      <c r="CJ20" s="404"/>
      <c r="CK20" s="404"/>
      <c r="CL20" s="404"/>
      <c r="CM20" s="404"/>
      <c r="CN20" s="404"/>
      <c r="CO20" s="404"/>
      <c r="CP20" s="404"/>
      <c r="CQ20" s="404"/>
      <c r="CR20" s="404"/>
      <c r="CS20" s="404"/>
      <c r="CT20" s="404"/>
      <c r="CU20" s="404"/>
      <c r="CV20" s="404"/>
      <c r="CW20" s="404"/>
      <c r="CX20" s="404"/>
      <c r="CY20" s="404"/>
      <c r="CZ20" s="404"/>
      <c r="DA20" s="404"/>
      <c r="DB20" s="404"/>
      <c r="DC20" s="404"/>
      <c r="DD20" s="404"/>
      <c r="DE20" s="404"/>
      <c r="DF20" s="404"/>
      <c r="DG20" s="404"/>
      <c r="DH20" s="404"/>
      <c r="DI20" s="404"/>
      <c r="DJ20" s="404"/>
      <c r="DK20" s="404"/>
      <c r="DL20" s="404"/>
      <c r="DM20" s="404"/>
      <c r="DN20" s="404"/>
      <c r="DO20" s="404"/>
      <c r="DP20" s="404"/>
      <c r="DQ20" s="404"/>
      <c r="DR20" s="404"/>
      <c r="DS20" s="404"/>
      <c r="DT20" s="404"/>
      <c r="DU20" s="404"/>
      <c r="DV20" s="404"/>
      <c r="DW20" s="404"/>
      <c r="DX20" s="404"/>
      <c r="DY20" s="404"/>
      <c r="DZ20" s="404"/>
      <c r="EA20" s="404"/>
      <c r="EB20" s="404"/>
      <c r="EC20" s="404"/>
      <c r="ED20" s="404"/>
      <c r="EE20" s="404"/>
      <c r="EF20" s="404"/>
      <c r="EG20" s="404"/>
      <c r="EH20" s="404"/>
      <c r="EI20" s="404"/>
      <c r="EJ20" s="404"/>
      <c r="EK20" s="404"/>
      <c r="EL20" s="404"/>
      <c r="EM20" s="404"/>
      <c r="EN20" s="404"/>
      <c r="EO20" s="404"/>
      <c r="EP20" s="404"/>
      <c r="EQ20" s="404"/>
      <c r="ER20" s="404"/>
      <c r="ES20" s="404"/>
      <c r="ET20" s="404"/>
      <c r="EU20" s="404"/>
      <c r="EV20" s="404"/>
      <c r="FE20" s="223"/>
      <c r="FF20" s="223"/>
      <c r="FG20" s="223"/>
      <c r="FH20" s="223"/>
      <c r="FK20" s="408"/>
      <c r="FL20" s="409"/>
      <c r="FM20" s="409"/>
      <c r="FN20" s="409"/>
      <c r="FO20" s="409"/>
      <c r="FP20" s="409"/>
      <c r="FQ20" s="409"/>
      <c r="FR20" s="409"/>
      <c r="FS20" s="409"/>
      <c r="FT20" s="409"/>
      <c r="FU20" s="409"/>
      <c r="FV20" s="409"/>
      <c r="FW20" s="409"/>
      <c r="FX20" s="410"/>
    </row>
    <row r="21" spans="1:274" s="222" customFormat="1" ht="11.1" customHeight="1" x14ac:dyDescent="0.2">
      <c r="A21" s="222" t="s">
        <v>57</v>
      </c>
      <c r="AX21" s="226"/>
      <c r="AY21" s="226"/>
      <c r="AZ21" s="226"/>
      <c r="BA21" s="226"/>
      <c r="BB21" s="226"/>
      <c r="BC21" s="226"/>
      <c r="BD21" s="226"/>
      <c r="BE21" s="226"/>
      <c r="BF21" s="226"/>
      <c r="BG21" s="226"/>
      <c r="BH21" s="226"/>
      <c r="BI21" s="226"/>
      <c r="BJ21" s="226"/>
      <c r="BK21" s="226"/>
      <c r="BL21" s="226"/>
      <c r="BM21" s="226"/>
      <c r="BN21" s="226"/>
      <c r="BO21" s="226"/>
      <c r="BP21" s="226"/>
      <c r="BQ21" s="226"/>
      <c r="BR21" s="226"/>
      <c r="BS21" s="235"/>
      <c r="BT21" s="226"/>
      <c r="BU21" s="226"/>
      <c r="BV21" s="226"/>
      <c r="BW21" s="226"/>
      <c r="BX21" s="226"/>
      <c r="BY21" s="226"/>
      <c r="BZ21" s="226"/>
      <c r="CA21" s="226"/>
      <c r="CB21" s="226"/>
      <c r="CC21" s="226"/>
      <c r="CD21" s="226"/>
      <c r="CE21" s="226"/>
      <c r="CF21" s="226"/>
      <c r="CG21" s="226"/>
      <c r="CH21" s="226"/>
      <c r="CI21" s="226"/>
      <c r="CJ21" s="226"/>
      <c r="CK21" s="226"/>
      <c r="CL21" s="226"/>
      <c r="CM21" s="226"/>
      <c r="CN21" s="226"/>
      <c r="CO21" s="226"/>
      <c r="CP21" s="226"/>
      <c r="CQ21" s="226"/>
      <c r="CR21" s="226"/>
      <c r="CS21" s="226"/>
      <c r="CT21" s="226"/>
      <c r="CU21" s="226"/>
      <c r="CV21" s="226"/>
      <c r="CW21" s="226"/>
      <c r="CX21" s="226"/>
      <c r="CY21" s="226"/>
      <c r="CZ21" s="226"/>
      <c r="DA21" s="226"/>
      <c r="DB21" s="226"/>
      <c r="DC21" s="226"/>
      <c r="DD21" s="226"/>
      <c r="DE21" s="226"/>
      <c r="DF21" s="226"/>
      <c r="DG21" s="226"/>
      <c r="DH21" s="226"/>
      <c r="DI21" s="226"/>
      <c r="DJ21" s="226"/>
      <c r="DK21" s="226"/>
      <c r="DL21" s="226"/>
      <c r="DM21" s="226"/>
      <c r="DN21" s="226"/>
      <c r="DO21" s="226"/>
      <c r="DP21" s="226"/>
      <c r="DQ21" s="226"/>
      <c r="DR21" s="226"/>
      <c r="DS21" s="226"/>
      <c r="DT21" s="226"/>
      <c r="DU21" s="226"/>
      <c r="DV21" s="226"/>
      <c r="DW21" s="226"/>
      <c r="DX21" s="226"/>
      <c r="DY21" s="226"/>
      <c r="DZ21" s="226"/>
      <c r="EA21" s="226"/>
      <c r="EB21" s="226"/>
      <c r="EC21" s="226"/>
      <c r="ED21" s="226"/>
      <c r="EE21" s="226"/>
      <c r="EF21" s="226"/>
      <c r="EG21" s="226"/>
      <c r="EH21" s="226"/>
      <c r="EI21" s="226"/>
      <c r="EJ21" s="226"/>
      <c r="EK21" s="226"/>
      <c r="EL21" s="226"/>
      <c r="EM21" s="226"/>
      <c r="EN21" s="226"/>
      <c r="EO21" s="226"/>
      <c r="EP21" s="226"/>
      <c r="EQ21" s="226"/>
      <c r="ER21" s="226"/>
      <c r="ES21" s="226"/>
      <c r="ET21" s="226"/>
      <c r="EU21" s="226"/>
      <c r="EV21" s="226"/>
      <c r="FE21" s="223"/>
      <c r="FF21" s="223"/>
      <c r="FG21" s="223"/>
      <c r="FH21" s="223"/>
      <c r="FI21" s="223" t="s">
        <v>35</v>
      </c>
      <c r="FK21" s="411"/>
      <c r="FL21" s="320"/>
      <c r="FM21" s="320"/>
      <c r="FN21" s="320"/>
      <c r="FO21" s="320"/>
      <c r="FP21" s="320"/>
      <c r="FQ21" s="320"/>
      <c r="FR21" s="320"/>
      <c r="FS21" s="320"/>
      <c r="FT21" s="320"/>
      <c r="FU21" s="320"/>
      <c r="FV21" s="320"/>
      <c r="FW21" s="320"/>
      <c r="FX21" s="412"/>
    </row>
    <row r="22" spans="1:274" s="222" customFormat="1" ht="11.1" customHeight="1" thickBot="1" x14ac:dyDescent="0.25"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388"/>
      <c r="BA22" s="388"/>
      <c r="BB22" s="388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CE22" s="226"/>
      <c r="CF22" s="22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26"/>
      <c r="CV22" s="226"/>
      <c r="CW22" s="226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W22" s="226"/>
      <c r="DX22" s="226"/>
      <c r="DY22" s="226"/>
      <c r="DZ22" s="226"/>
      <c r="EA22" s="226"/>
      <c r="EB22" s="226"/>
      <c r="EC22" s="226"/>
      <c r="ED22" s="226"/>
      <c r="EE22" s="226"/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FE22" s="223"/>
      <c r="FF22" s="223"/>
      <c r="FG22" s="223"/>
      <c r="FH22" s="223"/>
      <c r="FI22" s="223" t="s">
        <v>36</v>
      </c>
      <c r="FK22" s="413"/>
      <c r="FL22" s="414"/>
      <c r="FM22" s="414"/>
      <c r="FN22" s="414"/>
      <c r="FO22" s="414"/>
      <c r="FP22" s="414"/>
      <c r="FQ22" s="414"/>
      <c r="FR22" s="414"/>
      <c r="FS22" s="414"/>
      <c r="FT22" s="414"/>
      <c r="FU22" s="414"/>
      <c r="FV22" s="414"/>
      <c r="FW22" s="414"/>
      <c r="FX22" s="415"/>
    </row>
    <row r="23" spans="1:274" s="222" customFormat="1" ht="11.1" customHeight="1" x14ac:dyDescent="0.2"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6"/>
      <c r="BI23" s="226"/>
      <c r="BJ23" s="226"/>
      <c r="BK23" s="226"/>
      <c r="BL23" s="226"/>
      <c r="BM23" s="226"/>
      <c r="BN23" s="226"/>
      <c r="BO23" s="226"/>
      <c r="BP23" s="226"/>
      <c r="BQ23" s="226"/>
      <c r="BR23" s="226"/>
      <c r="BS23" s="226"/>
      <c r="BT23" s="226"/>
      <c r="BU23" s="226"/>
      <c r="BV23" s="226"/>
      <c r="BW23" s="226"/>
      <c r="BX23" s="226"/>
      <c r="CE23" s="226"/>
      <c r="CF23" s="226"/>
      <c r="CG23" s="226"/>
      <c r="CH23" s="226"/>
      <c r="CI23" s="226"/>
      <c r="CJ23" s="226"/>
      <c r="CK23" s="226"/>
      <c r="CL23" s="226"/>
      <c r="CM23" s="226"/>
      <c r="CN23" s="226"/>
      <c r="CO23" s="226"/>
      <c r="CP23" s="226"/>
      <c r="CQ23" s="226"/>
      <c r="CR23" s="226"/>
      <c r="CS23" s="226"/>
      <c r="CT23" s="226"/>
      <c r="CU23" s="226"/>
      <c r="CV23" s="226"/>
      <c r="CW23" s="226"/>
      <c r="CX23" s="226"/>
      <c r="CY23" s="226"/>
      <c r="CZ23" s="226"/>
      <c r="DA23" s="226"/>
      <c r="DB23" s="226"/>
      <c r="DC23" s="226"/>
      <c r="DD23" s="226"/>
      <c r="DE23" s="226"/>
      <c r="DF23" s="226"/>
      <c r="DG23" s="226"/>
      <c r="DH23" s="226"/>
      <c r="DI23" s="226"/>
      <c r="DJ23" s="226"/>
      <c r="DK23" s="226"/>
      <c r="DL23" s="226"/>
      <c r="DM23" s="226"/>
      <c r="DN23" s="226"/>
      <c r="DO23" s="226"/>
      <c r="DP23" s="226"/>
      <c r="DQ23" s="226"/>
      <c r="DR23" s="226"/>
      <c r="DS23" s="226"/>
      <c r="DT23" s="226"/>
      <c r="DU23" s="226"/>
      <c r="DV23" s="226"/>
      <c r="DW23" s="226"/>
      <c r="DX23" s="226"/>
      <c r="DY23" s="226"/>
      <c r="DZ23" s="226"/>
      <c r="EA23" s="226"/>
      <c r="EB23" s="226"/>
      <c r="EC23" s="226"/>
      <c r="ED23" s="226"/>
      <c r="EE23" s="226"/>
      <c r="EF23" s="226"/>
      <c r="EG23" s="226"/>
      <c r="EH23" s="226"/>
      <c r="EI23" s="226"/>
      <c r="EJ23" s="226"/>
      <c r="EK23" s="226"/>
      <c r="EL23" s="226"/>
      <c r="EM23" s="226"/>
      <c r="EN23" s="226"/>
      <c r="EO23" s="226"/>
      <c r="EP23" s="226"/>
      <c r="EQ23" s="226"/>
      <c r="ER23" s="226"/>
      <c r="ES23" s="226"/>
      <c r="ET23" s="226"/>
      <c r="EU23" s="226"/>
      <c r="EV23" s="226"/>
      <c r="FE23" s="223"/>
      <c r="FF23" s="223"/>
      <c r="FG23" s="223"/>
      <c r="FH23" s="223"/>
      <c r="FI23" s="223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</row>
    <row r="24" spans="1:274" s="222" customFormat="1" ht="11.1" customHeight="1" x14ac:dyDescent="0.2"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I24" s="226"/>
      <c r="BJ24" s="226"/>
      <c r="BK24" s="226"/>
      <c r="BL24" s="226"/>
      <c r="BM24" s="226"/>
      <c r="BN24" s="226"/>
      <c r="BO24" s="226"/>
      <c r="BP24" s="226"/>
      <c r="BQ24" s="226"/>
      <c r="BR24" s="226"/>
      <c r="BS24" s="226"/>
      <c r="BT24" s="226"/>
      <c r="BU24" s="226"/>
      <c r="BV24" s="226"/>
      <c r="BW24" s="226"/>
      <c r="BX24" s="226"/>
      <c r="CE24" s="226"/>
      <c r="CF24" s="226"/>
      <c r="CG24" s="226"/>
      <c r="CH24" s="226"/>
      <c r="CI24" s="226"/>
      <c r="CJ24" s="226"/>
      <c r="CK24" s="226"/>
      <c r="CL24" s="226"/>
      <c r="CM24" s="226"/>
      <c r="CN24" s="226"/>
      <c r="CO24" s="226"/>
      <c r="CP24" s="226"/>
      <c r="CQ24" s="226"/>
      <c r="CR24" s="226"/>
      <c r="CS24" s="226"/>
      <c r="CT24" s="226"/>
      <c r="CU24" s="226"/>
      <c r="CV24" s="226"/>
      <c r="CW24" s="226"/>
      <c r="CX24" s="226"/>
      <c r="CY24" s="226"/>
      <c r="CZ24" s="226"/>
      <c r="DA24" s="226"/>
      <c r="DB24" s="226"/>
      <c r="DC24" s="226"/>
      <c r="DD24" s="226"/>
      <c r="DE24" s="226"/>
      <c r="DF24" s="226"/>
      <c r="DG24" s="226"/>
      <c r="DH24" s="226"/>
      <c r="DI24" s="226"/>
      <c r="DJ24" s="226"/>
      <c r="DK24" s="226"/>
      <c r="DL24" s="226"/>
      <c r="DM24" s="226"/>
      <c r="DN24" s="226"/>
      <c r="DO24" s="226"/>
      <c r="DP24" s="226"/>
      <c r="DQ24" s="388" t="s">
        <v>119</v>
      </c>
      <c r="DR24" s="388"/>
      <c r="DS24" s="388"/>
      <c r="DT24" s="388"/>
      <c r="DU24" s="388"/>
      <c r="DV24" s="388"/>
      <c r="DW24" s="388"/>
      <c r="DX24" s="388"/>
      <c r="DY24" s="388"/>
      <c r="DZ24" s="388"/>
      <c r="EA24" s="388"/>
      <c r="EB24" s="388"/>
      <c r="EC24" s="388"/>
      <c r="ED24" s="388"/>
      <c r="EE24" s="388"/>
      <c r="EF24" s="388"/>
      <c r="EG24" s="388"/>
      <c r="EH24" s="388"/>
      <c r="EI24" s="388"/>
      <c r="EJ24" s="388"/>
      <c r="EK24" s="388"/>
      <c r="EL24" s="388"/>
      <c r="EM24" s="388"/>
      <c r="EN24" s="388"/>
      <c r="EO24" s="388"/>
      <c r="EP24" s="388"/>
      <c r="EQ24" s="388"/>
      <c r="ER24" s="388"/>
      <c r="ES24" s="388"/>
      <c r="ET24" s="388"/>
      <c r="EU24" s="226"/>
      <c r="EV24" s="226"/>
      <c r="EW24" s="380"/>
      <c r="EX24" s="380"/>
      <c r="EY24" s="380"/>
      <c r="EZ24" s="380"/>
      <c r="FA24" s="380"/>
      <c r="FB24" s="380"/>
      <c r="FC24" s="380"/>
      <c r="FD24" s="380"/>
      <c r="FE24" s="380"/>
      <c r="FF24" s="380"/>
      <c r="FG24" s="380"/>
      <c r="FH24" s="380"/>
      <c r="FI24" s="380"/>
      <c r="FJ24" s="380"/>
      <c r="FK24" s="380"/>
      <c r="FL24" s="380"/>
      <c r="FM24" s="380"/>
      <c r="FN24" s="380"/>
      <c r="FO24" s="380"/>
      <c r="FP24" s="380"/>
      <c r="FQ24" s="380"/>
      <c r="FR24" s="380"/>
      <c r="FS24" s="380"/>
      <c r="FT24" s="380"/>
      <c r="FU24" s="380"/>
      <c r="FV24" s="380"/>
      <c r="FW24" s="380"/>
      <c r="FX24" s="380"/>
    </row>
    <row r="25" spans="1:274" s="222" customFormat="1" ht="13.5" customHeight="1" thickBot="1" x14ac:dyDescent="0.25">
      <c r="A25" s="13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X25" s="226"/>
      <c r="BY25" s="226"/>
      <c r="BZ25" s="226"/>
      <c r="CA25" s="226"/>
      <c r="CB25" s="226"/>
      <c r="CC25" s="226"/>
      <c r="CD25" s="226"/>
      <c r="CE25" s="226"/>
      <c r="CF25" s="226"/>
      <c r="CG25" s="226"/>
      <c r="CH25" s="226"/>
      <c r="CI25" s="226"/>
      <c r="CJ25" s="226"/>
      <c r="CK25" s="226"/>
      <c r="CL25" s="226"/>
      <c r="CM25" s="226"/>
      <c r="CN25" s="226"/>
      <c r="CO25" s="226"/>
      <c r="CP25" s="226"/>
      <c r="CQ25" s="226"/>
      <c r="CR25" s="226"/>
      <c r="CS25" s="226"/>
      <c r="CT25" s="226"/>
      <c r="CU25" s="226"/>
      <c r="CV25" s="226"/>
      <c r="CW25" s="226"/>
      <c r="CX25" s="226"/>
      <c r="CY25" s="226"/>
      <c r="CZ25" s="226"/>
      <c r="DA25" s="226"/>
      <c r="DB25" s="226"/>
      <c r="DC25" s="226"/>
      <c r="DD25" s="226"/>
      <c r="DE25" s="226"/>
      <c r="DF25" s="226"/>
      <c r="DG25" s="226"/>
      <c r="DH25" s="226"/>
      <c r="DI25" s="226"/>
      <c r="DJ25" s="226"/>
      <c r="DK25" s="226"/>
      <c r="DL25" s="226"/>
      <c r="DM25" s="226"/>
      <c r="DN25" s="226"/>
      <c r="DO25" s="226"/>
      <c r="DP25" s="226"/>
      <c r="DQ25" s="226"/>
      <c r="DR25" s="226"/>
      <c r="DS25" s="226"/>
      <c r="DT25" s="226"/>
      <c r="DU25" s="226"/>
      <c r="DV25" s="226"/>
      <c r="DW25" s="226"/>
      <c r="DX25" s="226"/>
      <c r="DY25" s="226"/>
      <c r="DZ25" s="226"/>
      <c r="EA25" s="226"/>
      <c r="EB25" s="226"/>
      <c r="EC25" s="226"/>
      <c r="ED25" s="226"/>
      <c r="EE25" s="226"/>
      <c r="EF25" s="226"/>
      <c r="EG25" s="226"/>
      <c r="EH25" s="226"/>
      <c r="EI25" s="226"/>
      <c r="EJ25" s="226"/>
      <c r="EK25" s="226"/>
      <c r="EL25" s="226"/>
      <c r="EM25" s="226"/>
      <c r="EN25" s="226"/>
      <c r="EO25" s="226"/>
      <c r="EP25" s="226"/>
      <c r="EQ25" s="226"/>
      <c r="ER25" s="226"/>
      <c r="ES25" s="226"/>
      <c r="ET25" s="226"/>
      <c r="EU25" s="226"/>
      <c r="EV25" s="226"/>
      <c r="FE25" s="223"/>
      <c r="FF25" s="223"/>
      <c r="FG25" s="223"/>
      <c r="FH25" s="223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</row>
    <row r="26" spans="1:274" s="222" customFormat="1" ht="10.5" customHeight="1" x14ac:dyDescent="0.2">
      <c r="A26" s="391" t="s">
        <v>37</v>
      </c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  <c r="AC26" s="385"/>
      <c r="AD26" s="385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5"/>
      <c r="AW26" s="385"/>
      <c r="AX26" s="392" t="s">
        <v>38</v>
      </c>
      <c r="AY26" s="385"/>
      <c r="AZ26" s="385"/>
      <c r="BA26" s="385"/>
      <c r="BB26" s="385"/>
      <c r="BC26" s="385"/>
      <c r="BD26" s="385"/>
      <c r="BE26" s="385"/>
      <c r="BF26" s="385"/>
      <c r="BG26" s="385"/>
      <c r="BH26" s="385"/>
      <c r="BI26" s="392" t="s">
        <v>97</v>
      </c>
      <c r="BJ26" s="385"/>
      <c r="BK26" s="385"/>
      <c r="BL26" s="385"/>
      <c r="BM26" s="385"/>
      <c r="BN26" s="385"/>
      <c r="BO26" s="385"/>
      <c r="BP26" s="385"/>
      <c r="BQ26" s="385"/>
      <c r="BR26" s="385"/>
      <c r="BS26" s="385"/>
      <c r="BT26" s="392" t="s">
        <v>224</v>
      </c>
      <c r="BU26" s="385"/>
      <c r="BV26" s="385"/>
      <c r="BW26" s="385"/>
      <c r="BX26" s="385"/>
      <c r="BY26" s="385"/>
      <c r="BZ26" s="385"/>
      <c r="CA26" s="385"/>
      <c r="CB26" s="385"/>
      <c r="CC26" s="385"/>
      <c r="CD26" s="385"/>
      <c r="CE26" s="394" t="s">
        <v>39</v>
      </c>
      <c r="CF26" s="395"/>
      <c r="CG26" s="395"/>
      <c r="CH26" s="395"/>
      <c r="CI26" s="395"/>
      <c r="CJ26" s="395"/>
      <c r="CK26" s="395"/>
      <c r="CL26" s="395"/>
      <c r="CM26" s="395"/>
      <c r="CN26" s="395"/>
      <c r="CO26" s="395"/>
      <c r="CP26" s="395"/>
      <c r="CQ26" s="395"/>
      <c r="CR26" s="395"/>
      <c r="CS26" s="395"/>
      <c r="CT26" s="395"/>
      <c r="CU26" s="395"/>
      <c r="CV26" s="395"/>
      <c r="CW26" s="395"/>
      <c r="CX26" s="395"/>
      <c r="CY26" s="395"/>
      <c r="CZ26" s="395"/>
      <c r="DA26" s="395"/>
      <c r="DB26" s="395"/>
      <c r="DC26" s="395"/>
      <c r="DD26" s="395"/>
      <c r="DE26" s="395"/>
      <c r="DF26" s="395"/>
      <c r="DG26" s="395"/>
      <c r="DH26" s="395"/>
      <c r="DI26" s="395"/>
      <c r="DJ26" s="395"/>
      <c r="DK26" s="395"/>
      <c r="DL26" s="395"/>
      <c r="DM26" s="395"/>
      <c r="DN26" s="395"/>
      <c r="DO26" s="395"/>
      <c r="DP26" s="396"/>
      <c r="DQ26" s="397" t="s">
        <v>66</v>
      </c>
      <c r="DR26" s="398"/>
      <c r="DS26" s="385" t="s">
        <v>40</v>
      </c>
      <c r="DT26" s="385"/>
      <c r="DU26" s="385"/>
      <c r="DV26" s="385"/>
      <c r="DW26" s="385"/>
      <c r="DX26" s="385"/>
      <c r="DY26" s="385"/>
      <c r="DZ26" s="385"/>
      <c r="EA26" s="385"/>
      <c r="EB26" s="385"/>
      <c r="EC26" s="385"/>
      <c r="ED26" s="385"/>
      <c r="EE26" s="385"/>
      <c r="EF26" s="385"/>
      <c r="EG26" s="385"/>
      <c r="EH26" s="385"/>
      <c r="EI26" s="385"/>
      <c r="EJ26" s="385"/>
      <c r="EK26" s="385"/>
      <c r="EL26" s="385"/>
      <c r="EM26" s="385"/>
      <c r="EN26" s="385"/>
      <c r="EO26" s="385"/>
      <c r="EP26" s="385"/>
      <c r="EQ26" s="385"/>
      <c r="ER26" s="385"/>
      <c r="ES26" s="385"/>
      <c r="ET26" s="385"/>
      <c r="EU26" s="385"/>
      <c r="EV26" s="385"/>
      <c r="EW26" s="385"/>
      <c r="EX26" s="385"/>
      <c r="EY26" s="385"/>
      <c r="EZ26" s="385"/>
      <c r="FA26" s="385"/>
      <c r="FB26" s="385"/>
      <c r="FC26" s="385"/>
      <c r="FD26" s="385"/>
      <c r="FE26" s="385"/>
      <c r="FF26" s="385"/>
      <c r="FG26" s="385"/>
      <c r="FH26" s="385"/>
      <c r="FI26" s="385"/>
      <c r="FJ26" s="385"/>
      <c r="FK26" s="385"/>
      <c r="FL26" s="385"/>
      <c r="FM26" s="385"/>
      <c r="FN26" s="385"/>
      <c r="FO26" s="385"/>
      <c r="FP26" s="385"/>
      <c r="FQ26" s="385"/>
      <c r="FR26" s="385"/>
      <c r="FS26" s="385"/>
      <c r="FT26" s="385"/>
      <c r="FU26" s="385"/>
      <c r="FV26" s="385"/>
      <c r="FW26" s="385"/>
      <c r="FX26" s="386"/>
    </row>
    <row r="27" spans="1:274" s="222" customFormat="1" ht="10.5" customHeight="1" x14ac:dyDescent="0.2">
      <c r="A27" s="382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93"/>
      <c r="AY27" s="380"/>
      <c r="AZ27" s="380"/>
      <c r="BA27" s="380"/>
      <c r="BB27" s="380"/>
      <c r="BC27" s="380"/>
      <c r="BD27" s="380"/>
      <c r="BE27" s="380"/>
      <c r="BF27" s="380"/>
      <c r="BG27" s="380"/>
      <c r="BH27" s="380"/>
      <c r="BI27" s="393"/>
      <c r="BJ27" s="380"/>
      <c r="BK27" s="380"/>
      <c r="BL27" s="380"/>
      <c r="BM27" s="380"/>
      <c r="BN27" s="380"/>
      <c r="BO27" s="380"/>
      <c r="BP27" s="380"/>
      <c r="BQ27" s="380"/>
      <c r="BR27" s="380"/>
      <c r="BS27" s="380"/>
      <c r="BT27" s="393"/>
      <c r="BU27" s="380"/>
      <c r="BV27" s="380"/>
      <c r="BW27" s="380"/>
      <c r="BX27" s="380"/>
      <c r="BY27" s="380"/>
      <c r="BZ27" s="380"/>
      <c r="CA27" s="380"/>
      <c r="CB27" s="380"/>
      <c r="CC27" s="380"/>
      <c r="CD27" s="380"/>
      <c r="CE27" s="387" t="s">
        <v>41</v>
      </c>
      <c r="CF27" s="388"/>
      <c r="CG27" s="388"/>
      <c r="CH27" s="388"/>
      <c r="CI27" s="388"/>
      <c r="CJ27" s="388"/>
      <c r="CK27" s="388"/>
      <c r="CL27" s="388"/>
      <c r="CM27" s="388"/>
      <c r="CN27" s="388"/>
      <c r="CO27" s="388"/>
      <c r="CP27" s="388"/>
      <c r="CQ27" s="388"/>
      <c r="CR27" s="388"/>
      <c r="CS27" s="388"/>
      <c r="CT27" s="388"/>
      <c r="CU27" s="388"/>
      <c r="CV27" s="388"/>
      <c r="CW27" s="388"/>
      <c r="CX27" s="388"/>
      <c r="CY27" s="388"/>
      <c r="CZ27" s="388"/>
      <c r="DA27" s="388"/>
      <c r="DB27" s="388"/>
      <c r="DC27" s="388"/>
      <c r="DD27" s="388"/>
      <c r="DE27" s="388"/>
      <c r="DF27" s="388"/>
      <c r="DG27" s="388"/>
      <c r="DH27" s="388"/>
      <c r="DI27" s="388"/>
      <c r="DJ27" s="388"/>
      <c r="DK27" s="388"/>
      <c r="DL27" s="388"/>
      <c r="DM27" s="388"/>
      <c r="DN27" s="388"/>
      <c r="DO27" s="388"/>
      <c r="DP27" s="389"/>
      <c r="DQ27" s="399"/>
      <c r="DR27" s="400"/>
      <c r="DS27" s="380"/>
      <c r="DT27" s="380"/>
      <c r="DU27" s="380"/>
      <c r="DV27" s="380"/>
      <c r="DW27" s="380"/>
      <c r="DX27" s="380"/>
      <c r="DY27" s="380"/>
      <c r="DZ27" s="380"/>
      <c r="EA27" s="380"/>
      <c r="EB27" s="380"/>
      <c r="EC27" s="380"/>
      <c r="ED27" s="380"/>
      <c r="EE27" s="380"/>
      <c r="EF27" s="380"/>
      <c r="EG27" s="380"/>
      <c r="EH27" s="380"/>
      <c r="EI27" s="380"/>
      <c r="EJ27" s="380"/>
      <c r="EK27" s="380"/>
      <c r="EL27" s="380"/>
      <c r="EM27" s="380"/>
      <c r="EN27" s="380"/>
      <c r="EO27" s="380"/>
      <c r="EP27" s="380"/>
      <c r="EQ27" s="380"/>
      <c r="ER27" s="380"/>
      <c r="ES27" s="380"/>
      <c r="ET27" s="380"/>
      <c r="EU27" s="380"/>
      <c r="EV27" s="380"/>
      <c r="EW27" s="380"/>
      <c r="EX27" s="380"/>
      <c r="EY27" s="380"/>
      <c r="EZ27" s="380"/>
      <c r="FA27" s="380"/>
      <c r="FB27" s="380"/>
      <c r="FC27" s="380"/>
      <c r="FD27" s="380"/>
      <c r="FE27" s="380"/>
      <c r="FF27" s="380"/>
      <c r="FG27" s="380"/>
      <c r="FH27" s="380"/>
      <c r="FI27" s="380"/>
      <c r="FJ27" s="380"/>
      <c r="FK27" s="380"/>
      <c r="FL27" s="380"/>
      <c r="FM27" s="380"/>
      <c r="FN27" s="380"/>
      <c r="FO27" s="380"/>
      <c r="FP27" s="380"/>
      <c r="FQ27" s="380"/>
      <c r="FR27" s="380"/>
      <c r="FS27" s="380"/>
      <c r="FT27" s="380"/>
      <c r="FU27" s="380"/>
      <c r="FV27" s="380"/>
      <c r="FW27" s="380"/>
      <c r="FX27" s="381"/>
    </row>
    <row r="28" spans="1:274" s="222" customFormat="1" ht="10.5" customHeight="1" x14ac:dyDescent="0.2">
      <c r="A28" s="382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0"/>
      <c r="AU28" s="380"/>
      <c r="AV28" s="380"/>
      <c r="AW28" s="380"/>
      <c r="AX28" s="380"/>
      <c r="AY28" s="380"/>
      <c r="AZ28" s="380"/>
      <c r="BA28" s="380"/>
      <c r="BB28" s="380"/>
      <c r="BC28" s="380"/>
      <c r="BD28" s="380"/>
      <c r="BE28" s="380"/>
      <c r="BF28" s="380"/>
      <c r="BG28" s="380"/>
      <c r="BH28" s="380"/>
      <c r="BI28" s="380"/>
      <c r="BJ28" s="380"/>
      <c r="BK28" s="380"/>
      <c r="BL28" s="380"/>
      <c r="BM28" s="380"/>
      <c r="BN28" s="380"/>
      <c r="BO28" s="380"/>
      <c r="BP28" s="380"/>
      <c r="BQ28" s="380"/>
      <c r="BR28" s="380"/>
      <c r="BS28" s="380"/>
      <c r="BT28" s="380"/>
      <c r="BU28" s="380"/>
      <c r="BV28" s="380"/>
      <c r="BW28" s="380"/>
      <c r="BX28" s="380"/>
      <c r="BY28" s="380"/>
      <c r="BZ28" s="380"/>
      <c r="CA28" s="380"/>
      <c r="CB28" s="380"/>
      <c r="CC28" s="380"/>
      <c r="CD28" s="380"/>
      <c r="CE28" s="15"/>
      <c r="CY28" s="223" t="s">
        <v>42</v>
      </c>
      <c r="CZ28" s="390" t="s">
        <v>206</v>
      </c>
      <c r="DA28" s="390"/>
      <c r="DB28" s="390"/>
      <c r="DC28" s="222" t="s">
        <v>8</v>
      </c>
      <c r="DP28" s="16"/>
      <c r="DQ28" s="399"/>
      <c r="DR28" s="400"/>
      <c r="DS28" s="380"/>
      <c r="DT28" s="380"/>
      <c r="DU28" s="380"/>
      <c r="DV28" s="380"/>
      <c r="DW28" s="380"/>
      <c r="DX28" s="380"/>
      <c r="DY28" s="380"/>
      <c r="DZ28" s="380"/>
      <c r="EA28" s="380"/>
      <c r="EB28" s="380"/>
      <c r="EC28" s="380"/>
      <c r="ED28" s="380"/>
      <c r="EE28" s="380"/>
      <c r="EF28" s="380"/>
      <c r="EG28" s="380"/>
      <c r="EH28" s="380"/>
      <c r="EI28" s="380"/>
      <c r="EJ28" s="380"/>
      <c r="EK28" s="380"/>
      <c r="EL28" s="380"/>
      <c r="EM28" s="380"/>
      <c r="EN28" s="380"/>
      <c r="EO28" s="380"/>
      <c r="EP28" s="380"/>
      <c r="EQ28" s="380"/>
      <c r="ER28" s="380"/>
      <c r="ES28" s="380"/>
      <c r="ET28" s="380"/>
      <c r="EU28" s="380"/>
      <c r="EV28" s="380"/>
      <c r="EW28" s="380"/>
      <c r="EX28" s="380"/>
      <c r="EY28" s="380"/>
      <c r="EZ28" s="380"/>
      <c r="FA28" s="380"/>
      <c r="FB28" s="380"/>
      <c r="FC28" s="380"/>
      <c r="FD28" s="380"/>
      <c r="FE28" s="380"/>
      <c r="FF28" s="380"/>
      <c r="FG28" s="380"/>
      <c r="FH28" s="380"/>
      <c r="FI28" s="380"/>
      <c r="FJ28" s="380"/>
      <c r="FK28" s="380"/>
      <c r="FL28" s="380"/>
      <c r="FM28" s="380"/>
      <c r="FN28" s="380"/>
      <c r="FO28" s="380"/>
      <c r="FP28" s="380"/>
      <c r="FQ28" s="380"/>
      <c r="FR28" s="380"/>
      <c r="FS28" s="380"/>
      <c r="FT28" s="380"/>
      <c r="FU28" s="380"/>
      <c r="FV28" s="380"/>
      <c r="FW28" s="380"/>
      <c r="FX28" s="381"/>
    </row>
    <row r="29" spans="1:274" s="222" customFormat="1" ht="3" customHeight="1" x14ac:dyDescent="0.2">
      <c r="A29" s="382"/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  <c r="AW29" s="380"/>
      <c r="AX29" s="380"/>
      <c r="AY29" s="380"/>
      <c r="AZ29" s="380"/>
      <c r="BA29" s="380"/>
      <c r="BB29" s="380"/>
      <c r="BC29" s="380"/>
      <c r="BD29" s="380"/>
      <c r="BE29" s="380"/>
      <c r="BF29" s="380"/>
      <c r="BG29" s="380"/>
      <c r="BH29" s="380"/>
      <c r="BI29" s="380"/>
      <c r="BJ29" s="380"/>
      <c r="BK29" s="380"/>
      <c r="BL29" s="380"/>
      <c r="BM29" s="380"/>
      <c r="BN29" s="380"/>
      <c r="BO29" s="380"/>
      <c r="BP29" s="380"/>
      <c r="BQ29" s="380"/>
      <c r="BR29" s="380"/>
      <c r="BS29" s="380"/>
      <c r="BT29" s="380"/>
      <c r="BU29" s="380"/>
      <c r="BV29" s="380"/>
      <c r="BW29" s="380"/>
      <c r="BX29" s="380"/>
      <c r="BY29" s="380"/>
      <c r="BZ29" s="380"/>
      <c r="CA29" s="380"/>
      <c r="CB29" s="380"/>
      <c r="CC29" s="380"/>
      <c r="CD29" s="380"/>
      <c r="CE29" s="17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9"/>
      <c r="DQ29" s="401"/>
      <c r="DR29" s="402"/>
      <c r="DS29" s="380"/>
      <c r="DT29" s="380"/>
      <c r="DU29" s="380"/>
      <c r="DV29" s="380"/>
      <c r="DW29" s="380"/>
      <c r="DX29" s="380"/>
      <c r="DY29" s="380"/>
      <c r="DZ29" s="380"/>
      <c r="EA29" s="380"/>
      <c r="EB29" s="380"/>
      <c r="EC29" s="380"/>
      <c r="ED29" s="380"/>
      <c r="EE29" s="380"/>
      <c r="EF29" s="380"/>
      <c r="EG29" s="380"/>
      <c r="EH29" s="380"/>
      <c r="EI29" s="380"/>
      <c r="EJ29" s="380"/>
      <c r="EK29" s="380"/>
      <c r="EL29" s="380"/>
      <c r="EM29" s="380"/>
      <c r="EN29" s="380"/>
      <c r="EO29" s="380"/>
      <c r="EP29" s="380"/>
      <c r="EQ29" s="380"/>
      <c r="ER29" s="380"/>
      <c r="ES29" s="380"/>
      <c r="ET29" s="380"/>
      <c r="EU29" s="380"/>
      <c r="EV29" s="380"/>
      <c r="EW29" s="380"/>
      <c r="EX29" s="380"/>
      <c r="EY29" s="380"/>
      <c r="EZ29" s="380"/>
      <c r="FA29" s="380"/>
      <c r="FB29" s="380"/>
      <c r="FC29" s="380"/>
      <c r="FD29" s="380"/>
      <c r="FE29" s="380"/>
      <c r="FF29" s="380"/>
      <c r="FG29" s="380"/>
      <c r="FH29" s="380"/>
      <c r="FI29" s="380"/>
      <c r="FJ29" s="380"/>
      <c r="FK29" s="380"/>
      <c r="FL29" s="380"/>
      <c r="FM29" s="380"/>
      <c r="FN29" s="380"/>
      <c r="FO29" s="380"/>
      <c r="FP29" s="380"/>
      <c r="FQ29" s="380"/>
      <c r="FR29" s="380"/>
      <c r="FS29" s="380"/>
      <c r="FT29" s="380"/>
      <c r="FU29" s="380"/>
      <c r="FV29" s="380"/>
      <c r="FW29" s="380"/>
      <c r="FX29" s="381"/>
    </row>
    <row r="30" spans="1:274" s="222" customFormat="1" ht="26.25" customHeight="1" x14ac:dyDescent="0.2">
      <c r="A30" s="382"/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0"/>
      <c r="BB30" s="380"/>
      <c r="BC30" s="380"/>
      <c r="BD30" s="380"/>
      <c r="BE30" s="380"/>
      <c r="BF30" s="380"/>
      <c r="BG30" s="380"/>
      <c r="BH30" s="380"/>
      <c r="BI30" s="380"/>
      <c r="BJ30" s="380"/>
      <c r="BK30" s="380"/>
      <c r="BL30" s="380"/>
      <c r="BM30" s="380"/>
      <c r="BN30" s="380"/>
      <c r="BO30" s="380"/>
      <c r="BP30" s="380"/>
      <c r="BQ30" s="380"/>
      <c r="BR30" s="380"/>
      <c r="BS30" s="380"/>
      <c r="BT30" s="380"/>
      <c r="BU30" s="380"/>
      <c r="BV30" s="380"/>
      <c r="BW30" s="380"/>
      <c r="BX30" s="380"/>
      <c r="BY30" s="380"/>
      <c r="BZ30" s="380"/>
      <c r="CA30" s="380"/>
      <c r="CB30" s="380"/>
      <c r="CC30" s="380"/>
      <c r="CD30" s="380"/>
      <c r="CE30" s="380" t="s">
        <v>43</v>
      </c>
      <c r="CF30" s="380"/>
      <c r="CG30" s="380"/>
      <c r="CH30" s="380"/>
      <c r="CI30" s="380"/>
      <c r="CJ30" s="380"/>
      <c r="CK30" s="380"/>
      <c r="CL30" s="380"/>
      <c r="CM30" s="380"/>
      <c r="CN30" s="380"/>
      <c r="CO30" s="380"/>
      <c r="CP30" s="380" t="s">
        <v>44</v>
      </c>
      <c r="CQ30" s="380"/>
      <c r="CR30" s="380"/>
      <c r="CS30" s="380"/>
      <c r="CT30" s="380"/>
      <c r="CU30" s="380"/>
      <c r="CV30" s="380"/>
      <c r="CW30" s="380"/>
      <c r="CX30" s="380"/>
      <c r="CY30" s="380"/>
      <c r="CZ30" s="380"/>
      <c r="DA30" s="380"/>
      <c r="DB30" s="380"/>
      <c r="DC30" s="380"/>
      <c r="DD30" s="380"/>
      <c r="DE30" s="380"/>
      <c r="DF30" s="380"/>
      <c r="DG30" s="380"/>
      <c r="DH30" s="380"/>
      <c r="DI30" s="380"/>
      <c r="DJ30" s="380"/>
      <c r="DK30" s="380"/>
      <c r="DL30" s="380"/>
      <c r="DM30" s="380"/>
      <c r="DN30" s="380"/>
      <c r="DO30" s="380"/>
      <c r="DP30" s="380"/>
      <c r="DQ30" s="221" t="s">
        <v>43</v>
      </c>
      <c r="DR30" s="221" t="s">
        <v>44</v>
      </c>
      <c r="DS30" s="380" t="s">
        <v>45</v>
      </c>
      <c r="DT30" s="380"/>
      <c r="DU30" s="380"/>
      <c r="DV30" s="380"/>
      <c r="DW30" s="380"/>
      <c r="DX30" s="380"/>
      <c r="DY30" s="380"/>
      <c r="DZ30" s="380"/>
      <c r="EA30" s="380"/>
      <c r="EB30" s="380"/>
      <c r="EC30" s="380"/>
      <c r="ED30" s="380"/>
      <c r="EE30" s="380"/>
      <c r="EF30" s="380"/>
      <c r="EG30" s="380"/>
      <c r="EH30" s="380"/>
      <c r="EI30" s="380"/>
      <c r="EJ30" s="380"/>
      <c r="EK30" s="380"/>
      <c r="EL30" s="380"/>
      <c r="EM30" s="380"/>
      <c r="EN30" s="380"/>
      <c r="EO30" s="380"/>
      <c r="EP30" s="380"/>
      <c r="EQ30" s="380"/>
      <c r="ER30" s="380"/>
      <c r="ES30" s="380"/>
      <c r="ET30" s="380"/>
      <c r="EU30" s="380"/>
      <c r="EV30" s="380" t="s">
        <v>46</v>
      </c>
      <c r="EW30" s="380"/>
      <c r="EX30" s="380"/>
      <c r="EY30" s="380"/>
      <c r="EZ30" s="380"/>
      <c r="FA30" s="380"/>
      <c r="FB30" s="380"/>
      <c r="FC30" s="380"/>
      <c r="FD30" s="380"/>
      <c r="FE30" s="380"/>
      <c r="FF30" s="380"/>
      <c r="FG30" s="380"/>
      <c r="FH30" s="380"/>
      <c r="FI30" s="380"/>
      <c r="FJ30" s="380"/>
      <c r="FK30" s="380"/>
      <c r="FL30" s="380"/>
      <c r="FM30" s="380"/>
      <c r="FN30" s="380"/>
      <c r="FO30" s="380"/>
      <c r="FP30" s="380"/>
      <c r="FQ30" s="380"/>
      <c r="FR30" s="380"/>
      <c r="FS30" s="380"/>
      <c r="FT30" s="380"/>
      <c r="FU30" s="380"/>
      <c r="FV30" s="380"/>
      <c r="FW30" s="380"/>
      <c r="FX30" s="381"/>
    </row>
    <row r="31" spans="1:274" s="222" customFormat="1" ht="11.1" customHeight="1" x14ac:dyDescent="0.2">
      <c r="A31" s="382">
        <v>1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3">
        <v>2</v>
      </c>
      <c r="AY31" s="383"/>
      <c r="AZ31" s="383"/>
      <c r="BA31" s="383"/>
      <c r="BB31" s="383"/>
      <c r="BC31" s="383"/>
      <c r="BD31" s="383"/>
      <c r="BE31" s="383"/>
      <c r="BF31" s="383"/>
      <c r="BG31" s="383"/>
      <c r="BH31" s="383"/>
      <c r="BI31" s="383">
        <v>3</v>
      </c>
      <c r="BJ31" s="383"/>
      <c r="BK31" s="383"/>
      <c r="BL31" s="383"/>
      <c r="BM31" s="383"/>
      <c r="BN31" s="383"/>
      <c r="BO31" s="383"/>
      <c r="BP31" s="383"/>
      <c r="BQ31" s="383"/>
      <c r="BR31" s="383"/>
      <c r="BS31" s="383"/>
      <c r="BT31" s="383">
        <v>4</v>
      </c>
      <c r="BU31" s="383"/>
      <c r="BV31" s="383"/>
      <c r="BW31" s="383"/>
      <c r="BX31" s="383"/>
      <c r="BY31" s="383"/>
      <c r="BZ31" s="383"/>
      <c r="CA31" s="383"/>
      <c r="CB31" s="383"/>
      <c r="CC31" s="383"/>
      <c r="CD31" s="383"/>
      <c r="CE31" s="384">
        <v>5</v>
      </c>
      <c r="CF31" s="383"/>
      <c r="CG31" s="383"/>
      <c r="CH31" s="383"/>
      <c r="CI31" s="383"/>
      <c r="CJ31" s="383"/>
      <c r="CK31" s="383"/>
      <c r="CL31" s="383"/>
      <c r="CM31" s="383"/>
      <c r="CN31" s="383"/>
      <c r="CO31" s="383"/>
      <c r="CP31" s="383">
        <v>6</v>
      </c>
      <c r="CQ31" s="383"/>
      <c r="CR31" s="383"/>
      <c r="CS31" s="383"/>
      <c r="CT31" s="383"/>
      <c r="CU31" s="383"/>
      <c r="CV31" s="383"/>
      <c r="CW31" s="383"/>
      <c r="CX31" s="383"/>
      <c r="CY31" s="383"/>
      <c r="CZ31" s="383"/>
      <c r="DA31" s="383"/>
      <c r="DB31" s="383"/>
      <c r="DC31" s="383"/>
      <c r="DD31" s="383"/>
      <c r="DE31" s="383"/>
      <c r="DF31" s="383"/>
      <c r="DG31" s="383"/>
      <c r="DH31" s="383"/>
      <c r="DI31" s="383"/>
      <c r="DJ31" s="383"/>
      <c r="DK31" s="383"/>
      <c r="DL31" s="383"/>
      <c r="DM31" s="383"/>
      <c r="DN31" s="383"/>
      <c r="DO31" s="383"/>
      <c r="DP31" s="383"/>
      <c r="DQ31" s="227">
        <v>7</v>
      </c>
      <c r="DR31" s="227">
        <v>8</v>
      </c>
      <c r="DS31" s="380">
        <v>9</v>
      </c>
      <c r="DT31" s="380"/>
      <c r="DU31" s="380"/>
      <c r="DV31" s="380"/>
      <c r="DW31" s="380"/>
      <c r="DX31" s="380"/>
      <c r="DY31" s="380"/>
      <c r="DZ31" s="380"/>
      <c r="EA31" s="380"/>
      <c r="EB31" s="380"/>
      <c r="EC31" s="380"/>
      <c r="ED31" s="380"/>
      <c r="EE31" s="380"/>
      <c r="EF31" s="380"/>
      <c r="EG31" s="380"/>
      <c r="EH31" s="380"/>
      <c r="EI31" s="380"/>
      <c r="EJ31" s="380"/>
      <c r="EK31" s="380"/>
      <c r="EL31" s="380"/>
      <c r="EM31" s="380"/>
      <c r="EN31" s="380"/>
      <c r="EO31" s="380"/>
      <c r="EP31" s="380"/>
      <c r="EQ31" s="380"/>
      <c r="ER31" s="380"/>
      <c r="ES31" s="380"/>
      <c r="ET31" s="380"/>
      <c r="EU31" s="380"/>
      <c r="EV31" s="380">
        <v>10</v>
      </c>
      <c r="EW31" s="380"/>
      <c r="EX31" s="380"/>
      <c r="EY31" s="380"/>
      <c r="EZ31" s="380"/>
      <c r="FA31" s="380"/>
      <c r="FB31" s="380"/>
      <c r="FC31" s="380"/>
      <c r="FD31" s="380"/>
      <c r="FE31" s="380"/>
      <c r="FF31" s="380"/>
      <c r="FG31" s="380"/>
      <c r="FH31" s="380"/>
      <c r="FI31" s="380"/>
      <c r="FJ31" s="380"/>
      <c r="FK31" s="380"/>
      <c r="FL31" s="380"/>
      <c r="FM31" s="380"/>
      <c r="FN31" s="380"/>
      <c r="FO31" s="380"/>
      <c r="FP31" s="380"/>
      <c r="FQ31" s="380"/>
      <c r="FR31" s="380"/>
      <c r="FS31" s="380"/>
      <c r="FT31" s="380"/>
      <c r="FU31" s="380"/>
      <c r="FV31" s="380"/>
      <c r="FW31" s="380"/>
      <c r="FX31" s="381"/>
    </row>
    <row r="32" spans="1:274" s="222" customFormat="1" ht="41.25" customHeight="1" x14ac:dyDescent="0.2">
      <c r="A32" s="350" t="s">
        <v>225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2"/>
      <c r="AX32" s="379" t="s">
        <v>226</v>
      </c>
      <c r="AY32" s="379"/>
      <c r="AZ32" s="379"/>
      <c r="BA32" s="379"/>
      <c r="BB32" s="379"/>
      <c r="BC32" s="379"/>
      <c r="BD32" s="379"/>
      <c r="BE32" s="379"/>
      <c r="BF32" s="379"/>
      <c r="BG32" s="379"/>
      <c r="BH32" s="379"/>
      <c r="BI32" s="371">
        <v>612</v>
      </c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6"/>
      <c r="BU32" s="376"/>
      <c r="BV32" s="376"/>
      <c r="BW32" s="376"/>
      <c r="BX32" s="376"/>
      <c r="BY32" s="376"/>
      <c r="BZ32" s="376"/>
      <c r="CA32" s="376"/>
      <c r="CB32" s="376"/>
      <c r="CC32" s="376"/>
      <c r="CD32" s="376"/>
      <c r="CE32" s="373"/>
      <c r="CF32" s="373"/>
      <c r="CG32" s="373"/>
      <c r="CH32" s="373"/>
      <c r="CI32" s="373"/>
      <c r="CJ32" s="373"/>
      <c r="CK32" s="373"/>
      <c r="CL32" s="373"/>
      <c r="CM32" s="373"/>
      <c r="CN32" s="373"/>
      <c r="CO32" s="373"/>
      <c r="CP32" s="373"/>
      <c r="CQ32" s="373"/>
      <c r="CR32" s="373"/>
      <c r="CS32" s="373"/>
      <c r="CT32" s="373"/>
      <c r="CU32" s="373"/>
      <c r="CV32" s="373"/>
      <c r="CW32" s="373"/>
      <c r="CX32" s="373"/>
      <c r="CY32" s="373"/>
      <c r="CZ32" s="373"/>
      <c r="DA32" s="373"/>
      <c r="DB32" s="373"/>
      <c r="DC32" s="373"/>
      <c r="DD32" s="373"/>
      <c r="DE32" s="373"/>
      <c r="DF32" s="373"/>
      <c r="DG32" s="373"/>
      <c r="DH32" s="373"/>
      <c r="DI32" s="373"/>
      <c r="DJ32" s="373"/>
      <c r="DK32" s="373"/>
      <c r="DL32" s="373"/>
      <c r="DM32" s="373"/>
      <c r="DN32" s="373"/>
      <c r="DO32" s="373"/>
      <c r="DP32" s="373"/>
      <c r="DQ32" s="220"/>
      <c r="DR32" s="237"/>
      <c r="DS32" s="372">
        <f>'Поступления и выплаты 2019'!F15</f>
        <v>1131000</v>
      </c>
      <c r="DT32" s="372"/>
      <c r="DU32" s="372"/>
      <c r="DV32" s="372"/>
      <c r="DW32" s="372"/>
      <c r="DX32" s="372"/>
      <c r="DY32" s="372"/>
      <c r="DZ32" s="372"/>
      <c r="EA32" s="372"/>
      <c r="EB32" s="372"/>
      <c r="EC32" s="372"/>
      <c r="ED32" s="372"/>
      <c r="EE32" s="372"/>
      <c r="EF32" s="372"/>
      <c r="EG32" s="372"/>
      <c r="EH32" s="372"/>
      <c r="EI32" s="372"/>
      <c r="EJ32" s="372"/>
      <c r="EK32" s="372"/>
      <c r="EL32" s="372"/>
      <c r="EM32" s="372"/>
      <c r="EN32" s="372"/>
      <c r="EO32" s="372"/>
      <c r="EP32" s="372"/>
      <c r="EQ32" s="372"/>
      <c r="ER32" s="372"/>
      <c r="ES32" s="372"/>
      <c r="ET32" s="372"/>
      <c r="EU32" s="372"/>
      <c r="EV32" s="373">
        <f t="shared" ref="EV32:EV40" si="0">DS32</f>
        <v>1131000</v>
      </c>
      <c r="EW32" s="373"/>
      <c r="EX32" s="373"/>
      <c r="EY32" s="373"/>
      <c r="EZ32" s="373"/>
      <c r="FA32" s="373"/>
      <c r="FB32" s="373"/>
      <c r="FC32" s="373"/>
      <c r="FD32" s="373"/>
      <c r="FE32" s="373"/>
      <c r="FF32" s="373"/>
      <c r="FG32" s="373"/>
      <c r="FH32" s="373"/>
      <c r="FI32" s="373"/>
      <c r="FJ32" s="373"/>
      <c r="FK32" s="373"/>
      <c r="FL32" s="373"/>
      <c r="FM32" s="373"/>
      <c r="FN32" s="373"/>
      <c r="FO32" s="373"/>
      <c r="FP32" s="373"/>
      <c r="FQ32" s="373"/>
      <c r="FR32" s="373"/>
      <c r="FS32" s="373"/>
      <c r="FT32" s="373"/>
      <c r="FU32" s="373"/>
      <c r="FV32" s="373"/>
      <c r="FW32" s="373"/>
      <c r="FX32" s="374"/>
      <c r="GA32" s="378"/>
      <c r="GB32" s="378"/>
      <c r="GC32" s="378"/>
      <c r="GD32" s="378"/>
      <c r="GE32" s="378"/>
      <c r="GF32" s="378"/>
      <c r="GG32" s="378"/>
      <c r="GH32" s="378"/>
      <c r="GI32" s="378"/>
      <c r="GJ32" s="378"/>
      <c r="GK32" s="378"/>
      <c r="GL32" s="378"/>
      <c r="GM32" s="378"/>
      <c r="GN32" s="378"/>
      <c r="GO32" s="378"/>
      <c r="GP32" s="378"/>
      <c r="GQ32" s="378"/>
      <c r="GR32" s="378"/>
      <c r="GS32" s="378"/>
      <c r="GT32" s="378"/>
      <c r="GU32" s="378"/>
      <c r="GV32" s="378"/>
      <c r="GW32" s="378"/>
      <c r="GX32" s="378"/>
      <c r="GY32" s="378"/>
      <c r="GZ32" s="378"/>
      <c r="HA32" s="378"/>
      <c r="HB32" s="378"/>
      <c r="HC32" s="378"/>
      <c r="HD32" s="378"/>
      <c r="HE32" s="378"/>
      <c r="HF32" s="378"/>
      <c r="HG32" s="378"/>
      <c r="HH32" s="378"/>
      <c r="HI32" s="378"/>
      <c r="HJ32" s="378"/>
      <c r="HK32" s="378"/>
      <c r="HL32" s="378"/>
      <c r="HM32" s="378"/>
      <c r="HN32" s="378"/>
      <c r="HO32" s="378"/>
      <c r="HP32" s="378"/>
      <c r="HQ32" s="378"/>
      <c r="HR32" s="378"/>
      <c r="HS32" s="378"/>
      <c r="HT32" s="378"/>
      <c r="HU32" s="378"/>
      <c r="HV32" s="378"/>
      <c r="HW32" s="378"/>
      <c r="HX32" s="378"/>
      <c r="HY32" s="378"/>
      <c r="HZ32" s="378"/>
      <c r="IA32" s="378"/>
      <c r="IB32" s="378"/>
      <c r="IC32" s="378"/>
      <c r="ID32" s="378"/>
      <c r="IE32" s="378"/>
      <c r="IF32" s="378"/>
      <c r="IG32" s="378"/>
      <c r="IH32" s="378"/>
      <c r="II32" s="378"/>
      <c r="IJ32" s="378"/>
      <c r="IK32" s="378"/>
      <c r="IL32" s="378"/>
      <c r="IM32" s="378"/>
      <c r="IN32" s="378"/>
      <c r="IO32" s="378"/>
      <c r="IP32" s="378"/>
      <c r="IQ32" s="378"/>
      <c r="IR32" s="378"/>
      <c r="IS32" s="378"/>
      <c r="IT32" s="378"/>
      <c r="IU32" s="378"/>
      <c r="IV32" s="378"/>
      <c r="IW32" s="378"/>
      <c r="IX32" s="378"/>
      <c r="IY32" s="378"/>
      <c r="IZ32" s="378"/>
      <c r="JA32" s="378"/>
      <c r="JB32" s="378"/>
      <c r="JC32" s="378"/>
      <c r="JD32" s="378"/>
      <c r="JE32" s="378"/>
      <c r="JF32" s="378"/>
      <c r="JG32" s="378"/>
      <c r="JH32" s="378"/>
      <c r="JI32" s="378"/>
      <c r="JJ32" s="378"/>
      <c r="JK32" s="378"/>
      <c r="JL32" s="378"/>
      <c r="JM32" s="378"/>
      <c r="JN32" s="378"/>
    </row>
    <row r="33" spans="1:180" s="222" customFormat="1" ht="130.5" hidden="1" customHeight="1" x14ac:dyDescent="0.2">
      <c r="A33" s="350" t="s">
        <v>227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1"/>
      <c r="AD33" s="351"/>
      <c r="AE33" s="351"/>
      <c r="AF33" s="351"/>
      <c r="AG33" s="351"/>
      <c r="AH33" s="351"/>
      <c r="AI33" s="351"/>
      <c r="AJ33" s="351"/>
      <c r="AK33" s="351"/>
      <c r="AL33" s="351"/>
      <c r="AM33" s="351"/>
      <c r="AN33" s="351"/>
      <c r="AO33" s="351"/>
      <c r="AP33" s="351"/>
      <c r="AQ33" s="351"/>
      <c r="AR33" s="351"/>
      <c r="AS33" s="351"/>
      <c r="AT33" s="351"/>
      <c r="AU33" s="351"/>
      <c r="AV33" s="351"/>
      <c r="AW33" s="352"/>
      <c r="AX33" s="379" t="s">
        <v>228</v>
      </c>
      <c r="AY33" s="379"/>
      <c r="AZ33" s="379"/>
      <c r="BA33" s="379"/>
      <c r="BB33" s="379"/>
      <c r="BC33" s="379"/>
      <c r="BD33" s="379"/>
      <c r="BE33" s="379"/>
      <c r="BF33" s="379"/>
      <c r="BG33" s="379"/>
      <c r="BH33" s="379"/>
      <c r="BI33" s="371">
        <v>612</v>
      </c>
      <c r="BJ33" s="371"/>
      <c r="BK33" s="371"/>
      <c r="BL33" s="371"/>
      <c r="BM33" s="371"/>
      <c r="BN33" s="371"/>
      <c r="BO33" s="371"/>
      <c r="BP33" s="371"/>
      <c r="BQ33" s="371"/>
      <c r="BR33" s="371"/>
      <c r="BS33" s="371"/>
      <c r="BT33" s="376"/>
      <c r="BU33" s="376"/>
      <c r="BV33" s="376"/>
      <c r="BW33" s="376"/>
      <c r="BX33" s="376"/>
      <c r="BY33" s="376"/>
      <c r="BZ33" s="376"/>
      <c r="CA33" s="376"/>
      <c r="CB33" s="376"/>
      <c r="CC33" s="376"/>
      <c r="CD33" s="376"/>
      <c r="CE33" s="377"/>
      <c r="CF33" s="377"/>
      <c r="CG33" s="377"/>
      <c r="CH33" s="377"/>
      <c r="CI33" s="377"/>
      <c r="CJ33" s="377"/>
      <c r="CK33" s="377"/>
      <c r="CL33" s="377"/>
      <c r="CM33" s="377"/>
      <c r="CN33" s="377"/>
      <c r="CO33" s="377"/>
      <c r="CP33" s="373"/>
      <c r="CQ33" s="373"/>
      <c r="CR33" s="373"/>
      <c r="CS33" s="373"/>
      <c r="CT33" s="373"/>
      <c r="CU33" s="373"/>
      <c r="CV33" s="373"/>
      <c r="CW33" s="373"/>
      <c r="CX33" s="373"/>
      <c r="CY33" s="373"/>
      <c r="CZ33" s="373"/>
      <c r="DA33" s="373"/>
      <c r="DB33" s="373"/>
      <c r="DC33" s="373"/>
      <c r="DD33" s="373"/>
      <c r="DE33" s="373"/>
      <c r="DF33" s="373"/>
      <c r="DG33" s="373"/>
      <c r="DH33" s="373"/>
      <c r="DI33" s="373"/>
      <c r="DJ33" s="373"/>
      <c r="DK33" s="373"/>
      <c r="DL33" s="373"/>
      <c r="DM33" s="373"/>
      <c r="DN33" s="373"/>
      <c r="DO33" s="373"/>
      <c r="DP33" s="373"/>
      <c r="DQ33" s="220"/>
      <c r="DR33" s="237"/>
      <c r="DS33" s="372"/>
      <c r="DT33" s="372"/>
      <c r="DU33" s="372"/>
      <c r="DV33" s="372"/>
      <c r="DW33" s="372"/>
      <c r="DX33" s="372"/>
      <c r="DY33" s="372"/>
      <c r="DZ33" s="372"/>
      <c r="EA33" s="372"/>
      <c r="EB33" s="372"/>
      <c r="EC33" s="372"/>
      <c r="ED33" s="372"/>
      <c r="EE33" s="372"/>
      <c r="EF33" s="372"/>
      <c r="EG33" s="372"/>
      <c r="EH33" s="372"/>
      <c r="EI33" s="372"/>
      <c r="EJ33" s="372"/>
      <c r="EK33" s="372"/>
      <c r="EL33" s="372"/>
      <c r="EM33" s="372"/>
      <c r="EN33" s="372"/>
      <c r="EO33" s="372"/>
      <c r="EP33" s="372"/>
      <c r="EQ33" s="372"/>
      <c r="ER33" s="372"/>
      <c r="ES33" s="372"/>
      <c r="ET33" s="372"/>
      <c r="EU33" s="372"/>
      <c r="EV33" s="373">
        <f t="shared" si="0"/>
        <v>0</v>
      </c>
      <c r="EW33" s="373"/>
      <c r="EX33" s="373"/>
      <c r="EY33" s="373"/>
      <c r="EZ33" s="373"/>
      <c r="FA33" s="373"/>
      <c r="FB33" s="373"/>
      <c r="FC33" s="373"/>
      <c r="FD33" s="373"/>
      <c r="FE33" s="373"/>
      <c r="FF33" s="373"/>
      <c r="FG33" s="373"/>
      <c r="FH33" s="373"/>
      <c r="FI33" s="373"/>
      <c r="FJ33" s="373"/>
      <c r="FK33" s="373"/>
      <c r="FL33" s="373"/>
      <c r="FM33" s="373"/>
      <c r="FN33" s="373"/>
      <c r="FO33" s="373"/>
      <c r="FP33" s="373"/>
      <c r="FQ33" s="373"/>
      <c r="FR33" s="373"/>
      <c r="FS33" s="373"/>
      <c r="FT33" s="373"/>
      <c r="FU33" s="373"/>
      <c r="FV33" s="373"/>
      <c r="FW33" s="373"/>
      <c r="FX33" s="374"/>
    </row>
    <row r="34" spans="1:180" s="222" customFormat="1" ht="27" hidden="1" customHeight="1" x14ac:dyDescent="0.2">
      <c r="A34" s="350" t="s">
        <v>229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2"/>
      <c r="AX34" s="375" t="s">
        <v>230</v>
      </c>
      <c r="AY34" s="375"/>
      <c r="AZ34" s="375"/>
      <c r="BA34" s="375"/>
      <c r="BB34" s="375"/>
      <c r="BC34" s="375"/>
      <c r="BD34" s="375"/>
      <c r="BE34" s="375"/>
      <c r="BF34" s="375"/>
      <c r="BG34" s="375"/>
      <c r="BH34" s="375"/>
      <c r="BI34" s="371">
        <v>614</v>
      </c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6"/>
      <c r="BU34" s="376"/>
      <c r="BV34" s="376"/>
      <c r="BW34" s="376"/>
      <c r="BX34" s="376"/>
      <c r="BY34" s="376"/>
      <c r="BZ34" s="376"/>
      <c r="CA34" s="376"/>
      <c r="CB34" s="376"/>
      <c r="CC34" s="376"/>
      <c r="CD34" s="376"/>
      <c r="CE34" s="377"/>
      <c r="CF34" s="377"/>
      <c r="CG34" s="377"/>
      <c r="CH34" s="377"/>
      <c r="CI34" s="377"/>
      <c r="CJ34" s="377"/>
      <c r="CK34" s="377"/>
      <c r="CL34" s="377"/>
      <c r="CM34" s="377"/>
      <c r="CN34" s="377"/>
      <c r="CO34" s="377"/>
      <c r="CP34" s="373"/>
      <c r="CQ34" s="373"/>
      <c r="CR34" s="373"/>
      <c r="CS34" s="373"/>
      <c r="CT34" s="373"/>
      <c r="CU34" s="373"/>
      <c r="CV34" s="373"/>
      <c r="CW34" s="373"/>
      <c r="CX34" s="373"/>
      <c r="CY34" s="373"/>
      <c r="CZ34" s="373"/>
      <c r="DA34" s="373"/>
      <c r="DB34" s="373"/>
      <c r="DC34" s="373"/>
      <c r="DD34" s="373"/>
      <c r="DE34" s="373"/>
      <c r="DF34" s="373"/>
      <c r="DG34" s="373"/>
      <c r="DH34" s="373"/>
      <c r="DI34" s="373"/>
      <c r="DJ34" s="373"/>
      <c r="DK34" s="373"/>
      <c r="DL34" s="373"/>
      <c r="DM34" s="373"/>
      <c r="DN34" s="373"/>
      <c r="DO34" s="373"/>
      <c r="DP34" s="373"/>
      <c r="DQ34" s="220"/>
      <c r="DR34" s="237"/>
      <c r="DS34" s="372"/>
      <c r="DT34" s="372"/>
      <c r="DU34" s="372"/>
      <c r="DV34" s="372"/>
      <c r="DW34" s="372"/>
      <c r="DX34" s="372"/>
      <c r="DY34" s="372"/>
      <c r="DZ34" s="372"/>
      <c r="EA34" s="372"/>
      <c r="EB34" s="372"/>
      <c r="EC34" s="372"/>
      <c r="ED34" s="372"/>
      <c r="EE34" s="372"/>
      <c r="EF34" s="372"/>
      <c r="EG34" s="372"/>
      <c r="EH34" s="372"/>
      <c r="EI34" s="372"/>
      <c r="EJ34" s="372"/>
      <c r="EK34" s="372"/>
      <c r="EL34" s="372"/>
      <c r="EM34" s="372"/>
      <c r="EN34" s="372"/>
      <c r="EO34" s="372"/>
      <c r="EP34" s="372"/>
      <c r="EQ34" s="372"/>
      <c r="ER34" s="372"/>
      <c r="ES34" s="372"/>
      <c r="ET34" s="372"/>
      <c r="EU34" s="372"/>
      <c r="EV34" s="373">
        <f t="shared" si="0"/>
        <v>0</v>
      </c>
      <c r="EW34" s="373"/>
      <c r="EX34" s="373"/>
      <c r="EY34" s="373"/>
      <c r="EZ34" s="373"/>
      <c r="FA34" s="373"/>
      <c r="FB34" s="373"/>
      <c r="FC34" s="373"/>
      <c r="FD34" s="373"/>
      <c r="FE34" s="373"/>
      <c r="FF34" s="373"/>
      <c r="FG34" s="373"/>
      <c r="FH34" s="373"/>
      <c r="FI34" s="373"/>
      <c r="FJ34" s="373"/>
      <c r="FK34" s="373"/>
      <c r="FL34" s="373"/>
      <c r="FM34" s="373"/>
      <c r="FN34" s="373"/>
      <c r="FO34" s="373"/>
      <c r="FP34" s="373"/>
      <c r="FQ34" s="373"/>
      <c r="FR34" s="373"/>
      <c r="FS34" s="373"/>
      <c r="FT34" s="373"/>
      <c r="FU34" s="373"/>
      <c r="FV34" s="373"/>
      <c r="FW34" s="373"/>
      <c r="FX34" s="374"/>
    </row>
    <row r="35" spans="1:180" s="222" customFormat="1" ht="27" hidden="1" customHeight="1" x14ac:dyDescent="0.2">
      <c r="A35" s="350" t="s">
        <v>71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  <c r="AG35" s="351"/>
      <c r="AH35" s="351"/>
      <c r="AI35" s="351"/>
      <c r="AJ35" s="351"/>
      <c r="AK35" s="351"/>
      <c r="AL35" s="351"/>
      <c r="AM35" s="351"/>
      <c r="AN35" s="351"/>
      <c r="AO35" s="351"/>
      <c r="AP35" s="351"/>
      <c r="AQ35" s="351"/>
      <c r="AR35" s="351"/>
      <c r="AS35" s="351"/>
      <c r="AT35" s="351"/>
      <c r="AU35" s="351"/>
      <c r="AV35" s="351"/>
      <c r="AW35" s="352"/>
      <c r="AX35" s="368" t="s">
        <v>231</v>
      </c>
      <c r="AY35" s="369"/>
      <c r="AZ35" s="369"/>
      <c r="BA35" s="369"/>
      <c r="BB35" s="369"/>
      <c r="BC35" s="369"/>
      <c r="BD35" s="369"/>
      <c r="BE35" s="369"/>
      <c r="BF35" s="369"/>
      <c r="BG35" s="369"/>
      <c r="BH35" s="370"/>
      <c r="BI35" s="371">
        <v>615</v>
      </c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53"/>
      <c r="BU35" s="354"/>
      <c r="BV35" s="354"/>
      <c r="BW35" s="354"/>
      <c r="BX35" s="354"/>
      <c r="BY35" s="354"/>
      <c r="BZ35" s="354"/>
      <c r="CA35" s="354"/>
      <c r="CB35" s="354"/>
      <c r="CC35" s="354"/>
      <c r="CD35" s="355"/>
      <c r="CE35" s="359"/>
      <c r="CF35" s="360"/>
      <c r="CG35" s="360"/>
      <c r="CH35" s="360"/>
      <c r="CI35" s="360"/>
      <c r="CJ35" s="360"/>
      <c r="CK35" s="360"/>
      <c r="CL35" s="360"/>
      <c r="CM35" s="360"/>
      <c r="CN35" s="360"/>
      <c r="CO35" s="361"/>
      <c r="CP35" s="339"/>
      <c r="CQ35" s="340"/>
      <c r="CR35" s="340"/>
      <c r="CS35" s="340"/>
      <c r="CT35" s="340"/>
      <c r="CU35" s="340"/>
      <c r="CV35" s="340"/>
      <c r="CW35" s="340"/>
      <c r="CX35" s="340"/>
      <c r="CY35" s="340"/>
      <c r="CZ35" s="340"/>
      <c r="DA35" s="340"/>
      <c r="DB35" s="340"/>
      <c r="DC35" s="340"/>
      <c r="DD35" s="340"/>
      <c r="DE35" s="340"/>
      <c r="DF35" s="340"/>
      <c r="DG35" s="340"/>
      <c r="DH35" s="340"/>
      <c r="DI35" s="340"/>
      <c r="DJ35" s="340"/>
      <c r="DK35" s="340"/>
      <c r="DL35" s="340"/>
      <c r="DM35" s="340"/>
      <c r="DN35" s="340"/>
      <c r="DO35" s="340"/>
      <c r="DP35" s="341"/>
      <c r="DQ35" s="220"/>
      <c r="DR35" s="237"/>
      <c r="DS35" s="365"/>
      <c r="DT35" s="366"/>
      <c r="DU35" s="366"/>
      <c r="DV35" s="366"/>
      <c r="DW35" s="366"/>
      <c r="DX35" s="366"/>
      <c r="DY35" s="366"/>
      <c r="DZ35" s="366"/>
      <c r="EA35" s="366"/>
      <c r="EB35" s="366"/>
      <c r="EC35" s="366"/>
      <c r="ED35" s="366"/>
      <c r="EE35" s="366"/>
      <c r="EF35" s="366"/>
      <c r="EG35" s="366"/>
      <c r="EH35" s="366"/>
      <c r="EI35" s="366"/>
      <c r="EJ35" s="366"/>
      <c r="EK35" s="366"/>
      <c r="EL35" s="366"/>
      <c r="EM35" s="366"/>
      <c r="EN35" s="366"/>
      <c r="EO35" s="366"/>
      <c r="EP35" s="366"/>
      <c r="EQ35" s="366"/>
      <c r="ER35" s="366"/>
      <c r="ES35" s="366"/>
      <c r="ET35" s="366"/>
      <c r="EU35" s="367"/>
      <c r="EV35" s="339">
        <f t="shared" si="0"/>
        <v>0</v>
      </c>
      <c r="EW35" s="340"/>
      <c r="EX35" s="340"/>
      <c r="EY35" s="340"/>
      <c r="EZ35" s="340"/>
      <c r="FA35" s="340"/>
      <c r="FB35" s="340"/>
      <c r="FC35" s="340"/>
      <c r="FD35" s="340"/>
      <c r="FE35" s="340"/>
      <c r="FF35" s="340"/>
      <c r="FG35" s="340"/>
      <c r="FH35" s="340"/>
      <c r="FI35" s="340"/>
      <c r="FJ35" s="340"/>
      <c r="FK35" s="340"/>
      <c r="FL35" s="340"/>
      <c r="FM35" s="340"/>
      <c r="FN35" s="340"/>
      <c r="FO35" s="340"/>
      <c r="FP35" s="340"/>
      <c r="FQ35" s="340"/>
      <c r="FR35" s="340"/>
      <c r="FS35" s="340"/>
      <c r="FT35" s="340"/>
      <c r="FU35" s="340"/>
      <c r="FV35" s="340"/>
      <c r="FW35" s="340"/>
      <c r="FX35" s="342"/>
    </row>
    <row r="36" spans="1:180" s="222" customFormat="1" ht="27" hidden="1" customHeight="1" x14ac:dyDescent="0.2">
      <c r="A36" s="350" t="s">
        <v>232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1"/>
      <c r="AL36" s="351"/>
      <c r="AM36" s="351"/>
      <c r="AN36" s="351"/>
      <c r="AO36" s="351"/>
      <c r="AP36" s="351"/>
      <c r="AQ36" s="351"/>
      <c r="AR36" s="351"/>
      <c r="AS36" s="351"/>
      <c r="AT36" s="351"/>
      <c r="AU36" s="351"/>
      <c r="AV36" s="351"/>
      <c r="AW36" s="352"/>
      <c r="AX36" s="368" t="s">
        <v>233</v>
      </c>
      <c r="AY36" s="369"/>
      <c r="AZ36" s="369"/>
      <c r="BA36" s="369"/>
      <c r="BB36" s="369"/>
      <c r="BC36" s="369"/>
      <c r="BD36" s="369"/>
      <c r="BE36" s="369"/>
      <c r="BF36" s="369"/>
      <c r="BG36" s="369"/>
      <c r="BH36" s="370"/>
      <c r="BI36" s="371">
        <v>616</v>
      </c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53"/>
      <c r="BU36" s="354"/>
      <c r="BV36" s="354"/>
      <c r="BW36" s="354"/>
      <c r="BX36" s="354"/>
      <c r="BY36" s="354"/>
      <c r="BZ36" s="354"/>
      <c r="CA36" s="354"/>
      <c r="CB36" s="354"/>
      <c r="CC36" s="354"/>
      <c r="CD36" s="355"/>
      <c r="CE36" s="359"/>
      <c r="CF36" s="360"/>
      <c r="CG36" s="360"/>
      <c r="CH36" s="360"/>
      <c r="CI36" s="360"/>
      <c r="CJ36" s="360"/>
      <c r="CK36" s="360"/>
      <c r="CL36" s="360"/>
      <c r="CM36" s="360"/>
      <c r="CN36" s="360"/>
      <c r="CO36" s="361"/>
      <c r="CP36" s="339"/>
      <c r="CQ36" s="340"/>
      <c r="CR36" s="340"/>
      <c r="CS36" s="340"/>
      <c r="CT36" s="340"/>
      <c r="CU36" s="340"/>
      <c r="CV36" s="340"/>
      <c r="CW36" s="340"/>
      <c r="CX36" s="340"/>
      <c r="CY36" s="340"/>
      <c r="CZ36" s="340"/>
      <c r="DA36" s="340"/>
      <c r="DB36" s="340"/>
      <c r="DC36" s="340"/>
      <c r="DD36" s="340"/>
      <c r="DE36" s="340"/>
      <c r="DF36" s="340"/>
      <c r="DG36" s="340"/>
      <c r="DH36" s="340"/>
      <c r="DI36" s="340"/>
      <c r="DJ36" s="340"/>
      <c r="DK36" s="340"/>
      <c r="DL36" s="340"/>
      <c r="DM36" s="340"/>
      <c r="DN36" s="340"/>
      <c r="DO36" s="340"/>
      <c r="DP36" s="341"/>
      <c r="DQ36" s="220"/>
      <c r="DR36" s="237"/>
      <c r="DS36" s="365">
        <v>0</v>
      </c>
      <c r="DT36" s="366"/>
      <c r="DU36" s="366"/>
      <c r="DV36" s="366"/>
      <c r="DW36" s="366"/>
      <c r="DX36" s="366"/>
      <c r="DY36" s="366"/>
      <c r="DZ36" s="366"/>
      <c r="EA36" s="366"/>
      <c r="EB36" s="366"/>
      <c r="EC36" s="366"/>
      <c r="ED36" s="366"/>
      <c r="EE36" s="366"/>
      <c r="EF36" s="366"/>
      <c r="EG36" s="366"/>
      <c r="EH36" s="366"/>
      <c r="EI36" s="366"/>
      <c r="EJ36" s="366"/>
      <c r="EK36" s="366"/>
      <c r="EL36" s="366"/>
      <c r="EM36" s="366"/>
      <c r="EN36" s="366"/>
      <c r="EO36" s="366"/>
      <c r="EP36" s="366"/>
      <c r="EQ36" s="366"/>
      <c r="ER36" s="366"/>
      <c r="ES36" s="366"/>
      <c r="ET36" s="366"/>
      <c r="EU36" s="367"/>
      <c r="EV36" s="339">
        <f t="shared" si="0"/>
        <v>0</v>
      </c>
      <c r="EW36" s="340"/>
      <c r="EX36" s="340"/>
      <c r="EY36" s="340"/>
      <c r="EZ36" s="340"/>
      <c r="FA36" s="340"/>
      <c r="FB36" s="340"/>
      <c r="FC36" s="340"/>
      <c r="FD36" s="340"/>
      <c r="FE36" s="340"/>
      <c r="FF36" s="340"/>
      <c r="FG36" s="340"/>
      <c r="FH36" s="340"/>
      <c r="FI36" s="340"/>
      <c r="FJ36" s="340"/>
      <c r="FK36" s="340"/>
      <c r="FL36" s="340"/>
      <c r="FM36" s="340"/>
      <c r="FN36" s="340"/>
      <c r="FO36" s="340"/>
      <c r="FP36" s="340"/>
      <c r="FQ36" s="340"/>
      <c r="FR36" s="340"/>
      <c r="FS36" s="340"/>
      <c r="FT36" s="340"/>
      <c r="FU36" s="340"/>
      <c r="FV36" s="340"/>
      <c r="FW36" s="340"/>
      <c r="FX36" s="342"/>
    </row>
    <row r="37" spans="1:180" s="222" customFormat="1" ht="27" hidden="1" customHeight="1" x14ac:dyDescent="0.2">
      <c r="A37" s="350" t="s">
        <v>234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2"/>
      <c r="AX37" s="353" t="s">
        <v>235</v>
      </c>
      <c r="AY37" s="354"/>
      <c r="AZ37" s="354"/>
      <c r="BA37" s="354"/>
      <c r="BB37" s="354"/>
      <c r="BC37" s="354"/>
      <c r="BD37" s="354"/>
      <c r="BE37" s="354"/>
      <c r="BF37" s="354"/>
      <c r="BG37" s="354"/>
      <c r="BH37" s="355"/>
      <c r="BI37" s="356">
        <v>612</v>
      </c>
      <c r="BJ37" s="357"/>
      <c r="BK37" s="357"/>
      <c r="BL37" s="357"/>
      <c r="BM37" s="357"/>
      <c r="BN37" s="357"/>
      <c r="BO37" s="357"/>
      <c r="BP37" s="357"/>
      <c r="BQ37" s="357"/>
      <c r="BR37" s="357"/>
      <c r="BS37" s="358"/>
      <c r="BT37" s="353" t="s">
        <v>236</v>
      </c>
      <c r="BU37" s="354"/>
      <c r="BV37" s="354"/>
      <c r="BW37" s="354"/>
      <c r="BX37" s="354"/>
      <c r="BY37" s="354"/>
      <c r="BZ37" s="354"/>
      <c r="CA37" s="354"/>
      <c r="CB37" s="354"/>
      <c r="CC37" s="354"/>
      <c r="CD37" s="355"/>
      <c r="CE37" s="359"/>
      <c r="CF37" s="360"/>
      <c r="CG37" s="360"/>
      <c r="CH37" s="360"/>
      <c r="CI37" s="360"/>
      <c r="CJ37" s="360"/>
      <c r="CK37" s="360"/>
      <c r="CL37" s="360"/>
      <c r="CM37" s="360"/>
      <c r="CN37" s="360"/>
      <c r="CO37" s="361"/>
      <c r="CP37" s="339"/>
      <c r="CQ37" s="340"/>
      <c r="CR37" s="340"/>
      <c r="CS37" s="340"/>
      <c r="CT37" s="340"/>
      <c r="CU37" s="340"/>
      <c r="CV37" s="340"/>
      <c r="CW37" s="340"/>
      <c r="CX37" s="340"/>
      <c r="CY37" s="340"/>
      <c r="CZ37" s="340"/>
      <c r="DA37" s="340"/>
      <c r="DB37" s="340"/>
      <c r="DC37" s="340"/>
      <c r="DD37" s="340"/>
      <c r="DE37" s="340"/>
      <c r="DF37" s="340"/>
      <c r="DG37" s="340"/>
      <c r="DH37" s="340"/>
      <c r="DI37" s="340"/>
      <c r="DJ37" s="340"/>
      <c r="DK37" s="340"/>
      <c r="DL37" s="340"/>
      <c r="DM37" s="340"/>
      <c r="DN37" s="340"/>
      <c r="DO37" s="340"/>
      <c r="DP37" s="341"/>
      <c r="DQ37" s="220"/>
      <c r="DR37" s="220"/>
      <c r="DS37" s="339">
        <f>'[2]Поступления и выплаты 2019'!G19</f>
        <v>0</v>
      </c>
      <c r="DT37" s="340"/>
      <c r="DU37" s="340"/>
      <c r="DV37" s="340"/>
      <c r="DW37" s="340"/>
      <c r="DX37" s="340"/>
      <c r="DY37" s="340"/>
      <c r="DZ37" s="340"/>
      <c r="EA37" s="340"/>
      <c r="EB37" s="340"/>
      <c r="EC37" s="340"/>
      <c r="ED37" s="340"/>
      <c r="EE37" s="340"/>
      <c r="EF37" s="340"/>
      <c r="EG37" s="340"/>
      <c r="EH37" s="340"/>
      <c r="EI37" s="340"/>
      <c r="EJ37" s="340"/>
      <c r="EK37" s="340"/>
      <c r="EL37" s="340"/>
      <c r="EM37" s="340"/>
      <c r="EN37" s="340"/>
      <c r="EO37" s="340"/>
      <c r="EP37" s="340"/>
      <c r="EQ37" s="340"/>
      <c r="ER37" s="340"/>
      <c r="ES37" s="340"/>
      <c r="ET37" s="340"/>
      <c r="EU37" s="341"/>
      <c r="EV37" s="339">
        <f t="shared" si="0"/>
        <v>0</v>
      </c>
      <c r="EW37" s="340"/>
      <c r="EX37" s="340"/>
      <c r="EY37" s="340"/>
      <c r="EZ37" s="340"/>
      <c r="FA37" s="340"/>
      <c r="FB37" s="340"/>
      <c r="FC37" s="340"/>
      <c r="FD37" s="340"/>
      <c r="FE37" s="340"/>
      <c r="FF37" s="340"/>
      <c r="FG37" s="340"/>
      <c r="FH37" s="340"/>
      <c r="FI37" s="340"/>
      <c r="FJ37" s="340"/>
      <c r="FK37" s="340"/>
      <c r="FL37" s="340"/>
      <c r="FM37" s="340"/>
      <c r="FN37" s="340"/>
      <c r="FO37" s="340"/>
      <c r="FP37" s="340"/>
      <c r="FQ37" s="340"/>
      <c r="FR37" s="340"/>
      <c r="FS37" s="340"/>
      <c r="FT37" s="340"/>
      <c r="FU37" s="340"/>
      <c r="FV37" s="340"/>
      <c r="FW37" s="340"/>
      <c r="FX37" s="342"/>
    </row>
    <row r="38" spans="1:180" s="222" customFormat="1" ht="27" hidden="1" customHeight="1" x14ac:dyDescent="0.2">
      <c r="A38" s="350" t="s">
        <v>237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2"/>
      <c r="AX38" s="362" t="s">
        <v>238</v>
      </c>
      <c r="AY38" s="363"/>
      <c r="AZ38" s="363"/>
      <c r="BA38" s="363"/>
      <c r="BB38" s="363"/>
      <c r="BC38" s="363"/>
      <c r="BD38" s="363"/>
      <c r="BE38" s="363"/>
      <c r="BF38" s="363"/>
      <c r="BG38" s="363"/>
      <c r="BH38" s="364"/>
      <c r="BI38" s="356">
        <v>225</v>
      </c>
      <c r="BJ38" s="357"/>
      <c r="BK38" s="357"/>
      <c r="BL38" s="357"/>
      <c r="BM38" s="357"/>
      <c r="BN38" s="357"/>
      <c r="BO38" s="357"/>
      <c r="BP38" s="357"/>
      <c r="BQ38" s="357"/>
      <c r="BR38" s="357"/>
      <c r="BS38" s="358"/>
      <c r="BT38" s="353" t="s">
        <v>239</v>
      </c>
      <c r="BU38" s="354"/>
      <c r="BV38" s="354"/>
      <c r="BW38" s="354"/>
      <c r="BX38" s="354"/>
      <c r="BY38" s="354"/>
      <c r="BZ38" s="354"/>
      <c r="CA38" s="354"/>
      <c r="CB38" s="354"/>
      <c r="CC38" s="354"/>
      <c r="CD38" s="355"/>
      <c r="CE38" s="359"/>
      <c r="CF38" s="360"/>
      <c r="CG38" s="360"/>
      <c r="CH38" s="360"/>
      <c r="CI38" s="360"/>
      <c r="CJ38" s="360"/>
      <c r="CK38" s="360"/>
      <c r="CL38" s="360"/>
      <c r="CM38" s="360"/>
      <c r="CN38" s="360"/>
      <c r="CO38" s="361"/>
      <c r="CP38" s="339"/>
      <c r="CQ38" s="340"/>
      <c r="CR38" s="340"/>
      <c r="CS38" s="340"/>
      <c r="CT38" s="340"/>
      <c r="CU38" s="340"/>
      <c r="CV38" s="340"/>
      <c r="CW38" s="340"/>
      <c r="CX38" s="340"/>
      <c r="CY38" s="340"/>
      <c r="CZ38" s="340"/>
      <c r="DA38" s="340"/>
      <c r="DB38" s="340"/>
      <c r="DC38" s="340"/>
      <c r="DD38" s="340"/>
      <c r="DE38" s="340"/>
      <c r="DF38" s="340"/>
      <c r="DG38" s="340"/>
      <c r="DH38" s="340"/>
      <c r="DI38" s="340"/>
      <c r="DJ38" s="340"/>
      <c r="DK38" s="340"/>
      <c r="DL38" s="340"/>
      <c r="DM38" s="340"/>
      <c r="DN38" s="340"/>
      <c r="DO38" s="340"/>
      <c r="DP38" s="341"/>
      <c r="DQ38" s="220"/>
      <c r="DR38" s="220"/>
      <c r="DS38" s="339">
        <f>'[3]Поступления и выплаты 2015'!AD39</f>
        <v>0</v>
      </c>
      <c r="DT38" s="340"/>
      <c r="DU38" s="340"/>
      <c r="DV38" s="340"/>
      <c r="DW38" s="340"/>
      <c r="DX38" s="340"/>
      <c r="DY38" s="340"/>
      <c r="DZ38" s="340"/>
      <c r="EA38" s="340"/>
      <c r="EB38" s="340"/>
      <c r="EC38" s="340"/>
      <c r="ED38" s="340"/>
      <c r="EE38" s="340"/>
      <c r="EF38" s="340"/>
      <c r="EG38" s="340"/>
      <c r="EH38" s="340"/>
      <c r="EI38" s="340"/>
      <c r="EJ38" s="340"/>
      <c r="EK38" s="340"/>
      <c r="EL38" s="340"/>
      <c r="EM38" s="340"/>
      <c r="EN38" s="340"/>
      <c r="EO38" s="340"/>
      <c r="EP38" s="340"/>
      <c r="EQ38" s="340"/>
      <c r="ER38" s="340"/>
      <c r="ES38" s="340"/>
      <c r="ET38" s="340"/>
      <c r="EU38" s="341"/>
      <c r="EV38" s="339">
        <f t="shared" si="0"/>
        <v>0</v>
      </c>
      <c r="EW38" s="340"/>
      <c r="EX38" s="340"/>
      <c r="EY38" s="340"/>
      <c r="EZ38" s="340"/>
      <c r="FA38" s="340"/>
      <c r="FB38" s="340"/>
      <c r="FC38" s="340"/>
      <c r="FD38" s="340"/>
      <c r="FE38" s="340"/>
      <c r="FF38" s="340"/>
      <c r="FG38" s="340"/>
      <c r="FH38" s="340"/>
      <c r="FI38" s="340"/>
      <c r="FJ38" s="340"/>
      <c r="FK38" s="340"/>
      <c r="FL38" s="340"/>
      <c r="FM38" s="340"/>
      <c r="FN38" s="340"/>
      <c r="FO38" s="340"/>
      <c r="FP38" s="340"/>
      <c r="FQ38" s="340"/>
      <c r="FR38" s="340"/>
      <c r="FS38" s="340"/>
      <c r="FT38" s="340"/>
      <c r="FU38" s="340"/>
      <c r="FV38" s="340"/>
      <c r="FW38" s="340"/>
      <c r="FX38" s="342"/>
    </row>
    <row r="39" spans="1:180" s="222" customFormat="1" ht="27" hidden="1" customHeight="1" x14ac:dyDescent="0.2">
      <c r="A39" s="350" t="s">
        <v>240</v>
      </c>
      <c r="B39" s="351"/>
      <c r="C39" s="351"/>
      <c r="D39" s="351"/>
      <c r="E39" s="351"/>
      <c r="F39" s="351"/>
      <c r="G39" s="351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2"/>
      <c r="AX39" s="353" t="s">
        <v>241</v>
      </c>
      <c r="AY39" s="354"/>
      <c r="AZ39" s="354"/>
      <c r="BA39" s="354"/>
      <c r="BB39" s="354"/>
      <c r="BC39" s="354"/>
      <c r="BD39" s="354"/>
      <c r="BE39" s="354"/>
      <c r="BF39" s="354"/>
      <c r="BG39" s="354"/>
      <c r="BH39" s="355"/>
      <c r="BI39" s="356">
        <v>226</v>
      </c>
      <c r="BJ39" s="357"/>
      <c r="BK39" s="357"/>
      <c r="BL39" s="357"/>
      <c r="BM39" s="357"/>
      <c r="BN39" s="357"/>
      <c r="BO39" s="357"/>
      <c r="BP39" s="357"/>
      <c r="BQ39" s="357"/>
      <c r="BR39" s="357"/>
      <c r="BS39" s="358"/>
      <c r="BT39" s="353" t="s">
        <v>241</v>
      </c>
      <c r="BU39" s="354"/>
      <c r="BV39" s="354"/>
      <c r="BW39" s="354"/>
      <c r="BX39" s="354"/>
      <c r="BY39" s="354"/>
      <c r="BZ39" s="354"/>
      <c r="CA39" s="354"/>
      <c r="CB39" s="354"/>
      <c r="CC39" s="354"/>
      <c r="CD39" s="355"/>
      <c r="CE39" s="359"/>
      <c r="CF39" s="360"/>
      <c r="CG39" s="360"/>
      <c r="CH39" s="360"/>
      <c r="CI39" s="360"/>
      <c r="CJ39" s="360"/>
      <c r="CK39" s="360"/>
      <c r="CL39" s="360"/>
      <c r="CM39" s="360"/>
      <c r="CN39" s="360"/>
      <c r="CO39" s="361"/>
      <c r="CP39" s="339"/>
      <c r="CQ39" s="340"/>
      <c r="CR39" s="340"/>
      <c r="CS39" s="340"/>
      <c r="CT39" s="340"/>
      <c r="CU39" s="340"/>
      <c r="CV39" s="340"/>
      <c r="CW39" s="340"/>
      <c r="CX39" s="340"/>
      <c r="CY39" s="340"/>
      <c r="CZ39" s="340"/>
      <c r="DA39" s="340"/>
      <c r="DB39" s="340"/>
      <c r="DC39" s="340"/>
      <c r="DD39" s="340"/>
      <c r="DE39" s="340"/>
      <c r="DF39" s="340"/>
      <c r="DG39" s="340"/>
      <c r="DH39" s="340"/>
      <c r="DI39" s="340"/>
      <c r="DJ39" s="340"/>
      <c r="DK39" s="340"/>
      <c r="DL39" s="340"/>
      <c r="DM39" s="340"/>
      <c r="DN39" s="340"/>
      <c r="DO39" s="340"/>
      <c r="DP39" s="341"/>
      <c r="DQ39" s="238"/>
      <c r="DR39" s="220">
        <v>0</v>
      </c>
      <c r="DS39" s="339">
        <f>'[3]Поступления и выплаты 2015'!AB77</f>
        <v>0</v>
      </c>
      <c r="DT39" s="340"/>
      <c r="DU39" s="340"/>
      <c r="DV39" s="340"/>
      <c r="DW39" s="340"/>
      <c r="DX39" s="340"/>
      <c r="DY39" s="340"/>
      <c r="DZ39" s="340"/>
      <c r="EA39" s="340"/>
      <c r="EB39" s="340"/>
      <c r="EC39" s="340"/>
      <c r="ED39" s="340"/>
      <c r="EE39" s="340"/>
      <c r="EF39" s="340"/>
      <c r="EG39" s="340"/>
      <c r="EH39" s="340"/>
      <c r="EI39" s="340"/>
      <c r="EJ39" s="340"/>
      <c r="EK39" s="340"/>
      <c r="EL39" s="340"/>
      <c r="EM39" s="340"/>
      <c r="EN39" s="340"/>
      <c r="EO39" s="340"/>
      <c r="EP39" s="340"/>
      <c r="EQ39" s="340"/>
      <c r="ER39" s="340"/>
      <c r="ES39" s="340"/>
      <c r="ET39" s="340"/>
      <c r="EU39" s="341"/>
      <c r="EV39" s="339">
        <f t="shared" si="0"/>
        <v>0</v>
      </c>
      <c r="EW39" s="340"/>
      <c r="EX39" s="340"/>
      <c r="EY39" s="340"/>
      <c r="EZ39" s="340"/>
      <c r="FA39" s="340"/>
      <c r="FB39" s="340"/>
      <c r="FC39" s="340"/>
      <c r="FD39" s="340"/>
      <c r="FE39" s="340"/>
      <c r="FF39" s="340"/>
      <c r="FG39" s="340"/>
      <c r="FH39" s="340"/>
      <c r="FI39" s="340"/>
      <c r="FJ39" s="340"/>
      <c r="FK39" s="340"/>
      <c r="FL39" s="340"/>
      <c r="FM39" s="340"/>
      <c r="FN39" s="340"/>
      <c r="FO39" s="340"/>
      <c r="FP39" s="340"/>
      <c r="FQ39" s="340"/>
      <c r="FR39" s="340"/>
      <c r="FS39" s="340"/>
      <c r="FT39" s="340"/>
      <c r="FU39" s="340"/>
      <c r="FV39" s="340"/>
      <c r="FW39" s="340"/>
      <c r="FX39" s="342"/>
    </row>
    <row r="40" spans="1:180" s="222" customFormat="1" ht="27" hidden="1" customHeight="1" x14ac:dyDescent="0.2">
      <c r="A40" s="350" t="s">
        <v>242</v>
      </c>
      <c r="B40" s="351"/>
      <c r="C40" s="351"/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2"/>
      <c r="AX40" s="353" t="s">
        <v>243</v>
      </c>
      <c r="AY40" s="354"/>
      <c r="AZ40" s="354"/>
      <c r="BA40" s="354"/>
      <c r="BB40" s="354"/>
      <c r="BC40" s="354"/>
      <c r="BD40" s="354"/>
      <c r="BE40" s="354"/>
      <c r="BF40" s="354"/>
      <c r="BG40" s="354"/>
      <c r="BH40" s="355"/>
      <c r="BI40" s="356">
        <v>226</v>
      </c>
      <c r="BJ40" s="357"/>
      <c r="BK40" s="357"/>
      <c r="BL40" s="357"/>
      <c r="BM40" s="357"/>
      <c r="BN40" s="357"/>
      <c r="BO40" s="357"/>
      <c r="BP40" s="357"/>
      <c r="BQ40" s="357"/>
      <c r="BR40" s="357"/>
      <c r="BS40" s="358"/>
      <c r="BT40" s="353" t="s">
        <v>243</v>
      </c>
      <c r="BU40" s="354"/>
      <c r="BV40" s="354"/>
      <c r="BW40" s="354"/>
      <c r="BX40" s="354"/>
      <c r="BY40" s="354"/>
      <c r="BZ40" s="354"/>
      <c r="CA40" s="354"/>
      <c r="CB40" s="354"/>
      <c r="CC40" s="354"/>
      <c r="CD40" s="355"/>
      <c r="CE40" s="359"/>
      <c r="CF40" s="360"/>
      <c r="CG40" s="360"/>
      <c r="CH40" s="360"/>
      <c r="CI40" s="360"/>
      <c r="CJ40" s="360"/>
      <c r="CK40" s="360"/>
      <c r="CL40" s="360"/>
      <c r="CM40" s="360"/>
      <c r="CN40" s="360"/>
      <c r="CO40" s="361"/>
      <c r="CP40" s="339"/>
      <c r="CQ40" s="340"/>
      <c r="CR40" s="340"/>
      <c r="CS40" s="340"/>
      <c r="CT40" s="340"/>
      <c r="CU40" s="340"/>
      <c r="CV40" s="340"/>
      <c r="CW40" s="340"/>
      <c r="CX40" s="340"/>
      <c r="CY40" s="340"/>
      <c r="CZ40" s="340"/>
      <c r="DA40" s="340"/>
      <c r="DB40" s="340"/>
      <c r="DC40" s="340"/>
      <c r="DD40" s="340"/>
      <c r="DE40" s="340"/>
      <c r="DF40" s="340"/>
      <c r="DG40" s="340"/>
      <c r="DH40" s="340"/>
      <c r="DI40" s="340"/>
      <c r="DJ40" s="340"/>
      <c r="DK40" s="340"/>
      <c r="DL40" s="340"/>
      <c r="DM40" s="340"/>
      <c r="DN40" s="340"/>
      <c r="DO40" s="340"/>
      <c r="DP40" s="341"/>
      <c r="DQ40" s="219"/>
      <c r="DR40" s="220">
        <v>0</v>
      </c>
      <c r="DS40" s="339">
        <f>'[3]Поступления и выплаты 2015'!AB78</f>
        <v>0</v>
      </c>
      <c r="DT40" s="340"/>
      <c r="DU40" s="340"/>
      <c r="DV40" s="340"/>
      <c r="DW40" s="340"/>
      <c r="DX40" s="340"/>
      <c r="DY40" s="340"/>
      <c r="DZ40" s="340"/>
      <c r="EA40" s="340"/>
      <c r="EB40" s="340"/>
      <c r="EC40" s="340"/>
      <c r="ED40" s="340"/>
      <c r="EE40" s="340"/>
      <c r="EF40" s="340"/>
      <c r="EG40" s="340"/>
      <c r="EH40" s="340"/>
      <c r="EI40" s="340"/>
      <c r="EJ40" s="340"/>
      <c r="EK40" s="340"/>
      <c r="EL40" s="340"/>
      <c r="EM40" s="340"/>
      <c r="EN40" s="340"/>
      <c r="EO40" s="340"/>
      <c r="EP40" s="340"/>
      <c r="EQ40" s="340"/>
      <c r="ER40" s="340"/>
      <c r="ES40" s="340"/>
      <c r="ET40" s="340"/>
      <c r="EU40" s="341"/>
      <c r="EV40" s="339">
        <f t="shared" si="0"/>
        <v>0</v>
      </c>
      <c r="EW40" s="340"/>
      <c r="EX40" s="340"/>
      <c r="EY40" s="340"/>
      <c r="EZ40" s="340"/>
      <c r="FA40" s="340"/>
      <c r="FB40" s="340"/>
      <c r="FC40" s="340"/>
      <c r="FD40" s="340"/>
      <c r="FE40" s="340"/>
      <c r="FF40" s="340"/>
      <c r="FG40" s="340"/>
      <c r="FH40" s="340"/>
      <c r="FI40" s="340"/>
      <c r="FJ40" s="340"/>
      <c r="FK40" s="340"/>
      <c r="FL40" s="340"/>
      <c r="FM40" s="340"/>
      <c r="FN40" s="340"/>
      <c r="FO40" s="340"/>
      <c r="FP40" s="340"/>
      <c r="FQ40" s="340"/>
      <c r="FR40" s="340"/>
      <c r="FS40" s="340"/>
      <c r="FT40" s="340"/>
      <c r="FU40" s="340"/>
      <c r="FV40" s="340"/>
      <c r="FW40" s="340"/>
      <c r="FX40" s="342"/>
    </row>
    <row r="41" spans="1:180" s="222" customFormat="1" thickBot="1" x14ac:dyDescent="0.25">
      <c r="BP41" s="228"/>
      <c r="BQ41" s="228"/>
      <c r="BR41" s="228"/>
      <c r="BS41" s="228"/>
      <c r="CE41" s="20"/>
      <c r="CF41" s="20"/>
      <c r="CG41" s="20"/>
      <c r="CH41" s="20"/>
      <c r="CI41" s="20"/>
      <c r="CJ41" s="20"/>
      <c r="CK41" s="20"/>
      <c r="CL41" s="20"/>
      <c r="CM41" s="20"/>
      <c r="CN41" s="21" t="s">
        <v>47</v>
      </c>
      <c r="CO41" s="228"/>
      <c r="CP41" s="343">
        <f>SUM(CP32:DP40)</f>
        <v>0</v>
      </c>
      <c r="CQ41" s="344"/>
      <c r="CR41" s="344"/>
      <c r="CS41" s="344"/>
      <c r="CT41" s="344"/>
      <c r="CU41" s="344"/>
      <c r="CV41" s="344"/>
      <c r="CW41" s="344"/>
      <c r="CX41" s="344"/>
      <c r="CY41" s="344"/>
      <c r="CZ41" s="344"/>
      <c r="DA41" s="344"/>
      <c r="DB41" s="344"/>
      <c r="DC41" s="344"/>
      <c r="DD41" s="344"/>
      <c r="DE41" s="344"/>
      <c r="DF41" s="344"/>
      <c r="DG41" s="344"/>
      <c r="DH41" s="344"/>
      <c r="DI41" s="344"/>
      <c r="DJ41" s="344"/>
      <c r="DK41" s="344"/>
      <c r="DL41" s="344"/>
      <c r="DM41" s="344"/>
      <c r="DN41" s="344"/>
      <c r="DO41" s="344"/>
      <c r="DP41" s="344"/>
      <c r="DQ41" s="55"/>
      <c r="DR41" s="56">
        <f>SUM(DR37:DR40)</f>
        <v>0</v>
      </c>
      <c r="DS41" s="345">
        <f>SUM(DS32:ET38)</f>
        <v>1131000</v>
      </c>
      <c r="DT41" s="345"/>
      <c r="DU41" s="345"/>
      <c r="DV41" s="345"/>
      <c r="DW41" s="345"/>
      <c r="DX41" s="345"/>
      <c r="DY41" s="345"/>
      <c r="DZ41" s="345"/>
      <c r="EA41" s="345"/>
      <c r="EB41" s="345"/>
      <c r="EC41" s="345"/>
      <c r="ED41" s="345"/>
      <c r="EE41" s="345"/>
      <c r="EF41" s="345"/>
      <c r="EG41" s="345"/>
      <c r="EH41" s="345"/>
      <c r="EI41" s="345"/>
      <c r="EJ41" s="345"/>
      <c r="EK41" s="345"/>
      <c r="EL41" s="345"/>
      <c r="EM41" s="345"/>
      <c r="EN41" s="345"/>
      <c r="EO41" s="345"/>
      <c r="EP41" s="345"/>
      <c r="EQ41" s="345"/>
      <c r="ER41" s="345"/>
      <c r="ES41" s="345"/>
      <c r="ET41" s="345"/>
      <c r="EU41" s="345"/>
      <c r="EV41" s="346">
        <f>SUM(EV32:FW38)</f>
        <v>1131000</v>
      </c>
      <c r="EW41" s="346"/>
      <c r="EX41" s="346"/>
      <c r="EY41" s="346"/>
      <c r="EZ41" s="346"/>
      <c r="FA41" s="346"/>
      <c r="FB41" s="346"/>
      <c r="FC41" s="346"/>
      <c r="FD41" s="346"/>
      <c r="FE41" s="346"/>
      <c r="FF41" s="346"/>
      <c r="FG41" s="346"/>
      <c r="FH41" s="346"/>
      <c r="FI41" s="346"/>
      <c r="FJ41" s="346"/>
      <c r="FK41" s="346"/>
      <c r="FL41" s="346"/>
      <c r="FM41" s="346"/>
      <c r="FN41" s="346"/>
      <c r="FO41" s="346"/>
      <c r="FP41" s="346"/>
      <c r="FQ41" s="346"/>
      <c r="FR41" s="346"/>
      <c r="FS41" s="346"/>
      <c r="FT41" s="346"/>
      <c r="FU41" s="346"/>
      <c r="FV41" s="346"/>
      <c r="FW41" s="346"/>
      <c r="FX41" s="346"/>
    </row>
    <row r="42" spans="1:180" ht="5.0999999999999996" customHeight="1" thickBot="1" x14ac:dyDescent="0.25"/>
    <row r="43" spans="1:180" s="222" customFormat="1" ht="11.1" customHeight="1" x14ac:dyDescent="0.2">
      <c r="FG43" s="223"/>
      <c r="FH43" s="223"/>
      <c r="FI43" s="223" t="s">
        <v>48</v>
      </c>
      <c r="FK43" s="347" t="s">
        <v>49</v>
      </c>
      <c r="FL43" s="348"/>
      <c r="FM43" s="348"/>
      <c r="FN43" s="348"/>
      <c r="FO43" s="348"/>
      <c r="FP43" s="348"/>
      <c r="FQ43" s="348"/>
      <c r="FR43" s="348"/>
      <c r="FS43" s="348"/>
      <c r="FT43" s="348"/>
      <c r="FU43" s="348"/>
      <c r="FV43" s="348"/>
      <c r="FW43" s="348"/>
      <c r="FX43" s="349"/>
    </row>
    <row r="44" spans="1:180" s="222" customFormat="1" ht="11.1" customHeight="1" thickBot="1" x14ac:dyDescent="0.25"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6"/>
      <c r="BN44" s="226"/>
      <c r="BO44" s="226"/>
      <c r="BP44" s="226"/>
      <c r="BQ44" s="226"/>
      <c r="BR44" s="226"/>
      <c r="BS44" s="226"/>
      <c r="BT44" s="226"/>
      <c r="BU44" s="226"/>
      <c r="BV44" s="226"/>
      <c r="BW44" s="226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FG44" s="223"/>
      <c r="FH44" s="223"/>
      <c r="FI44" s="223" t="s">
        <v>50</v>
      </c>
      <c r="FK44" s="332">
        <v>1</v>
      </c>
      <c r="FL44" s="333"/>
      <c r="FM44" s="333"/>
      <c r="FN44" s="333"/>
      <c r="FO44" s="333"/>
      <c r="FP44" s="333"/>
      <c r="FQ44" s="333"/>
      <c r="FR44" s="333"/>
      <c r="FS44" s="333"/>
      <c r="FT44" s="333"/>
      <c r="FU44" s="333"/>
      <c r="FV44" s="333"/>
      <c r="FW44" s="333"/>
      <c r="FX44" s="334"/>
    </row>
    <row r="45" spans="1:180" s="10" customFormat="1" ht="11.1" customHeight="1" x14ac:dyDescent="0.2"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</row>
    <row r="46" spans="1:180" s="10" customFormat="1" ht="11.1" customHeight="1" x14ac:dyDescent="0.2"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</row>
    <row r="47" spans="1:180" s="10" customFormat="1" ht="11.1" customHeight="1" x14ac:dyDescent="0.2"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</row>
    <row r="48" spans="1:180" s="10" customFormat="1" ht="11.1" customHeight="1" x14ac:dyDescent="0.2"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</row>
    <row r="49" spans="1:180" s="222" customFormat="1" ht="11.1" customHeight="1" x14ac:dyDescent="0.2">
      <c r="A49" s="222" t="s">
        <v>2</v>
      </c>
      <c r="B49" s="239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S49" s="335" t="s">
        <v>213</v>
      </c>
      <c r="AT49" s="335"/>
      <c r="AU49" s="335"/>
      <c r="AV49" s="335"/>
      <c r="AW49" s="335"/>
      <c r="AX49" s="335"/>
      <c r="AY49" s="335"/>
      <c r="AZ49" s="335"/>
      <c r="BA49" s="335"/>
      <c r="BB49" s="335"/>
      <c r="BC49" s="335"/>
      <c r="BD49" s="335"/>
      <c r="BE49" s="335"/>
      <c r="BF49" s="335"/>
      <c r="BG49" s="335"/>
      <c r="BH49" s="335"/>
      <c r="BI49" s="335"/>
      <c r="BJ49" s="335"/>
      <c r="BK49" s="335"/>
      <c r="BL49" s="335"/>
      <c r="BM49" s="335"/>
      <c r="BN49" s="335"/>
      <c r="BO49" s="335"/>
      <c r="BP49" s="335"/>
      <c r="BQ49" s="335"/>
      <c r="BR49" s="335"/>
      <c r="BS49" s="335"/>
      <c r="BT49" s="335"/>
      <c r="BU49" s="335"/>
      <c r="BV49" s="335"/>
      <c r="BW49" s="335"/>
      <c r="BX49" s="335"/>
      <c r="BY49" s="335"/>
      <c r="BZ49" s="335"/>
      <c r="CA49" s="335"/>
      <c r="CB49" s="335"/>
      <c r="CC49" s="335"/>
      <c r="CD49" s="335"/>
      <c r="CE49" s="335"/>
      <c r="CF49" s="335"/>
      <c r="CG49" s="335"/>
      <c r="CK49" s="228"/>
      <c r="CL49" s="228"/>
      <c r="CM49" s="228"/>
      <c r="CN49" s="228"/>
      <c r="CO49" s="228"/>
      <c r="CP49" s="228"/>
      <c r="CQ49" s="228"/>
      <c r="CR49" s="228"/>
      <c r="CS49" s="228"/>
      <c r="CT49" s="228"/>
      <c r="CU49" s="228"/>
      <c r="CV49" s="228"/>
      <c r="CW49" s="228"/>
      <c r="CX49" s="228"/>
      <c r="CY49" s="228"/>
      <c r="CZ49" s="228"/>
      <c r="DA49" s="228"/>
      <c r="DB49" s="228"/>
      <c r="DC49" s="228"/>
      <c r="DD49" s="228"/>
      <c r="DE49" s="228"/>
      <c r="DF49" s="228"/>
      <c r="DG49" s="228"/>
      <c r="DH49" s="228"/>
      <c r="DI49" s="228"/>
      <c r="DJ49" s="228"/>
      <c r="DK49" s="228"/>
      <c r="DL49" s="228"/>
      <c r="DM49" s="228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228"/>
      <c r="EN49" s="228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226"/>
      <c r="FV49" s="226"/>
      <c r="FW49" s="226"/>
      <c r="FX49" s="226"/>
    </row>
    <row r="50" spans="1:180" s="10" customFormat="1" ht="9.75" customHeight="1" x14ac:dyDescent="0.2">
      <c r="T50" s="312" t="s">
        <v>5</v>
      </c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S50" s="312" t="s">
        <v>6</v>
      </c>
      <c r="AT50" s="312"/>
      <c r="AU50" s="312"/>
      <c r="AV50" s="312"/>
      <c r="AW50" s="312"/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  <c r="BR50" s="312"/>
      <c r="BS50" s="312"/>
      <c r="BT50" s="312"/>
      <c r="BU50" s="312"/>
      <c r="BV50" s="312"/>
      <c r="BW50" s="312"/>
      <c r="BX50" s="312"/>
      <c r="BY50" s="312"/>
      <c r="BZ50" s="312"/>
      <c r="CA50" s="312"/>
      <c r="CB50" s="312"/>
      <c r="CC50" s="312"/>
      <c r="CD50" s="312"/>
      <c r="CE50" s="312"/>
      <c r="CF50" s="312"/>
      <c r="CG50" s="312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3"/>
      <c r="EN50" s="23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3"/>
      <c r="FT50" s="23"/>
    </row>
    <row r="51" spans="1:180" s="10" customFormat="1" ht="9.75" customHeight="1" x14ac:dyDescent="0.2"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3"/>
      <c r="EN51" s="23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3"/>
      <c r="FT51" s="23"/>
    </row>
    <row r="52" spans="1:180" s="10" customFormat="1" ht="11.1" customHeight="1" thickBot="1" x14ac:dyDescent="0.25"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</row>
    <row r="53" spans="1:180" ht="11.1" customHeight="1" x14ac:dyDescent="0.2">
      <c r="A53" s="222" t="s">
        <v>63</v>
      </c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W53" s="336" t="s">
        <v>51</v>
      </c>
      <c r="CX53" s="337"/>
      <c r="CY53" s="337"/>
      <c r="CZ53" s="337"/>
      <c r="DA53" s="337"/>
      <c r="DB53" s="337"/>
      <c r="DC53" s="337"/>
      <c r="DD53" s="337"/>
      <c r="DE53" s="337"/>
      <c r="DF53" s="337"/>
      <c r="DG53" s="337"/>
      <c r="DH53" s="337"/>
      <c r="DI53" s="337"/>
      <c r="DJ53" s="337"/>
      <c r="DK53" s="337"/>
      <c r="DL53" s="337"/>
      <c r="DM53" s="337"/>
      <c r="DN53" s="337"/>
      <c r="DO53" s="337"/>
      <c r="DP53" s="337"/>
      <c r="DQ53" s="337"/>
      <c r="DR53" s="337"/>
      <c r="DS53" s="337"/>
      <c r="DT53" s="337"/>
      <c r="DU53" s="337"/>
      <c r="DV53" s="337"/>
      <c r="DW53" s="337"/>
      <c r="DX53" s="337"/>
      <c r="DY53" s="337"/>
      <c r="DZ53" s="337"/>
      <c r="EA53" s="337"/>
      <c r="EB53" s="337"/>
      <c r="EC53" s="337"/>
      <c r="ED53" s="337"/>
      <c r="EE53" s="337"/>
      <c r="EF53" s="337"/>
      <c r="EG53" s="337"/>
      <c r="EH53" s="337"/>
      <c r="EI53" s="337"/>
      <c r="EJ53" s="337"/>
      <c r="EK53" s="337"/>
      <c r="EL53" s="337"/>
      <c r="EM53" s="337"/>
      <c r="EN53" s="337"/>
      <c r="EO53" s="337"/>
      <c r="EP53" s="337"/>
      <c r="EQ53" s="337"/>
      <c r="ER53" s="337"/>
      <c r="ES53" s="337"/>
      <c r="ET53" s="337"/>
      <c r="EU53" s="337"/>
      <c r="EV53" s="337"/>
      <c r="EW53" s="337"/>
      <c r="EX53" s="337"/>
      <c r="EY53" s="337"/>
      <c r="EZ53" s="337"/>
      <c r="FA53" s="337"/>
      <c r="FB53" s="337"/>
      <c r="FC53" s="337"/>
      <c r="FD53" s="337"/>
      <c r="FE53" s="337"/>
      <c r="FF53" s="337"/>
      <c r="FG53" s="337"/>
      <c r="FH53" s="337"/>
      <c r="FI53" s="337"/>
      <c r="FJ53" s="337"/>
      <c r="FK53" s="337"/>
      <c r="FL53" s="337"/>
      <c r="FM53" s="337"/>
      <c r="FN53" s="337"/>
      <c r="FO53" s="337"/>
      <c r="FP53" s="337"/>
      <c r="FQ53" s="337"/>
      <c r="FR53" s="337"/>
      <c r="FS53" s="337"/>
      <c r="FT53" s="337"/>
      <c r="FU53" s="337"/>
      <c r="FV53" s="337"/>
      <c r="FW53" s="337"/>
      <c r="FX53" s="338"/>
    </row>
    <row r="54" spans="1:180" ht="11.1" customHeight="1" x14ac:dyDescent="0.2">
      <c r="A54" s="12" t="s">
        <v>64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W54" s="324" t="s">
        <v>52</v>
      </c>
      <c r="CX54" s="325"/>
      <c r="CY54" s="325"/>
      <c r="CZ54" s="325"/>
      <c r="DA54" s="325"/>
      <c r="DB54" s="325"/>
      <c r="DC54" s="325"/>
      <c r="DD54" s="325"/>
      <c r="DE54" s="325"/>
      <c r="DF54" s="325"/>
      <c r="DG54" s="325"/>
      <c r="DH54" s="325"/>
      <c r="DI54" s="325"/>
      <c r="DJ54" s="325"/>
      <c r="DK54" s="325"/>
      <c r="DL54" s="325"/>
      <c r="DM54" s="325"/>
      <c r="DN54" s="325"/>
      <c r="DO54" s="325"/>
      <c r="DP54" s="325"/>
      <c r="DQ54" s="325"/>
      <c r="DR54" s="325"/>
      <c r="DS54" s="325"/>
      <c r="DT54" s="325"/>
      <c r="DU54" s="325"/>
      <c r="DV54" s="325"/>
      <c r="DW54" s="325"/>
      <c r="DX54" s="325"/>
      <c r="DY54" s="325"/>
      <c r="DZ54" s="325"/>
      <c r="EA54" s="325"/>
      <c r="EB54" s="325"/>
      <c r="EC54" s="325"/>
      <c r="ED54" s="325"/>
      <c r="EE54" s="325"/>
      <c r="EF54" s="325"/>
      <c r="EG54" s="325"/>
      <c r="EH54" s="325"/>
      <c r="EI54" s="325"/>
      <c r="EJ54" s="325"/>
      <c r="EK54" s="325"/>
      <c r="EL54" s="325"/>
      <c r="EM54" s="325"/>
      <c r="EN54" s="325"/>
      <c r="EO54" s="325"/>
      <c r="EP54" s="325"/>
      <c r="EQ54" s="325"/>
      <c r="ER54" s="325"/>
      <c r="ES54" s="325"/>
      <c r="ET54" s="325"/>
      <c r="EU54" s="325"/>
      <c r="EV54" s="325"/>
      <c r="EW54" s="325"/>
      <c r="EX54" s="325"/>
      <c r="EY54" s="325"/>
      <c r="EZ54" s="325"/>
      <c r="FA54" s="325"/>
      <c r="FB54" s="325"/>
      <c r="FC54" s="325"/>
      <c r="FD54" s="325"/>
      <c r="FE54" s="325"/>
      <c r="FF54" s="325"/>
      <c r="FG54" s="325"/>
      <c r="FH54" s="325"/>
      <c r="FI54" s="325"/>
      <c r="FJ54" s="325"/>
      <c r="FK54" s="325"/>
      <c r="FL54" s="325"/>
      <c r="FM54" s="325"/>
      <c r="FN54" s="325"/>
      <c r="FO54" s="325"/>
      <c r="FP54" s="325"/>
      <c r="FQ54" s="325"/>
      <c r="FR54" s="325"/>
      <c r="FS54" s="325"/>
      <c r="FT54" s="325"/>
      <c r="FU54" s="325"/>
      <c r="FV54" s="325"/>
      <c r="FW54" s="325"/>
      <c r="FX54" s="326"/>
    </row>
    <row r="55" spans="1:180" ht="11.1" customHeight="1" x14ac:dyDescent="0.2">
      <c r="A55" s="222" t="s">
        <v>65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  <c r="AJ55" s="327"/>
      <c r="AK55" s="327"/>
      <c r="AL55" s="327"/>
      <c r="AM55" s="327"/>
      <c r="AN55" s="327"/>
      <c r="AO55" s="327"/>
      <c r="AP55" s="327"/>
      <c r="AQ55" s="222"/>
      <c r="AR55" s="222"/>
      <c r="AS55" s="328" t="s">
        <v>69</v>
      </c>
      <c r="AT55" s="329"/>
      <c r="AU55" s="329"/>
      <c r="AV55" s="329"/>
      <c r="AW55" s="329"/>
      <c r="AX55" s="329"/>
      <c r="AY55" s="329"/>
      <c r="AZ55" s="329"/>
      <c r="BA55" s="329"/>
      <c r="BB55" s="329"/>
      <c r="BC55" s="329"/>
      <c r="BD55" s="329"/>
      <c r="BE55" s="329"/>
      <c r="BF55" s="329"/>
      <c r="BG55" s="329"/>
      <c r="BH55" s="329"/>
      <c r="BI55" s="329"/>
      <c r="BJ55" s="329"/>
      <c r="BK55" s="329"/>
      <c r="BL55" s="329"/>
      <c r="BM55" s="329"/>
      <c r="BN55" s="329"/>
      <c r="BO55" s="329"/>
      <c r="BP55" s="329"/>
      <c r="BQ55" s="329"/>
      <c r="BR55" s="329"/>
      <c r="BS55" s="329"/>
      <c r="BT55" s="329"/>
      <c r="BU55" s="329"/>
      <c r="BV55" s="329"/>
      <c r="BW55" s="329"/>
      <c r="BX55" s="329"/>
      <c r="BY55" s="329"/>
      <c r="BZ55" s="329"/>
      <c r="CA55" s="329"/>
      <c r="CB55" s="329"/>
      <c r="CC55" s="329"/>
      <c r="CD55" s="329"/>
      <c r="CE55" s="329"/>
      <c r="CF55" s="329"/>
      <c r="CG55" s="329"/>
      <c r="CW55" s="24"/>
      <c r="CX55" s="222" t="s">
        <v>53</v>
      </c>
      <c r="CY55" s="222"/>
      <c r="CZ55" s="222"/>
      <c r="DA55" s="222"/>
      <c r="DB55" s="222"/>
      <c r="DC55" s="222"/>
      <c r="DD55" s="222"/>
      <c r="DE55" s="222"/>
      <c r="DF55" s="222"/>
      <c r="DG55" s="222"/>
      <c r="DH55" s="222"/>
      <c r="DI55" s="222"/>
      <c r="DJ55" s="222"/>
      <c r="DK55" s="222"/>
      <c r="DL55" s="222"/>
      <c r="DM55" s="222"/>
      <c r="DN55" s="222"/>
      <c r="DO55" s="222"/>
      <c r="DP55" s="222"/>
      <c r="DQ55" s="222"/>
      <c r="DR55" s="222"/>
      <c r="DS55" s="222"/>
      <c r="DT55" s="222"/>
      <c r="DU55" s="222"/>
      <c r="DV55" s="222"/>
      <c r="DW55" s="222"/>
      <c r="DX55" s="222"/>
      <c r="DY55" s="222"/>
      <c r="DZ55" s="222"/>
      <c r="EA55" s="222"/>
      <c r="EB55" s="222"/>
      <c r="EC55" s="222"/>
      <c r="ED55" s="222"/>
      <c r="EE55" s="222"/>
      <c r="EF55" s="222"/>
      <c r="EG55" s="222"/>
      <c r="EH55" s="222"/>
      <c r="EI55" s="222"/>
      <c r="EJ55" s="222"/>
      <c r="EK55" s="222"/>
      <c r="EL55" s="222"/>
      <c r="EM55" s="222"/>
      <c r="EN55" s="222"/>
      <c r="EO55" s="222"/>
      <c r="EP55" s="222"/>
      <c r="EQ55" s="222"/>
      <c r="ER55" s="222"/>
      <c r="ES55" s="222"/>
      <c r="ET55" s="222"/>
      <c r="EU55" s="222"/>
      <c r="EV55" s="222"/>
      <c r="EW55" s="222"/>
      <c r="EX55" s="222"/>
      <c r="EY55" s="222"/>
      <c r="EZ55" s="222"/>
      <c r="FA55" s="222"/>
      <c r="FB55" s="222"/>
      <c r="FC55" s="222"/>
      <c r="FD55" s="222"/>
      <c r="FE55" s="222"/>
      <c r="FF55" s="222"/>
      <c r="FG55" s="222"/>
      <c r="FH55" s="222"/>
      <c r="FI55" s="222"/>
      <c r="FJ55" s="222"/>
      <c r="FK55" s="222"/>
      <c r="FL55" s="222"/>
      <c r="FM55" s="222"/>
      <c r="FN55" s="222"/>
      <c r="FO55" s="222"/>
      <c r="FP55" s="222"/>
      <c r="FQ55" s="222"/>
      <c r="FR55" s="222"/>
      <c r="FS55" s="222"/>
      <c r="FT55" s="222"/>
      <c r="FU55" s="222"/>
      <c r="FV55" s="222"/>
      <c r="FW55" s="222"/>
      <c r="FX55" s="25"/>
    </row>
    <row r="56" spans="1:180" ht="11.1" customHeight="1" x14ac:dyDescent="0.2">
      <c r="T56" s="312" t="s">
        <v>5</v>
      </c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2"/>
      <c r="AH56" s="312"/>
      <c r="AI56" s="312"/>
      <c r="AJ56" s="312"/>
      <c r="AK56" s="312"/>
      <c r="AL56" s="312"/>
      <c r="AM56" s="312"/>
      <c r="AN56" s="312"/>
      <c r="AO56" s="312"/>
      <c r="AP56" s="312"/>
      <c r="AS56" s="312" t="s">
        <v>6</v>
      </c>
      <c r="AT56" s="312"/>
      <c r="AU56" s="312"/>
      <c r="AV56" s="312"/>
      <c r="AW56" s="312"/>
      <c r="AX56" s="312"/>
      <c r="AY56" s="312"/>
      <c r="AZ56" s="312"/>
      <c r="BA56" s="312"/>
      <c r="BB56" s="312"/>
      <c r="BC56" s="312"/>
      <c r="BD56" s="312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  <c r="BO56" s="312"/>
      <c r="BP56" s="312"/>
      <c r="BQ56" s="312"/>
      <c r="BR56" s="312"/>
      <c r="BS56" s="312"/>
      <c r="BT56" s="312"/>
      <c r="BU56" s="312"/>
      <c r="BV56" s="312"/>
      <c r="BW56" s="312"/>
      <c r="BX56" s="312"/>
      <c r="BY56" s="312"/>
      <c r="BZ56" s="312"/>
      <c r="CA56" s="312"/>
      <c r="CB56" s="312"/>
      <c r="CC56" s="312"/>
      <c r="CD56" s="312"/>
      <c r="CE56" s="312"/>
      <c r="CF56" s="312"/>
      <c r="CG56" s="312"/>
      <c r="CW56" s="24"/>
      <c r="CX56" s="222" t="s">
        <v>54</v>
      </c>
      <c r="CY56" s="222"/>
      <c r="CZ56" s="222"/>
      <c r="DA56" s="222"/>
      <c r="DB56" s="222"/>
      <c r="DC56" s="222"/>
      <c r="DD56" s="222"/>
      <c r="DE56" s="222"/>
      <c r="DF56" s="222"/>
      <c r="DG56" s="222"/>
      <c r="DH56" s="222"/>
      <c r="DI56" s="222"/>
      <c r="DJ56" s="222"/>
      <c r="DK56" s="222"/>
      <c r="DL56" s="330"/>
      <c r="DM56" s="330"/>
      <c r="DN56" s="330"/>
      <c r="DO56" s="330"/>
      <c r="DP56" s="330"/>
      <c r="DQ56" s="330"/>
      <c r="DR56" s="330"/>
      <c r="DS56" s="330"/>
      <c r="DT56" s="330"/>
      <c r="DU56" s="330"/>
      <c r="DV56" s="330"/>
      <c r="DW56" s="330"/>
      <c r="DX56" s="330"/>
      <c r="DY56" s="330"/>
      <c r="DZ56" s="330"/>
      <c r="EA56" s="330"/>
      <c r="EB56" s="330"/>
      <c r="EC56" s="330"/>
      <c r="ED56" s="222"/>
      <c r="EE56" s="327"/>
      <c r="EF56" s="327"/>
      <c r="EG56" s="327"/>
      <c r="EH56" s="327"/>
      <c r="EI56" s="327"/>
      <c r="EJ56" s="327"/>
      <c r="EK56" s="327"/>
      <c r="EL56" s="327"/>
      <c r="EM56" s="327"/>
      <c r="EN56" s="327"/>
      <c r="EO56" s="327"/>
      <c r="EP56" s="222"/>
      <c r="EQ56" s="327"/>
      <c r="ER56" s="327"/>
      <c r="ES56" s="327"/>
      <c r="ET56" s="327"/>
      <c r="EU56" s="327"/>
      <c r="EV56" s="327"/>
      <c r="EW56" s="327"/>
      <c r="EX56" s="327"/>
      <c r="EY56" s="327"/>
      <c r="EZ56" s="327"/>
      <c r="FA56" s="327"/>
      <c r="FB56" s="327"/>
      <c r="FC56" s="327"/>
      <c r="FD56" s="327"/>
      <c r="FE56" s="327"/>
      <c r="FF56" s="327"/>
      <c r="FG56" s="327"/>
      <c r="FH56" s="327"/>
      <c r="FI56" s="327"/>
      <c r="FJ56" s="222"/>
      <c r="FK56" s="320"/>
      <c r="FL56" s="320"/>
      <c r="FM56" s="320"/>
      <c r="FN56" s="320"/>
      <c r="FO56" s="320"/>
      <c r="FP56" s="320"/>
      <c r="FQ56" s="320"/>
      <c r="FR56" s="320"/>
      <c r="FS56" s="320"/>
      <c r="FT56" s="320"/>
      <c r="FU56" s="320"/>
      <c r="FV56" s="320"/>
      <c r="FW56" s="222"/>
      <c r="FX56" s="25"/>
    </row>
    <row r="57" spans="1:180" ht="11.1" customHeight="1" x14ac:dyDescent="0.2">
      <c r="A57" s="222" t="s">
        <v>53</v>
      </c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W57" s="24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312" t="s">
        <v>55</v>
      </c>
      <c r="DM57" s="312"/>
      <c r="DN57" s="312"/>
      <c r="DO57" s="312"/>
      <c r="DP57" s="312"/>
      <c r="DQ57" s="312"/>
      <c r="DR57" s="312"/>
      <c r="DS57" s="312"/>
      <c r="DT57" s="312"/>
      <c r="DU57" s="312"/>
      <c r="DV57" s="312"/>
      <c r="DW57" s="312"/>
      <c r="DX57" s="312"/>
      <c r="DY57" s="312"/>
      <c r="DZ57" s="312"/>
      <c r="EA57" s="312"/>
      <c r="EB57" s="312"/>
      <c r="EC57" s="312"/>
      <c r="ED57" s="10"/>
      <c r="EE57" s="312" t="s">
        <v>5</v>
      </c>
      <c r="EF57" s="312"/>
      <c r="EG57" s="312"/>
      <c r="EH57" s="312"/>
      <c r="EI57" s="312"/>
      <c r="EJ57" s="312"/>
      <c r="EK57" s="312"/>
      <c r="EL57" s="312"/>
      <c r="EM57" s="312"/>
      <c r="EN57" s="312"/>
      <c r="EO57" s="312"/>
      <c r="EP57" s="10"/>
      <c r="EQ57" s="312" t="s">
        <v>6</v>
      </c>
      <c r="ER57" s="312"/>
      <c r="ES57" s="312"/>
      <c r="ET57" s="312"/>
      <c r="EU57" s="312"/>
      <c r="EV57" s="312"/>
      <c r="EW57" s="312"/>
      <c r="EX57" s="312"/>
      <c r="EY57" s="312"/>
      <c r="EZ57" s="312"/>
      <c r="FA57" s="312"/>
      <c r="FB57" s="312"/>
      <c r="FC57" s="312"/>
      <c r="FD57" s="312"/>
      <c r="FE57" s="312"/>
      <c r="FF57" s="312"/>
      <c r="FG57" s="312"/>
      <c r="FH57" s="312"/>
      <c r="FI57" s="312"/>
      <c r="FJ57" s="10"/>
      <c r="FK57" s="312" t="s">
        <v>56</v>
      </c>
      <c r="FL57" s="312"/>
      <c r="FM57" s="312"/>
      <c r="FN57" s="312"/>
      <c r="FO57" s="312"/>
      <c r="FP57" s="312"/>
      <c r="FQ57" s="312"/>
      <c r="FR57" s="312"/>
      <c r="FS57" s="312"/>
      <c r="FT57" s="312"/>
      <c r="FU57" s="312"/>
      <c r="FV57" s="312"/>
      <c r="FW57" s="10"/>
      <c r="FX57" s="25"/>
    </row>
    <row r="58" spans="1:180" ht="20.25" customHeight="1" x14ac:dyDescent="0.2">
      <c r="A58" s="222" t="s">
        <v>54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T58" s="321" t="s">
        <v>244</v>
      </c>
      <c r="U58" s="321"/>
      <c r="V58" s="321"/>
      <c r="W58" s="321"/>
      <c r="X58" s="321"/>
      <c r="Y58" s="321"/>
      <c r="Z58" s="321"/>
      <c r="AA58" s="321"/>
      <c r="AB58" s="321"/>
      <c r="AC58" s="321"/>
      <c r="AD58" s="321"/>
      <c r="AE58" s="321"/>
      <c r="AF58" s="321"/>
      <c r="AG58" s="321"/>
      <c r="AH58" s="321"/>
      <c r="AI58" s="321"/>
      <c r="AJ58" s="240"/>
      <c r="AK58" s="322"/>
      <c r="AL58" s="322"/>
      <c r="AM58" s="322"/>
      <c r="AN58" s="322"/>
      <c r="AO58" s="322"/>
      <c r="AP58" s="322"/>
      <c r="AQ58" s="322"/>
      <c r="AR58" s="322"/>
      <c r="AS58" s="322"/>
      <c r="AT58" s="322"/>
      <c r="AU58" s="322"/>
      <c r="AV58" s="240"/>
      <c r="AW58" s="322" t="s">
        <v>245</v>
      </c>
      <c r="AX58" s="322"/>
      <c r="AY58" s="322"/>
      <c r="AZ58" s="322"/>
      <c r="BA58" s="322"/>
      <c r="BB58" s="322"/>
      <c r="BC58" s="322"/>
      <c r="BD58" s="322"/>
      <c r="BE58" s="322"/>
      <c r="BF58" s="322"/>
      <c r="BG58" s="322"/>
      <c r="BH58" s="322"/>
      <c r="BI58" s="322"/>
      <c r="BJ58" s="322"/>
      <c r="BK58" s="322"/>
      <c r="BL58" s="322"/>
      <c r="BM58" s="322"/>
      <c r="BN58" s="322"/>
      <c r="BO58" s="240"/>
      <c r="BP58" s="323" t="s">
        <v>246</v>
      </c>
      <c r="BQ58" s="323"/>
      <c r="BR58" s="323"/>
      <c r="BS58" s="323"/>
      <c r="BT58" s="323"/>
      <c r="BU58" s="323"/>
      <c r="BV58" s="323"/>
      <c r="BW58" s="323"/>
      <c r="BX58" s="323"/>
      <c r="BY58" s="323"/>
      <c r="BZ58" s="323"/>
      <c r="CA58" s="323"/>
      <c r="CB58" s="323"/>
      <c r="CC58" s="323"/>
      <c r="CD58" s="323"/>
      <c r="CE58" s="323"/>
      <c r="CF58" s="323"/>
      <c r="CG58" s="323"/>
      <c r="CH58" s="323"/>
      <c r="CI58" s="323"/>
      <c r="CJ58" s="323"/>
      <c r="CK58" s="323"/>
      <c r="CL58" s="323"/>
      <c r="CW58" s="24"/>
      <c r="CX58" s="314" t="s">
        <v>7</v>
      </c>
      <c r="CY58" s="314"/>
      <c r="CZ58" s="320"/>
      <c r="DA58" s="320"/>
      <c r="DB58" s="320"/>
      <c r="DC58" s="320"/>
      <c r="DD58" s="320"/>
      <c r="DE58" s="319" t="s">
        <v>7</v>
      </c>
      <c r="DF58" s="319"/>
      <c r="DG58" s="320"/>
      <c r="DH58" s="320"/>
      <c r="DI58" s="320"/>
      <c r="DJ58" s="320"/>
      <c r="DK58" s="320"/>
      <c r="DL58" s="320"/>
      <c r="DM58" s="320"/>
      <c r="DN58" s="320"/>
      <c r="DO58" s="320"/>
      <c r="DP58" s="320"/>
      <c r="DQ58" s="320"/>
      <c r="DR58" s="320"/>
      <c r="DS58" s="320"/>
      <c r="DT58" s="320"/>
      <c r="DU58" s="320"/>
      <c r="DV58" s="320"/>
      <c r="DW58" s="320"/>
      <c r="DX58" s="320"/>
      <c r="DY58" s="320"/>
      <c r="DZ58" s="320"/>
      <c r="EA58" s="320"/>
      <c r="EB58" s="320"/>
      <c r="EC58" s="320"/>
      <c r="ED58" s="320"/>
      <c r="EE58" s="320"/>
      <c r="EF58" s="314">
        <v>20</v>
      </c>
      <c r="EG58" s="314"/>
      <c r="EH58" s="314"/>
      <c r="EI58" s="314"/>
      <c r="EJ58" s="331"/>
      <c r="EK58" s="331"/>
      <c r="EL58" s="331"/>
      <c r="EM58" s="319" t="s">
        <v>8</v>
      </c>
      <c r="EN58" s="319"/>
      <c r="EO58" s="319"/>
      <c r="EQ58" s="222"/>
      <c r="ER58" s="222"/>
      <c r="ES58" s="222"/>
      <c r="ET58" s="222"/>
      <c r="EX58" s="222"/>
      <c r="EY58" s="222"/>
      <c r="EZ58" s="222"/>
      <c r="FA58" s="222"/>
      <c r="FB58" s="222"/>
      <c r="FC58" s="222"/>
      <c r="FD58" s="222"/>
      <c r="FE58" s="222"/>
      <c r="FF58" s="222"/>
      <c r="FG58" s="222"/>
      <c r="FH58" s="222"/>
      <c r="FI58" s="222"/>
      <c r="FJ58" s="222"/>
      <c r="FK58" s="222"/>
      <c r="FL58" s="222"/>
      <c r="FM58" s="222"/>
      <c r="FN58" s="222"/>
      <c r="FO58" s="222"/>
      <c r="FP58" s="222"/>
      <c r="FQ58" s="222"/>
      <c r="FR58" s="222"/>
      <c r="FS58" s="222"/>
      <c r="FT58" s="222"/>
      <c r="FU58" s="222"/>
      <c r="FV58" s="222"/>
      <c r="FW58" s="222"/>
      <c r="FX58" s="25"/>
    </row>
    <row r="59" spans="1:180" s="10" customFormat="1" ht="11.1" customHeight="1" thickBot="1" x14ac:dyDescent="0.25">
      <c r="T59" s="312" t="s">
        <v>55</v>
      </c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  <c r="AG59" s="312"/>
      <c r="AH59" s="312"/>
      <c r="AI59" s="312"/>
      <c r="AK59" s="312" t="s">
        <v>5</v>
      </c>
      <c r="AL59" s="312"/>
      <c r="AM59" s="312"/>
      <c r="AN59" s="312"/>
      <c r="AO59" s="312"/>
      <c r="AP59" s="312"/>
      <c r="AQ59" s="312"/>
      <c r="AR59" s="312"/>
      <c r="AS59" s="312"/>
      <c r="AT59" s="312"/>
      <c r="AU59" s="312"/>
      <c r="AW59" s="312" t="s">
        <v>6</v>
      </c>
      <c r="AX59" s="312"/>
      <c r="AY59" s="312"/>
      <c r="AZ59" s="312"/>
      <c r="BA59" s="312"/>
      <c r="BB59" s="312"/>
      <c r="BC59" s="312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  <c r="BP59" s="312" t="s">
        <v>56</v>
      </c>
      <c r="BQ59" s="312"/>
      <c r="BR59" s="312"/>
      <c r="BS59" s="312"/>
      <c r="BT59" s="312"/>
      <c r="BU59" s="312"/>
      <c r="BV59" s="312"/>
      <c r="BW59" s="312"/>
      <c r="BX59" s="312"/>
      <c r="BY59" s="312"/>
      <c r="BZ59" s="312"/>
      <c r="CA59" s="312"/>
      <c r="CB59" s="312"/>
      <c r="CC59" s="312"/>
      <c r="CD59" s="312"/>
      <c r="CE59" s="312"/>
      <c r="CF59" s="312"/>
      <c r="CG59" s="312"/>
      <c r="CH59" s="312"/>
      <c r="CI59" s="312"/>
      <c r="CJ59" s="312"/>
      <c r="CK59" s="312"/>
      <c r="CL59" s="312"/>
      <c r="CW59" s="26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8"/>
    </row>
    <row r="60" spans="1:180" s="222" customFormat="1" ht="11.1" customHeight="1" x14ac:dyDescent="0.2">
      <c r="A60" s="314" t="s">
        <v>7</v>
      </c>
      <c r="B60" s="314"/>
      <c r="C60" s="315" t="str">
        <f>DC6</f>
        <v>26</v>
      </c>
      <c r="D60" s="315"/>
      <c r="E60" s="315"/>
      <c r="F60" s="315"/>
      <c r="G60" s="315"/>
      <c r="H60" s="316" t="s">
        <v>7</v>
      </c>
      <c r="I60" s="316"/>
      <c r="J60" s="315" t="str">
        <f>DJ6</f>
        <v>декабря</v>
      </c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7">
        <v>20</v>
      </c>
      <c r="AH60" s="317"/>
      <c r="AI60" s="317"/>
      <c r="AJ60" s="317"/>
      <c r="AK60" s="318" t="str">
        <f>EM6</f>
        <v>18</v>
      </c>
      <c r="AL60" s="318"/>
      <c r="AM60" s="318"/>
      <c r="AN60" s="313" t="s">
        <v>8</v>
      </c>
      <c r="AO60" s="313"/>
      <c r="AP60" s="313"/>
      <c r="AQ60" s="228"/>
      <c r="AR60" s="228"/>
      <c r="AS60" s="228"/>
      <c r="AT60" s="228"/>
      <c r="AU60" s="228"/>
    </row>
  </sheetData>
  <mergeCells count="181">
    <mergeCell ref="DC1:FX1"/>
    <mergeCell ref="DC2:FX2"/>
    <mergeCell ref="DC3:FX3"/>
    <mergeCell ref="DC4:DZ4"/>
    <mergeCell ref="EN4:FX4"/>
    <mergeCell ref="DC5:DZ5"/>
    <mergeCell ref="EN5:FX5"/>
    <mergeCell ref="CU10:CX10"/>
    <mergeCell ref="CY10:DA10"/>
    <mergeCell ref="FK10:FX10"/>
    <mergeCell ref="A11:AE11"/>
    <mergeCell ref="AX11:EV12"/>
    <mergeCell ref="FK11:FX12"/>
    <mergeCell ref="EP6:ER6"/>
    <mergeCell ref="B7:FC7"/>
    <mergeCell ref="A8:FI8"/>
    <mergeCell ref="FK8:FX8"/>
    <mergeCell ref="FK9:FX9"/>
    <mergeCell ref="AW10:BA10"/>
    <mergeCell ref="BB10:BF10"/>
    <mergeCell ref="BG10:BH10"/>
    <mergeCell ref="BI10:CP10"/>
    <mergeCell ref="CQ10:CT10"/>
    <mergeCell ref="DA6:DB6"/>
    <mergeCell ref="DC6:DG6"/>
    <mergeCell ref="DH6:DI6"/>
    <mergeCell ref="DJ6:EH6"/>
    <mergeCell ref="EI6:EL6"/>
    <mergeCell ref="EM6:EO6"/>
    <mergeCell ref="AX19:EV20"/>
    <mergeCell ref="FK19:FX21"/>
    <mergeCell ref="L22:BB22"/>
    <mergeCell ref="FK22:FX22"/>
    <mergeCell ref="DQ24:ET24"/>
    <mergeCell ref="EW24:FX24"/>
    <mergeCell ref="FK13:FX15"/>
    <mergeCell ref="BG14:CW15"/>
    <mergeCell ref="AX16:EV16"/>
    <mergeCell ref="FK16:FX16"/>
    <mergeCell ref="AX17:EV18"/>
    <mergeCell ref="FK17:FX17"/>
    <mergeCell ref="FK18:FX18"/>
    <mergeCell ref="DS26:FX29"/>
    <mergeCell ref="CE27:DP27"/>
    <mergeCell ref="CZ28:DB28"/>
    <mergeCell ref="CE30:CO30"/>
    <mergeCell ref="CP30:DP30"/>
    <mergeCell ref="DS30:EU30"/>
    <mergeCell ref="EV30:FX30"/>
    <mergeCell ref="A26:AW30"/>
    <mergeCell ref="AX26:BH30"/>
    <mergeCell ref="BI26:BS30"/>
    <mergeCell ref="BT26:CD30"/>
    <mergeCell ref="CE26:DP26"/>
    <mergeCell ref="DQ26:DR29"/>
    <mergeCell ref="DS31:EU31"/>
    <mergeCell ref="EV31:FX31"/>
    <mergeCell ref="A32:AW32"/>
    <mergeCell ref="AX32:BH32"/>
    <mergeCell ref="BI32:BS32"/>
    <mergeCell ref="BT32:CD32"/>
    <mergeCell ref="CE32:CO32"/>
    <mergeCell ref="CP32:DP32"/>
    <mergeCell ref="DS32:EU32"/>
    <mergeCell ref="EV32:FX32"/>
    <mergeCell ref="A31:AW31"/>
    <mergeCell ref="AX31:BH31"/>
    <mergeCell ref="BI31:BS31"/>
    <mergeCell ref="BT31:CD31"/>
    <mergeCell ref="CE31:CO31"/>
    <mergeCell ref="CP31:DP31"/>
    <mergeCell ref="GA32:JN32"/>
    <mergeCell ref="A33:AW33"/>
    <mergeCell ref="AX33:BH33"/>
    <mergeCell ref="BI33:BS33"/>
    <mergeCell ref="BT33:CD33"/>
    <mergeCell ref="CE33:CO33"/>
    <mergeCell ref="CP33:DP33"/>
    <mergeCell ref="DS33:EU33"/>
    <mergeCell ref="EV33:FX33"/>
    <mergeCell ref="DS34:EU34"/>
    <mergeCell ref="EV34:FX34"/>
    <mergeCell ref="A35:AW35"/>
    <mergeCell ref="AX35:BH35"/>
    <mergeCell ref="BI35:BS35"/>
    <mergeCell ref="BT35:CD35"/>
    <mergeCell ref="CE35:CO35"/>
    <mergeCell ref="CP35:DP35"/>
    <mergeCell ref="DS35:EU35"/>
    <mergeCell ref="EV35:FX35"/>
    <mergeCell ref="A34:AW34"/>
    <mergeCell ref="AX34:BH34"/>
    <mergeCell ref="BI34:BS34"/>
    <mergeCell ref="BT34:CD34"/>
    <mergeCell ref="CE34:CO34"/>
    <mergeCell ref="CP34:DP34"/>
    <mergeCell ref="DS36:EU36"/>
    <mergeCell ref="EV36:FX36"/>
    <mergeCell ref="A37:AW37"/>
    <mergeCell ref="AX37:BH37"/>
    <mergeCell ref="BI37:BS37"/>
    <mergeCell ref="BT37:CD37"/>
    <mergeCell ref="CE37:CO37"/>
    <mergeCell ref="CP37:DP37"/>
    <mergeCell ref="DS37:EU37"/>
    <mergeCell ref="EV37:FX37"/>
    <mergeCell ref="A36:AW36"/>
    <mergeCell ref="AX36:BH36"/>
    <mergeCell ref="BI36:BS36"/>
    <mergeCell ref="BT36:CD36"/>
    <mergeCell ref="CE36:CO36"/>
    <mergeCell ref="CP36:DP36"/>
    <mergeCell ref="DS38:EU38"/>
    <mergeCell ref="EV38:FX38"/>
    <mergeCell ref="A39:AW39"/>
    <mergeCell ref="AX39:BH39"/>
    <mergeCell ref="BI39:BS39"/>
    <mergeCell ref="BT39:CD39"/>
    <mergeCell ref="CE39:CO39"/>
    <mergeCell ref="CP39:DP39"/>
    <mergeCell ref="DS39:EU39"/>
    <mergeCell ref="EV39:FX39"/>
    <mergeCell ref="A38:AW38"/>
    <mergeCell ref="AX38:BH38"/>
    <mergeCell ref="BI38:BS38"/>
    <mergeCell ref="BT38:CD38"/>
    <mergeCell ref="CE38:CO38"/>
    <mergeCell ref="CP38:DP38"/>
    <mergeCell ref="FK44:FX44"/>
    <mergeCell ref="T49:AP49"/>
    <mergeCell ref="AS49:CG49"/>
    <mergeCell ref="T50:AP50"/>
    <mergeCell ref="AS50:CG50"/>
    <mergeCell ref="CW53:FX53"/>
    <mergeCell ref="DS40:EU40"/>
    <mergeCell ref="EV40:FX40"/>
    <mergeCell ref="CP41:DP41"/>
    <mergeCell ref="DS41:EU41"/>
    <mergeCell ref="EV41:FX41"/>
    <mergeCell ref="FK43:FX43"/>
    <mergeCell ref="A40:AW40"/>
    <mergeCell ref="AX40:BH40"/>
    <mergeCell ref="BI40:BS40"/>
    <mergeCell ref="BT40:CD40"/>
    <mergeCell ref="CE40:CO40"/>
    <mergeCell ref="CP40:DP40"/>
    <mergeCell ref="EQ57:FI57"/>
    <mergeCell ref="FK57:FV57"/>
    <mergeCell ref="T58:AI58"/>
    <mergeCell ref="AK58:AU58"/>
    <mergeCell ref="AW58:BN58"/>
    <mergeCell ref="BP58:CL58"/>
    <mergeCell ref="CX58:CY58"/>
    <mergeCell ref="CZ58:DD58"/>
    <mergeCell ref="CW54:FX54"/>
    <mergeCell ref="T55:AP55"/>
    <mergeCell ref="AS55:CG55"/>
    <mergeCell ref="T56:AP56"/>
    <mergeCell ref="AS56:CG56"/>
    <mergeCell ref="DL56:EC56"/>
    <mergeCell ref="EE56:EO56"/>
    <mergeCell ref="EQ56:FI56"/>
    <mergeCell ref="FK56:FV56"/>
    <mergeCell ref="EF58:EI58"/>
    <mergeCell ref="EJ58:EL58"/>
    <mergeCell ref="EM58:EO58"/>
    <mergeCell ref="T59:AI59"/>
    <mergeCell ref="AK59:AU59"/>
    <mergeCell ref="AW59:BN59"/>
    <mergeCell ref="BP59:CL59"/>
    <mergeCell ref="DL57:EC57"/>
    <mergeCell ref="EE57:EO57"/>
    <mergeCell ref="AN60:AP60"/>
    <mergeCell ref="A60:B60"/>
    <mergeCell ref="C60:G60"/>
    <mergeCell ref="H60:I60"/>
    <mergeCell ref="J60:AF60"/>
    <mergeCell ref="AG60:AJ60"/>
    <mergeCell ref="AK60:AM60"/>
    <mergeCell ref="DE58:DF58"/>
    <mergeCell ref="DG58:EE58"/>
  </mergeCells>
  <printOptions horizontalCentered="1" verticalCentered="1"/>
  <pageMargins left="1.1811023622047245" right="0.39370078740157483" top="0.27559055118110237" bottom="0.19685039370078741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view="pageBreakPreview" zoomScaleNormal="100" zoomScaleSheetLayoutView="100" workbookViewId="0">
      <selection activeCell="I13" sqref="I13"/>
    </sheetView>
  </sheetViews>
  <sheetFormatPr defaultRowHeight="15.75" x14ac:dyDescent="0.25"/>
  <cols>
    <col min="1" max="1" width="9.140625" style="147"/>
    <col min="2" max="2" width="46.140625" style="147" customWidth="1"/>
    <col min="3" max="3" width="15" style="147" customWidth="1"/>
    <col min="4" max="4" width="35.85546875" style="147" customWidth="1"/>
    <col min="5" max="5" width="49.28515625" style="147" customWidth="1"/>
    <col min="6" max="16384" width="9.140625" style="147"/>
  </cols>
  <sheetData>
    <row r="1" spans="1:5" s="144" customFormat="1" ht="78.75" customHeight="1" x14ac:dyDescent="0.25">
      <c r="A1" s="456" t="s">
        <v>159</v>
      </c>
      <c r="B1" s="456"/>
      <c r="C1" s="456"/>
      <c r="D1" s="456"/>
      <c r="E1" s="143" t="s">
        <v>146</v>
      </c>
    </row>
    <row r="2" spans="1:5" s="144" customFormat="1" x14ac:dyDescent="0.25">
      <c r="A2" s="145" t="s">
        <v>158</v>
      </c>
      <c r="B2" s="145" t="s">
        <v>160</v>
      </c>
      <c r="C2" s="145" t="s">
        <v>183</v>
      </c>
      <c r="D2" s="145" t="s">
        <v>161</v>
      </c>
      <c r="E2" s="145" t="s">
        <v>161</v>
      </c>
    </row>
    <row r="3" spans="1:5" s="144" customFormat="1" x14ac:dyDescent="0.25">
      <c r="A3" s="149">
        <v>200</v>
      </c>
      <c r="B3" s="66" t="s">
        <v>111</v>
      </c>
      <c r="C3" s="149"/>
      <c r="D3" s="146" t="s">
        <v>166</v>
      </c>
      <c r="E3" s="146"/>
    </row>
    <row r="4" spans="1:5" ht="31.5" x14ac:dyDescent="0.25">
      <c r="A4" s="149">
        <v>210</v>
      </c>
      <c r="B4" s="66" t="s">
        <v>112</v>
      </c>
      <c r="C4" s="149"/>
      <c r="D4" s="148" t="s">
        <v>189</v>
      </c>
      <c r="E4" s="151" t="s">
        <v>162</v>
      </c>
    </row>
    <row r="5" spans="1:5" x14ac:dyDescent="0.25">
      <c r="A5" s="149">
        <v>211</v>
      </c>
      <c r="B5" s="66" t="s">
        <v>186</v>
      </c>
      <c r="C5" s="150">
        <v>111</v>
      </c>
      <c r="D5" s="151" t="s">
        <v>185</v>
      </c>
      <c r="E5" s="151"/>
    </row>
    <row r="6" spans="1:5" x14ac:dyDescent="0.25">
      <c r="A6" s="149"/>
      <c r="B6" s="66" t="s">
        <v>187</v>
      </c>
      <c r="C6" s="150">
        <v>119</v>
      </c>
      <c r="D6" s="151" t="s">
        <v>184</v>
      </c>
      <c r="E6" s="151"/>
    </row>
    <row r="7" spans="1:5" ht="47.25" x14ac:dyDescent="0.25">
      <c r="A7" s="149"/>
      <c r="B7" s="66" t="s">
        <v>188</v>
      </c>
      <c r="C7" s="150">
        <v>112</v>
      </c>
      <c r="D7" s="148" t="s">
        <v>190</v>
      </c>
      <c r="E7" s="151" t="s">
        <v>210</v>
      </c>
    </row>
    <row r="8" spans="1:5" ht="31.5" x14ac:dyDescent="0.25">
      <c r="A8" s="149">
        <v>220</v>
      </c>
      <c r="B8" s="97" t="s">
        <v>113</v>
      </c>
      <c r="C8" s="150"/>
      <c r="D8" s="148"/>
      <c r="E8" s="151"/>
    </row>
    <row r="9" spans="1:5" x14ac:dyDescent="0.25">
      <c r="A9" s="149"/>
      <c r="B9" s="97" t="s">
        <v>192</v>
      </c>
      <c r="C9" s="150"/>
      <c r="D9" s="148"/>
      <c r="E9" s="151"/>
    </row>
    <row r="10" spans="1:5" ht="31.5" x14ac:dyDescent="0.25">
      <c r="A10" s="149">
        <v>230</v>
      </c>
      <c r="B10" s="66" t="s">
        <v>191</v>
      </c>
      <c r="C10" s="150"/>
      <c r="D10" s="148" t="s">
        <v>167</v>
      </c>
      <c r="E10" s="151"/>
    </row>
    <row r="11" spans="1:5" x14ac:dyDescent="0.25">
      <c r="A11" s="149"/>
      <c r="B11" s="66" t="s">
        <v>193</v>
      </c>
      <c r="C11" s="150">
        <v>244</v>
      </c>
      <c r="D11" s="148" t="s">
        <v>167</v>
      </c>
      <c r="E11" s="151"/>
    </row>
    <row r="12" spans="1:5" ht="31.5" x14ac:dyDescent="0.25">
      <c r="A12" s="149">
        <v>250</v>
      </c>
      <c r="B12" s="66" t="s">
        <v>114</v>
      </c>
      <c r="C12" s="150">
        <v>321</v>
      </c>
      <c r="D12" s="152"/>
      <c r="E12" s="151" t="s">
        <v>209</v>
      </c>
    </row>
    <row r="13" spans="1:5" ht="60.75" customHeight="1" x14ac:dyDescent="0.25">
      <c r="A13" s="149">
        <v>260</v>
      </c>
      <c r="B13" s="66" t="s">
        <v>115</v>
      </c>
      <c r="C13" s="149">
        <v>244</v>
      </c>
      <c r="D13" s="148" t="s">
        <v>194</v>
      </c>
      <c r="E13" s="151"/>
    </row>
  </sheetData>
  <mergeCells count="1">
    <mergeCell ref="A1:D1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F16"/>
  <sheetViews>
    <sheetView view="pageBreakPreview" zoomScale="85" zoomScaleNormal="100" zoomScaleSheetLayoutView="85" workbookViewId="0">
      <selection activeCell="C7" sqref="C7"/>
    </sheetView>
  </sheetViews>
  <sheetFormatPr defaultRowHeight="12.75" x14ac:dyDescent="0.2"/>
  <cols>
    <col min="1" max="1" width="4.85546875" style="4" customWidth="1"/>
    <col min="2" max="2" width="56.28515625" style="110" customWidth="1"/>
    <col min="3" max="3" width="90" style="5" customWidth="1"/>
    <col min="4" max="16384" width="9.140625" style="5"/>
  </cols>
  <sheetData>
    <row r="1" spans="1:110" s="3" customFormat="1" ht="18.75" customHeight="1" x14ac:dyDescent="0.2">
      <c r="A1" s="62" t="s">
        <v>16</v>
      </c>
      <c r="B1" s="286" t="s">
        <v>17</v>
      </c>
      <c r="C1" s="286"/>
    </row>
    <row r="2" spans="1:110" x14ac:dyDescent="0.2">
      <c r="A2" s="63"/>
      <c r="B2" s="108"/>
      <c r="C2" s="64"/>
    </row>
    <row r="3" spans="1:110" ht="130.5" customHeight="1" x14ac:dyDescent="0.2">
      <c r="A3" s="116" t="s">
        <v>18</v>
      </c>
      <c r="B3" s="117" t="s">
        <v>19</v>
      </c>
      <c r="C3" s="118" t="s">
        <v>155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</row>
    <row r="4" spans="1:110" ht="15.75" customHeight="1" x14ac:dyDescent="0.2">
      <c r="A4" s="116" t="s">
        <v>20</v>
      </c>
      <c r="B4" s="288" t="s">
        <v>21</v>
      </c>
      <c r="C4" s="287" t="s">
        <v>156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</row>
    <row r="5" spans="1:110" ht="45" customHeight="1" x14ac:dyDescent="0.2">
      <c r="A5" s="116"/>
      <c r="B5" s="289"/>
      <c r="C5" s="287"/>
    </row>
    <row r="6" spans="1:110" ht="81" customHeight="1" x14ac:dyDescent="0.2">
      <c r="A6" s="116" t="s">
        <v>22</v>
      </c>
      <c r="B6" s="117" t="s">
        <v>154</v>
      </c>
      <c r="C6" s="118" t="s">
        <v>157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</row>
    <row r="7" spans="1:110" ht="144" customHeight="1" x14ac:dyDescent="0.2">
      <c r="A7" s="119" t="s">
        <v>94</v>
      </c>
      <c r="B7" s="117" t="s">
        <v>92</v>
      </c>
      <c r="C7" s="200" t="s">
        <v>165</v>
      </c>
    </row>
    <row r="8" spans="1:110" ht="63" x14ac:dyDescent="0.2">
      <c r="A8" s="119" t="s">
        <v>151</v>
      </c>
      <c r="B8" s="117" t="s">
        <v>93</v>
      </c>
      <c r="C8" s="200" t="s">
        <v>215</v>
      </c>
    </row>
    <row r="9" spans="1:110" ht="31.5" x14ac:dyDescent="0.2">
      <c r="A9" s="120" t="s">
        <v>150</v>
      </c>
      <c r="B9" s="117" t="s">
        <v>95</v>
      </c>
      <c r="C9" s="121"/>
    </row>
    <row r="10" spans="1:110" ht="15.75" x14ac:dyDescent="0.2">
      <c r="A10" s="67"/>
      <c r="B10" s="109"/>
      <c r="C10" s="65"/>
    </row>
    <row r="11" spans="1:110" ht="15.75" x14ac:dyDescent="0.2">
      <c r="A11" s="67"/>
      <c r="B11" s="109"/>
      <c r="C11" s="65"/>
    </row>
    <row r="12" spans="1:110" ht="15.75" x14ac:dyDescent="0.2">
      <c r="A12" s="2"/>
      <c r="B12" s="109"/>
      <c r="C12" s="5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</row>
    <row r="13" spans="1:110" x14ac:dyDescent="0.2">
      <c r="A13" s="63"/>
      <c r="B13" s="108"/>
      <c r="C13" s="64"/>
    </row>
    <row r="14" spans="1:110" x14ac:dyDescent="0.2">
      <c r="A14" s="63"/>
      <c r="B14" s="108"/>
      <c r="C14" s="64"/>
    </row>
    <row r="15" spans="1:110" x14ac:dyDescent="0.2">
      <c r="A15" s="63"/>
      <c r="B15" s="108"/>
      <c r="C15" s="64"/>
    </row>
    <row r="16" spans="1:110" x14ac:dyDescent="0.2">
      <c r="A16" s="63"/>
      <c r="B16" s="108"/>
      <c r="C16" s="64"/>
    </row>
  </sheetData>
  <mergeCells count="3">
    <mergeCell ref="B1:C1"/>
    <mergeCell ref="C4:C5"/>
    <mergeCell ref="B4:B5"/>
  </mergeCells>
  <phoneticPr fontId="7" type="noConversion"/>
  <printOptions horizontalCentered="1"/>
  <pageMargins left="1.1811023622047245" right="0.39370078740157483" top="0.78740157480314965" bottom="0.78740157480314965" header="0.51181102362204722" footer="0.51181102362204722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6"/>
  <sheetViews>
    <sheetView view="pageBreakPreview" zoomScaleNormal="100" zoomScaleSheetLayoutView="100" workbookViewId="0">
      <selection activeCell="E17" sqref="E17"/>
    </sheetView>
  </sheetViews>
  <sheetFormatPr defaultColWidth="29" defaultRowHeight="21.75" customHeight="1" x14ac:dyDescent="0.25"/>
  <cols>
    <col min="1" max="1" width="6.7109375" style="176" customWidth="1"/>
    <col min="2" max="2" width="47.85546875" style="176" customWidth="1"/>
    <col min="3" max="3" width="29" style="178"/>
    <col min="4" max="16384" width="29" style="176"/>
  </cols>
  <sheetData>
    <row r="1" spans="1:7" ht="17.25" customHeight="1" x14ac:dyDescent="0.25">
      <c r="C1" s="177" t="s">
        <v>138</v>
      </c>
    </row>
    <row r="2" spans="1:7" ht="21.75" customHeight="1" x14ac:dyDescent="0.25">
      <c r="A2" s="290" t="s">
        <v>72</v>
      </c>
      <c r="B2" s="290"/>
      <c r="C2" s="290"/>
    </row>
    <row r="3" spans="1:7" ht="21.75" customHeight="1" x14ac:dyDescent="0.25">
      <c r="A3" s="290" t="s">
        <v>216</v>
      </c>
      <c r="B3" s="290"/>
      <c r="C3" s="290"/>
      <c r="D3" s="291" t="s">
        <v>137</v>
      </c>
      <c r="E3" s="291"/>
      <c r="F3" s="291"/>
      <c r="G3" s="291"/>
    </row>
    <row r="4" spans="1:7" ht="21.75" customHeight="1" x14ac:dyDescent="0.25">
      <c r="A4" s="290" t="s">
        <v>73</v>
      </c>
      <c r="B4" s="290"/>
      <c r="C4" s="290"/>
    </row>
    <row r="5" spans="1:7" ht="21.75" customHeight="1" x14ac:dyDescent="0.25">
      <c r="A5" s="127"/>
    </row>
    <row r="6" spans="1:7" ht="21.75" customHeight="1" x14ac:dyDescent="0.25">
      <c r="A6" s="111" t="s">
        <v>74</v>
      </c>
      <c r="B6" s="111" t="s">
        <v>0</v>
      </c>
      <c r="C6" s="175" t="s">
        <v>75</v>
      </c>
    </row>
    <row r="7" spans="1:7" ht="15" customHeight="1" x14ac:dyDescent="0.25">
      <c r="A7" s="111">
        <v>1</v>
      </c>
      <c r="B7" s="111">
        <v>2</v>
      </c>
      <c r="C7" s="175">
        <v>3</v>
      </c>
    </row>
    <row r="8" spans="1:7" ht="21.75" customHeight="1" x14ac:dyDescent="0.25">
      <c r="A8" s="174"/>
      <c r="B8" s="174" t="s">
        <v>76</v>
      </c>
      <c r="C8" s="214" t="s">
        <v>217</v>
      </c>
    </row>
    <row r="9" spans="1:7" ht="21.75" customHeight="1" x14ac:dyDescent="0.25">
      <c r="A9" s="292"/>
      <c r="B9" s="112" t="s">
        <v>77</v>
      </c>
      <c r="C9" s="201"/>
    </row>
    <row r="10" spans="1:7" ht="21.75" customHeight="1" x14ac:dyDescent="0.25">
      <c r="A10" s="292"/>
      <c r="B10" s="112" t="s">
        <v>78</v>
      </c>
      <c r="C10" s="203">
        <v>73884025.709999993</v>
      </c>
    </row>
    <row r="11" spans="1:7" ht="21.75" customHeight="1" x14ac:dyDescent="0.25">
      <c r="A11" s="292"/>
      <c r="B11" s="113" t="s">
        <v>58</v>
      </c>
      <c r="C11" s="201"/>
    </row>
    <row r="12" spans="1:7" ht="21.75" customHeight="1" x14ac:dyDescent="0.25">
      <c r="A12" s="292"/>
      <c r="B12" s="113" t="s">
        <v>79</v>
      </c>
      <c r="C12" s="176">
        <v>54289949.75</v>
      </c>
    </row>
    <row r="13" spans="1:7" ht="21.75" customHeight="1" x14ac:dyDescent="0.25">
      <c r="A13" s="174"/>
      <c r="B13" s="114" t="s">
        <v>80</v>
      </c>
      <c r="C13" s="204">
        <v>24248780.059999999</v>
      </c>
    </row>
    <row r="14" spans="1:7" ht="21.75" customHeight="1" x14ac:dyDescent="0.25">
      <c r="A14" s="292"/>
      <c r="B14" s="113" t="s">
        <v>58</v>
      </c>
      <c r="C14" s="201"/>
    </row>
    <row r="15" spans="1:7" ht="21.75" customHeight="1" x14ac:dyDescent="0.25">
      <c r="A15" s="292"/>
      <c r="B15" s="113" t="s">
        <v>79</v>
      </c>
      <c r="C15" s="205">
        <v>5005821.68</v>
      </c>
    </row>
    <row r="16" spans="1:7" ht="21.75" customHeight="1" x14ac:dyDescent="0.25">
      <c r="A16" s="174"/>
      <c r="B16" s="174" t="s">
        <v>81</v>
      </c>
      <c r="C16" s="205">
        <v>29334091.940000001</v>
      </c>
      <c r="D16" s="213"/>
    </row>
    <row r="17" spans="1:3" ht="21.75" customHeight="1" x14ac:dyDescent="0.25">
      <c r="A17" s="292"/>
      <c r="B17" s="112" t="s">
        <v>77</v>
      </c>
      <c r="C17" s="201"/>
    </row>
    <row r="18" spans="1:3" ht="21.75" customHeight="1" x14ac:dyDescent="0.25">
      <c r="A18" s="292"/>
      <c r="B18" s="112" t="s">
        <v>82</v>
      </c>
      <c r="C18" s="205">
        <v>5723833.8200000003</v>
      </c>
    </row>
    <row r="19" spans="1:3" ht="21.75" customHeight="1" x14ac:dyDescent="0.25">
      <c r="A19" s="292"/>
      <c r="B19" s="115" t="s">
        <v>58</v>
      </c>
      <c r="C19" s="205"/>
    </row>
    <row r="20" spans="1:3" ht="32.25" customHeight="1" x14ac:dyDescent="0.25">
      <c r="A20" s="292"/>
      <c r="B20" s="115" t="s">
        <v>83</v>
      </c>
      <c r="C20" s="205">
        <v>5723833.8200000003</v>
      </c>
    </row>
    <row r="21" spans="1:3" ht="21.75" customHeight="1" x14ac:dyDescent="0.25">
      <c r="A21" s="174"/>
      <c r="B21" s="174"/>
      <c r="C21" s="201"/>
    </row>
    <row r="22" spans="1:3" ht="57.75" customHeight="1" x14ac:dyDescent="0.25">
      <c r="A22" s="174"/>
      <c r="B22" s="115" t="s">
        <v>84</v>
      </c>
      <c r="C22" s="202"/>
    </row>
    <row r="23" spans="1:3" ht="21.75" customHeight="1" x14ac:dyDescent="0.25">
      <c r="A23" s="174"/>
      <c r="B23" s="112" t="s">
        <v>85</v>
      </c>
      <c r="C23" s="201"/>
    </row>
    <row r="24" spans="1:3" ht="21.75" customHeight="1" x14ac:dyDescent="0.25">
      <c r="A24" s="174"/>
      <c r="B24" s="112" t="s">
        <v>86</v>
      </c>
      <c r="C24" s="205">
        <v>22791832.66</v>
      </c>
    </row>
    <row r="25" spans="1:3" ht="21.75" customHeight="1" x14ac:dyDescent="0.25">
      <c r="A25" s="174"/>
      <c r="B25" s="112" t="s">
        <v>87</v>
      </c>
      <c r="C25" s="205">
        <v>818425.46</v>
      </c>
    </row>
    <row r="26" spans="1:3" ht="21.75" customHeight="1" x14ac:dyDescent="0.25">
      <c r="A26" s="174"/>
      <c r="B26" s="174" t="s">
        <v>88</v>
      </c>
      <c r="C26" s="206">
        <v>6395294.8600000003</v>
      </c>
    </row>
    <row r="27" spans="1:3" ht="21.75" customHeight="1" x14ac:dyDescent="0.25">
      <c r="A27" s="292"/>
      <c r="B27" s="112" t="s">
        <v>77</v>
      </c>
      <c r="C27" s="201"/>
    </row>
    <row r="28" spans="1:3" ht="21.75" customHeight="1" x14ac:dyDescent="0.25">
      <c r="A28" s="292"/>
      <c r="B28" s="112" t="s">
        <v>89</v>
      </c>
      <c r="C28" s="201"/>
    </row>
    <row r="29" spans="1:3" ht="21.75" customHeight="1" x14ac:dyDescent="0.25">
      <c r="A29" s="174"/>
      <c r="B29" s="112" t="s">
        <v>90</v>
      </c>
      <c r="C29" s="206">
        <v>6395294.8600000003</v>
      </c>
    </row>
    <row r="30" spans="1:3" ht="21.75" customHeight="1" x14ac:dyDescent="0.25">
      <c r="A30" s="292"/>
      <c r="B30" s="113" t="s">
        <v>58</v>
      </c>
      <c r="C30" s="201"/>
    </row>
    <row r="31" spans="1:3" ht="34.5" customHeight="1" x14ac:dyDescent="0.25">
      <c r="A31" s="292"/>
      <c r="B31" s="113" t="s">
        <v>91</v>
      </c>
      <c r="C31" s="201"/>
    </row>
    <row r="33" spans="1:3" ht="21.75" customHeight="1" x14ac:dyDescent="0.25">
      <c r="C33" s="177"/>
    </row>
    <row r="34" spans="1:3" ht="21.75" customHeight="1" x14ac:dyDescent="0.25">
      <c r="A34" s="176" t="s">
        <v>214</v>
      </c>
      <c r="C34" s="177" t="s">
        <v>69</v>
      </c>
    </row>
    <row r="35" spans="1:3" ht="21.75" customHeight="1" x14ac:dyDescent="0.25">
      <c r="C35" s="177"/>
    </row>
    <row r="36" spans="1:3" s="189" customFormat="1" ht="21.75" customHeight="1" x14ac:dyDescent="0.25">
      <c r="A36" s="189" t="s">
        <v>207</v>
      </c>
      <c r="C36" s="190" t="s">
        <v>208</v>
      </c>
    </row>
  </sheetData>
  <mergeCells count="11">
    <mergeCell ref="A30:A31"/>
    <mergeCell ref="A11:A12"/>
    <mergeCell ref="A14:A15"/>
    <mergeCell ref="A17:A18"/>
    <mergeCell ref="A19:A20"/>
    <mergeCell ref="A27:A28"/>
    <mergeCell ref="A2:C2"/>
    <mergeCell ref="A3:C3"/>
    <mergeCell ref="D3:G3"/>
    <mergeCell ref="A4:C4"/>
    <mergeCell ref="A9:A10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7"/>
  <sheetViews>
    <sheetView view="pageBreakPreview" zoomScale="70" zoomScaleNormal="100" zoomScaleSheetLayoutView="70" workbookViewId="0">
      <pane xSplit="4" ySplit="9" topLeftCell="E22" activePane="bottomRight" state="frozen"/>
      <selection pane="topRight" activeCell="E1" sqref="E1"/>
      <selection pane="bottomLeft" activeCell="A10" sqref="A10"/>
      <selection pane="bottomRight" activeCell="D32" sqref="D32"/>
    </sheetView>
  </sheetViews>
  <sheetFormatPr defaultRowHeight="15.75" x14ac:dyDescent="0.2"/>
  <cols>
    <col min="1" max="1" width="52.28515625" style="69" customWidth="1"/>
    <col min="2" max="2" width="8" style="95" customWidth="1"/>
    <col min="3" max="3" width="14" style="69" customWidth="1"/>
    <col min="4" max="4" width="19.5703125" style="69" customWidth="1"/>
    <col min="5" max="5" width="26.28515625" style="122" customWidth="1"/>
    <col min="6" max="8" width="26.28515625" style="69" customWidth="1"/>
    <col min="9" max="9" width="31.42578125" style="69" hidden="1" customWidth="1"/>
    <col min="10" max="10" width="16.85546875" style="69" customWidth="1"/>
    <col min="11" max="11" width="18" style="69" customWidth="1"/>
    <col min="12" max="12" width="16.28515625" style="69" customWidth="1"/>
    <col min="13" max="13" width="19" style="69" customWidth="1"/>
    <col min="14" max="14" width="9.140625" style="69"/>
    <col min="15" max="15" width="17.85546875" style="69" bestFit="1" customWidth="1"/>
    <col min="16" max="16" width="9.140625" style="69"/>
    <col min="17" max="17" width="16.5703125" style="69" bestFit="1" customWidth="1"/>
    <col min="18" max="16384" width="9.140625" style="69"/>
  </cols>
  <sheetData>
    <row r="1" spans="1:18" x14ac:dyDescent="0.2">
      <c r="L1" s="107" t="s">
        <v>139</v>
      </c>
    </row>
    <row r="2" spans="1:18" x14ac:dyDescent="0.2">
      <c r="A2" s="297" t="s">
        <v>168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8" s="211" customFormat="1" x14ac:dyDescent="0.2">
      <c r="A3" s="215"/>
      <c r="B3" s="210"/>
      <c r="C3" s="216"/>
      <c r="D3" s="215">
        <f>D10-E10-F10-G10-H10-I10-K10</f>
        <v>0</v>
      </c>
      <c r="E3" s="229">
        <f>81773900-E10</f>
        <v>0</v>
      </c>
      <c r="F3" s="215">
        <f>1131000-F15</f>
        <v>0</v>
      </c>
      <c r="G3" s="215"/>
      <c r="H3" s="215"/>
      <c r="I3" s="215"/>
      <c r="J3" s="216"/>
      <c r="K3" s="215">
        <f>3208600-K12</f>
        <v>0</v>
      </c>
      <c r="L3" s="216"/>
    </row>
    <row r="4" spans="1:18" s="211" customFormat="1" ht="37.5" customHeight="1" x14ac:dyDescent="0.2">
      <c r="A4" s="230"/>
      <c r="B4" s="210"/>
      <c r="C4" s="231"/>
      <c r="D4" s="232">
        <f>D10-E10-F10-G10-H10-I10-K10</f>
        <v>0</v>
      </c>
      <c r="E4" s="155">
        <f>81773900-E19+E39</f>
        <v>0</v>
      </c>
      <c r="F4" s="155">
        <f>1131000-F19</f>
        <v>0</v>
      </c>
      <c r="G4" s="155"/>
      <c r="H4" s="155"/>
      <c r="I4" s="155"/>
      <c r="J4" s="155"/>
      <c r="K4" s="155">
        <f>3208600-K19+K39</f>
        <v>0</v>
      </c>
      <c r="L4" s="231"/>
    </row>
    <row r="5" spans="1:18" ht="17.25" customHeight="1" x14ac:dyDescent="0.2">
      <c r="A5" s="301" t="s">
        <v>0</v>
      </c>
      <c r="B5" s="298" t="s">
        <v>96</v>
      </c>
      <c r="C5" s="298" t="s">
        <v>97</v>
      </c>
      <c r="D5" s="295" t="s">
        <v>98</v>
      </c>
      <c r="E5" s="295"/>
      <c r="F5" s="295"/>
      <c r="G5" s="295"/>
      <c r="H5" s="295"/>
      <c r="I5" s="295"/>
      <c r="J5" s="295"/>
      <c r="K5" s="295"/>
      <c r="L5" s="295"/>
    </row>
    <row r="6" spans="1:18" ht="16.5" customHeight="1" x14ac:dyDescent="0.2">
      <c r="A6" s="302"/>
      <c r="B6" s="300"/>
      <c r="C6" s="300"/>
      <c r="D6" s="295" t="s">
        <v>47</v>
      </c>
      <c r="E6" s="295" t="s">
        <v>58</v>
      </c>
      <c r="F6" s="295"/>
      <c r="G6" s="295"/>
      <c r="H6" s="295"/>
      <c r="I6" s="295"/>
      <c r="J6" s="295"/>
      <c r="K6" s="295"/>
      <c r="L6" s="295"/>
    </row>
    <row r="7" spans="1:18" ht="106.5" customHeight="1" x14ac:dyDescent="0.2">
      <c r="A7" s="302"/>
      <c r="B7" s="300"/>
      <c r="C7" s="300"/>
      <c r="D7" s="295"/>
      <c r="E7" s="296" t="s">
        <v>99</v>
      </c>
      <c r="F7" s="295" t="s">
        <v>163</v>
      </c>
      <c r="G7" s="298" t="s">
        <v>201</v>
      </c>
      <c r="H7" s="298" t="s">
        <v>203</v>
      </c>
      <c r="I7" s="298" t="s">
        <v>204</v>
      </c>
      <c r="J7" s="298" t="s">
        <v>100</v>
      </c>
      <c r="K7" s="295" t="s">
        <v>101</v>
      </c>
      <c r="L7" s="295"/>
    </row>
    <row r="8" spans="1:18" ht="117.75" customHeight="1" x14ac:dyDescent="0.2">
      <c r="A8" s="303"/>
      <c r="B8" s="299"/>
      <c r="C8" s="299"/>
      <c r="D8" s="295"/>
      <c r="E8" s="296"/>
      <c r="F8" s="295"/>
      <c r="G8" s="299"/>
      <c r="H8" s="299"/>
      <c r="I8" s="299"/>
      <c r="J8" s="299"/>
      <c r="K8" s="141" t="s">
        <v>102</v>
      </c>
      <c r="L8" s="68" t="s">
        <v>103</v>
      </c>
    </row>
    <row r="9" spans="1:18" ht="17.25" customHeight="1" x14ac:dyDescent="0.2">
      <c r="A9" s="100">
        <v>1</v>
      </c>
      <c r="B9" s="141">
        <v>2</v>
      </c>
      <c r="C9" s="141">
        <v>3</v>
      </c>
      <c r="D9" s="141">
        <v>4</v>
      </c>
      <c r="E9" s="142">
        <v>5</v>
      </c>
      <c r="F9" s="141">
        <v>6</v>
      </c>
      <c r="G9" s="218">
        <v>7</v>
      </c>
      <c r="H9" s="217">
        <v>8</v>
      </c>
      <c r="I9" s="218">
        <v>9</v>
      </c>
      <c r="J9" s="217">
        <v>9</v>
      </c>
      <c r="K9" s="218">
        <v>10</v>
      </c>
      <c r="L9" s="217">
        <v>11</v>
      </c>
      <c r="M9" s="185"/>
    </row>
    <row r="10" spans="1:18" ht="17.25" x14ac:dyDescent="0.3">
      <c r="A10" s="97" t="s">
        <v>104</v>
      </c>
      <c r="B10" s="141">
        <v>100</v>
      </c>
      <c r="C10" s="141" t="s">
        <v>1</v>
      </c>
      <c r="D10" s="73">
        <f>SUM(E10:K10)</f>
        <v>86113500</v>
      </c>
      <c r="E10" s="74">
        <v>81773900</v>
      </c>
      <c r="F10" s="74">
        <f>F15</f>
        <v>1131000</v>
      </c>
      <c r="G10" s="74">
        <f t="shared" ref="G10:I10" si="0">G15</f>
        <v>0</v>
      </c>
      <c r="H10" s="74">
        <f t="shared" ref="H10" si="1">H15</f>
        <v>0</v>
      </c>
      <c r="I10" s="74">
        <f t="shared" si="0"/>
        <v>0</v>
      </c>
      <c r="J10" s="74"/>
      <c r="K10" s="123">
        <f>K12+L10</f>
        <v>3208600</v>
      </c>
      <c r="L10" s="196"/>
      <c r="M10" s="105"/>
    </row>
    <row r="11" spans="1:18" ht="24" customHeight="1" x14ac:dyDescent="0.2">
      <c r="A11" s="97" t="s">
        <v>122</v>
      </c>
      <c r="B11" s="141">
        <v>110</v>
      </c>
      <c r="C11" s="141"/>
      <c r="D11" s="73"/>
      <c r="E11" s="88" t="s">
        <v>1</v>
      </c>
      <c r="F11" s="88" t="s">
        <v>1</v>
      </c>
      <c r="G11" s="88" t="s">
        <v>1</v>
      </c>
      <c r="H11" s="88" t="s">
        <v>1</v>
      </c>
      <c r="I11" s="88" t="s">
        <v>1</v>
      </c>
      <c r="J11" s="88" t="s">
        <v>1</v>
      </c>
      <c r="K11" s="124"/>
      <c r="L11" s="197" t="s">
        <v>1</v>
      </c>
    </row>
    <row r="12" spans="1:18" ht="27" customHeight="1" x14ac:dyDescent="0.2">
      <c r="A12" s="97" t="s">
        <v>105</v>
      </c>
      <c r="B12" s="141">
        <v>120</v>
      </c>
      <c r="C12" s="141">
        <v>810</v>
      </c>
      <c r="D12" s="73">
        <f>SUM(E12:K12)</f>
        <v>3208600</v>
      </c>
      <c r="E12" s="88" t="s">
        <v>1</v>
      </c>
      <c r="F12" s="88" t="s">
        <v>1</v>
      </c>
      <c r="G12" s="88" t="s">
        <v>1</v>
      </c>
      <c r="H12" s="88" t="s">
        <v>1</v>
      </c>
      <c r="I12" s="88" t="s">
        <v>1</v>
      </c>
      <c r="J12" s="75"/>
      <c r="K12" s="123">
        <v>3208600</v>
      </c>
      <c r="L12" s="196"/>
      <c r="M12" s="185"/>
    </row>
    <row r="13" spans="1:18" s="72" customFormat="1" ht="31.5" x14ac:dyDescent="0.2">
      <c r="A13" s="97" t="s">
        <v>106</v>
      </c>
      <c r="B13" s="141">
        <v>130</v>
      </c>
      <c r="C13" s="141"/>
      <c r="D13" s="73"/>
      <c r="E13" s="88" t="s">
        <v>1</v>
      </c>
      <c r="F13" s="88" t="s">
        <v>1</v>
      </c>
      <c r="G13" s="88" t="s">
        <v>1</v>
      </c>
      <c r="H13" s="88" t="s">
        <v>1</v>
      </c>
      <c r="I13" s="88" t="s">
        <v>1</v>
      </c>
      <c r="J13" s="88" t="s">
        <v>1</v>
      </c>
      <c r="K13" s="125"/>
      <c r="L13" s="198" t="s">
        <v>1</v>
      </c>
      <c r="M13" s="77"/>
      <c r="N13" s="77"/>
      <c r="O13" s="77"/>
      <c r="P13" s="77"/>
      <c r="Q13" s="77"/>
      <c r="R13" s="77"/>
    </row>
    <row r="14" spans="1:18" s="72" customFormat="1" ht="71.25" customHeight="1" x14ac:dyDescent="0.2">
      <c r="A14" s="97" t="s">
        <v>107</v>
      </c>
      <c r="B14" s="100">
        <v>140</v>
      </c>
      <c r="C14" s="100"/>
      <c r="D14" s="74"/>
      <c r="E14" s="88" t="s">
        <v>1</v>
      </c>
      <c r="F14" s="88" t="s">
        <v>1</v>
      </c>
      <c r="G14" s="88" t="s">
        <v>1</v>
      </c>
      <c r="H14" s="88" t="s">
        <v>1</v>
      </c>
      <c r="I14" s="88" t="s">
        <v>1</v>
      </c>
      <c r="J14" s="88" t="s">
        <v>1</v>
      </c>
      <c r="K14" s="199"/>
      <c r="L14" s="198" t="s">
        <v>1</v>
      </c>
      <c r="M14" s="80"/>
      <c r="N14" s="80"/>
      <c r="O14" s="80"/>
      <c r="P14" s="80"/>
      <c r="Q14" s="77"/>
      <c r="R14" s="77"/>
    </row>
    <row r="15" spans="1:18" s="72" customFormat="1" x14ac:dyDescent="0.2">
      <c r="A15" s="97" t="s">
        <v>108</v>
      </c>
      <c r="B15" s="100">
        <v>150</v>
      </c>
      <c r="C15" s="87" t="s">
        <v>148</v>
      </c>
      <c r="D15" s="74">
        <f>SUM(E15:L15)</f>
        <v>1131000</v>
      </c>
      <c r="E15" s="88" t="s">
        <v>1</v>
      </c>
      <c r="F15" s="74">
        <v>1131000</v>
      </c>
      <c r="G15" s="74"/>
      <c r="H15" s="74"/>
      <c r="I15" s="74"/>
      <c r="J15" s="71"/>
      <c r="K15" s="100" t="s">
        <v>1</v>
      </c>
      <c r="L15" s="100" t="s">
        <v>1</v>
      </c>
      <c r="M15" s="77"/>
      <c r="N15" s="80"/>
      <c r="O15" s="77"/>
      <c r="P15" s="80"/>
      <c r="Q15" s="77"/>
      <c r="R15" s="77"/>
    </row>
    <row r="16" spans="1:18" s="83" customFormat="1" x14ac:dyDescent="0.2">
      <c r="A16" s="97" t="s">
        <v>109</v>
      </c>
      <c r="B16" s="100">
        <v>160</v>
      </c>
      <c r="C16" s="87" t="s">
        <v>147</v>
      </c>
      <c r="D16" s="74">
        <f>K16</f>
        <v>0</v>
      </c>
      <c r="E16" s="124" t="s">
        <v>1</v>
      </c>
      <c r="F16" s="88" t="s">
        <v>1</v>
      </c>
      <c r="G16" s="88" t="s">
        <v>1</v>
      </c>
      <c r="H16" s="88" t="s">
        <v>1</v>
      </c>
      <c r="I16" s="88" t="s">
        <v>1</v>
      </c>
      <c r="J16" s="88" t="s">
        <v>1</v>
      </c>
      <c r="K16" s="73">
        <f>SUM(L16)</f>
        <v>0</v>
      </c>
      <c r="L16" s="186"/>
      <c r="M16" s="77"/>
      <c r="N16" s="80"/>
      <c r="O16" s="77"/>
      <c r="P16" s="80"/>
      <c r="Q16" s="77"/>
      <c r="R16" s="82"/>
    </row>
    <row r="17" spans="1:26" s="83" customFormat="1" ht="15.75" hidden="1" customHeight="1" x14ac:dyDescent="0.2">
      <c r="A17" s="97" t="s">
        <v>110</v>
      </c>
      <c r="B17" s="100"/>
      <c r="C17" s="81"/>
      <c r="D17" s="74"/>
      <c r="E17" s="124" t="s">
        <v>1</v>
      </c>
      <c r="F17" s="88" t="s">
        <v>1</v>
      </c>
      <c r="G17" s="88" t="s">
        <v>1</v>
      </c>
      <c r="H17" s="88" t="s">
        <v>1</v>
      </c>
      <c r="I17" s="88" t="s">
        <v>1</v>
      </c>
      <c r="J17" s="88" t="s">
        <v>1</v>
      </c>
      <c r="K17" s="70"/>
      <c r="L17" s="78"/>
      <c r="M17" s="77"/>
      <c r="N17" s="80"/>
      <c r="O17" s="77"/>
      <c r="P17" s="80"/>
      <c r="Q17" s="77"/>
      <c r="R17" s="82"/>
    </row>
    <row r="18" spans="1:26" s="83" customFormat="1" ht="15.75" customHeight="1" x14ac:dyDescent="0.2">
      <c r="A18" s="97" t="s">
        <v>110</v>
      </c>
      <c r="B18" s="100">
        <v>180</v>
      </c>
      <c r="C18" s="87" t="s">
        <v>1</v>
      </c>
      <c r="D18" s="74"/>
      <c r="E18" s="124" t="s">
        <v>1</v>
      </c>
      <c r="F18" s="88" t="s">
        <v>1</v>
      </c>
      <c r="G18" s="88" t="s">
        <v>1</v>
      </c>
      <c r="H18" s="88" t="s">
        <v>1</v>
      </c>
      <c r="I18" s="88" t="s">
        <v>1</v>
      </c>
      <c r="J18" s="88" t="s">
        <v>1</v>
      </c>
      <c r="K18" s="70"/>
      <c r="L18" s="100" t="s">
        <v>1</v>
      </c>
      <c r="M18" s="77"/>
      <c r="N18" s="80"/>
      <c r="O18" s="77"/>
      <c r="P18" s="80"/>
      <c r="Q18" s="77"/>
      <c r="R18" s="82"/>
    </row>
    <row r="19" spans="1:26" s="104" customFormat="1" x14ac:dyDescent="0.2">
      <c r="A19" s="101" t="s">
        <v>111</v>
      </c>
      <c r="B19" s="102">
        <v>200</v>
      </c>
      <c r="C19" s="103" t="s">
        <v>1</v>
      </c>
      <c r="D19" s="160">
        <f>D20+D27+D32+D31</f>
        <v>86113500</v>
      </c>
      <c r="E19" s="160">
        <f>E20+E27+E32</f>
        <v>81773900</v>
      </c>
      <c r="F19" s="160">
        <f>F20+F27+F32+F31</f>
        <v>1131000</v>
      </c>
      <c r="G19" s="160">
        <f t="shared" ref="G19:L19" si="2">G20+G27+G32</f>
        <v>0</v>
      </c>
      <c r="H19" s="160">
        <f t="shared" si="2"/>
        <v>0</v>
      </c>
      <c r="I19" s="160">
        <f t="shared" si="2"/>
        <v>0</v>
      </c>
      <c r="J19" s="160">
        <f t="shared" si="2"/>
        <v>0</v>
      </c>
      <c r="K19" s="161">
        <f t="shared" si="2"/>
        <v>3208600</v>
      </c>
      <c r="L19" s="162">
        <f t="shared" si="2"/>
        <v>0</v>
      </c>
      <c r="M19" s="293"/>
      <c r="N19" s="294"/>
      <c r="O19" s="294"/>
      <c r="P19" s="294"/>
      <c r="Q19" s="294"/>
      <c r="R19" s="294"/>
      <c r="S19" s="294"/>
      <c r="T19" s="294"/>
      <c r="U19" s="294"/>
    </row>
    <row r="20" spans="1:26" ht="15.75" customHeight="1" x14ac:dyDescent="0.2">
      <c r="A20" s="97" t="s">
        <v>112</v>
      </c>
      <c r="B20" s="100">
        <v>210</v>
      </c>
      <c r="C20" s="100"/>
      <c r="D20" s="156">
        <f t="shared" ref="D20:D25" si="3">SUM(E20:K20)</f>
        <v>78580900</v>
      </c>
      <c r="E20" s="156">
        <f>E21+E22+E24+E23</f>
        <v>76687900</v>
      </c>
      <c r="F20" s="156">
        <f>F21+F22+F24</f>
        <v>1131000</v>
      </c>
      <c r="G20" s="156">
        <f>G21+G22+G24</f>
        <v>0</v>
      </c>
      <c r="H20" s="156">
        <f>H21+H22+H24</f>
        <v>0</v>
      </c>
      <c r="I20" s="156">
        <f>I21+I22+I24</f>
        <v>0</v>
      </c>
      <c r="J20" s="156">
        <f>J21+J22+J24</f>
        <v>0</v>
      </c>
      <c r="K20" s="159">
        <f>K21+K22+K24+K25</f>
        <v>762000</v>
      </c>
      <c r="L20" s="153">
        <f>L21+L22+L24</f>
        <v>0</v>
      </c>
      <c r="M20" s="179"/>
      <c r="N20" s="181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">
      <c r="A21" s="98" t="s">
        <v>195</v>
      </c>
      <c r="B21" s="100">
        <v>211</v>
      </c>
      <c r="C21" s="100">
        <v>121</v>
      </c>
      <c r="D21" s="156">
        <f t="shared" si="3"/>
        <v>58858600</v>
      </c>
      <c r="E21" s="156">
        <v>58858600</v>
      </c>
      <c r="F21" s="156"/>
      <c r="G21" s="156"/>
      <c r="H21" s="156"/>
      <c r="I21" s="156"/>
      <c r="J21" s="156"/>
      <c r="K21" s="208">
        <f>L21</f>
        <v>0</v>
      </c>
      <c r="L21" s="153"/>
      <c r="M21" s="76">
        <v>991</v>
      </c>
      <c r="N21" s="182"/>
      <c r="O21" s="84"/>
      <c r="P21" s="85"/>
      <c r="Q21" s="84"/>
      <c r="R21" s="84"/>
    </row>
    <row r="22" spans="1:26" x14ac:dyDescent="0.2">
      <c r="A22" s="98" t="s">
        <v>187</v>
      </c>
      <c r="B22" s="100">
        <v>211</v>
      </c>
      <c r="C22" s="100">
        <v>129</v>
      </c>
      <c r="D22" s="156">
        <f t="shared" si="3"/>
        <v>17717000</v>
      </c>
      <c r="E22" s="156">
        <v>17717000</v>
      </c>
      <c r="F22" s="156"/>
      <c r="G22" s="156"/>
      <c r="H22" s="156"/>
      <c r="I22" s="156"/>
      <c r="J22" s="156"/>
      <c r="K22" s="208">
        <f>L22</f>
        <v>0</v>
      </c>
      <c r="L22" s="153"/>
      <c r="M22" s="180">
        <v>992</v>
      </c>
      <c r="N22" s="182"/>
      <c r="O22" s="84"/>
      <c r="P22" s="85"/>
      <c r="Q22" s="193"/>
      <c r="R22" s="84"/>
    </row>
    <row r="23" spans="1:26" ht="31.5" x14ac:dyDescent="0.2">
      <c r="A23" s="98" t="s">
        <v>188</v>
      </c>
      <c r="B23" s="100">
        <v>211</v>
      </c>
      <c r="C23" s="100">
        <v>121</v>
      </c>
      <c r="D23" s="156">
        <f t="shared" si="3"/>
        <v>1100</v>
      </c>
      <c r="E23" s="156">
        <v>1100</v>
      </c>
      <c r="F23" s="156"/>
      <c r="G23" s="156"/>
      <c r="H23" s="156"/>
      <c r="I23" s="156"/>
      <c r="J23" s="156"/>
      <c r="K23" s="208"/>
      <c r="L23" s="154"/>
      <c r="M23" s="76">
        <v>914</v>
      </c>
      <c r="N23" s="85"/>
      <c r="O23" s="84"/>
      <c r="P23" s="85"/>
      <c r="Q23" s="84"/>
      <c r="R23" s="84"/>
    </row>
    <row r="24" spans="1:26" ht="31.5" x14ac:dyDescent="0.2">
      <c r="A24" s="98" t="s">
        <v>188</v>
      </c>
      <c r="B24" s="100">
        <v>211</v>
      </c>
      <c r="C24" s="100">
        <v>122</v>
      </c>
      <c r="D24" s="156">
        <f t="shared" si="3"/>
        <v>1304200</v>
      </c>
      <c r="E24" s="156">
        <v>111200</v>
      </c>
      <c r="F24" s="156">
        <v>1131000</v>
      </c>
      <c r="G24" s="156"/>
      <c r="H24" s="156"/>
      <c r="I24" s="156"/>
      <c r="J24" s="156"/>
      <c r="K24" s="208">
        <v>62000</v>
      </c>
      <c r="L24" s="154"/>
      <c r="M24" s="76" t="s">
        <v>248</v>
      </c>
      <c r="N24" s="85"/>
      <c r="O24" s="84"/>
      <c r="P24" s="85"/>
      <c r="Q24" s="84"/>
      <c r="R24" s="84"/>
    </row>
    <row r="25" spans="1:26" ht="31.5" x14ac:dyDescent="0.2">
      <c r="A25" s="98" t="s">
        <v>188</v>
      </c>
      <c r="B25" s="100">
        <v>211</v>
      </c>
      <c r="C25" s="100">
        <v>123</v>
      </c>
      <c r="D25" s="156">
        <f t="shared" si="3"/>
        <v>700000</v>
      </c>
      <c r="E25" s="156"/>
      <c r="F25" s="156"/>
      <c r="G25" s="156"/>
      <c r="H25" s="156"/>
      <c r="I25" s="156"/>
      <c r="J25" s="156"/>
      <c r="K25" s="208">
        <v>700000</v>
      </c>
      <c r="L25" s="154"/>
      <c r="M25" s="84">
        <v>966</v>
      </c>
      <c r="N25" s="85"/>
      <c r="O25" s="84"/>
      <c r="P25" s="85"/>
      <c r="Q25" s="84"/>
      <c r="R25" s="84"/>
    </row>
    <row r="26" spans="1:26" x14ac:dyDescent="0.2">
      <c r="A26" s="97" t="s">
        <v>113</v>
      </c>
      <c r="B26" s="100">
        <v>220</v>
      </c>
      <c r="C26" s="100"/>
      <c r="D26" s="156">
        <f>SUM(E26:L26)</f>
        <v>0</v>
      </c>
      <c r="E26" s="156"/>
      <c r="F26" s="156"/>
      <c r="G26" s="156"/>
      <c r="H26" s="156"/>
      <c r="I26" s="156"/>
      <c r="J26" s="156"/>
      <c r="K26" s="208"/>
      <c r="L26" s="154"/>
      <c r="M26" s="84"/>
      <c r="N26" s="85"/>
      <c r="O26" s="163"/>
      <c r="P26" s="85"/>
      <c r="Q26" s="84"/>
      <c r="R26" s="84"/>
    </row>
    <row r="27" spans="1:26" s="72" customFormat="1" x14ac:dyDescent="0.2">
      <c r="A27" s="97" t="s">
        <v>196</v>
      </c>
      <c r="B27" s="100">
        <v>230</v>
      </c>
      <c r="C27" s="87"/>
      <c r="D27" s="156">
        <f>SUM(E27:K27)</f>
        <v>0</v>
      </c>
      <c r="E27" s="157">
        <f>E28</f>
        <v>0</v>
      </c>
      <c r="F27" s="157">
        <f t="shared" ref="F27:L27" si="4">F28</f>
        <v>0</v>
      </c>
      <c r="G27" s="157">
        <f t="shared" si="4"/>
        <v>0</v>
      </c>
      <c r="H27" s="157">
        <f t="shared" si="4"/>
        <v>0</v>
      </c>
      <c r="I27" s="157">
        <f t="shared" si="4"/>
        <v>0</v>
      </c>
      <c r="J27" s="157">
        <f t="shared" si="4"/>
        <v>0</v>
      </c>
      <c r="K27" s="159">
        <f>K28+K29</f>
        <v>0</v>
      </c>
      <c r="L27" s="154">
        <f t="shared" si="4"/>
        <v>0</v>
      </c>
      <c r="M27" s="77"/>
      <c r="N27" s="80"/>
      <c r="O27" s="77"/>
      <c r="P27" s="80"/>
      <c r="Q27" s="77"/>
      <c r="R27" s="77"/>
    </row>
    <row r="28" spans="1:26" s="72" customFormat="1" ht="13.5" customHeight="1" x14ac:dyDescent="0.2">
      <c r="A28" s="97" t="s">
        <v>199</v>
      </c>
      <c r="B28" s="100"/>
      <c r="C28" s="87"/>
      <c r="D28" s="156">
        <f>SUM(E28:K28)</f>
        <v>0</v>
      </c>
      <c r="E28" s="157"/>
      <c r="F28" s="157"/>
      <c r="G28" s="157"/>
      <c r="H28" s="157"/>
      <c r="I28" s="157"/>
      <c r="J28" s="157"/>
      <c r="K28" s="159"/>
      <c r="L28" s="154"/>
      <c r="M28" s="77"/>
      <c r="N28" s="80"/>
      <c r="O28" s="77"/>
      <c r="P28" s="80"/>
      <c r="Q28" s="77"/>
      <c r="R28" s="77"/>
    </row>
    <row r="29" spans="1:26" s="72" customFormat="1" x14ac:dyDescent="0.2">
      <c r="A29" s="97" t="s">
        <v>200</v>
      </c>
      <c r="B29" s="100"/>
      <c r="C29" s="87"/>
      <c r="D29" s="156">
        <f>SUM(E29:K29)</f>
        <v>0</v>
      </c>
      <c r="E29" s="157"/>
      <c r="F29" s="157"/>
      <c r="G29" s="157"/>
      <c r="H29" s="157"/>
      <c r="I29" s="157"/>
      <c r="J29" s="157"/>
      <c r="K29" s="159"/>
      <c r="L29" s="154"/>
      <c r="M29" s="77"/>
      <c r="N29" s="80"/>
      <c r="O29" s="194"/>
      <c r="P29" s="80"/>
      <c r="Q29" s="77"/>
      <c r="R29" s="77"/>
    </row>
    <row r="30" spans="1:26" s="72" customFormat="1" ht="20.25" customHeight="1" x14ac:dyDescent="0.2">
      <c r="A30" s="97" t="s">
        <v>197</v>
      </c>
      <c r="B30" s="100">
        <v>240</v>
      </c>
      <c r="C30" s="87"/>
      <c r="D30" s="156">
        <f>SUM(E30:L30)</f>
        <v>0</v>
      </c>
      <c r="E30" s="157"/>
      <c r="F30" s="157"/>
      <c r="G30" s="157"/>
      <c r="H30" s="157"/>
      <c r="I30" s="157"/>
      <c r="J30" s="157"/>
      <c r="K30" s="209"/>
      <c r="L30" s="154"/>
      <c r="M30" s="77"/>
      <c r="N30" s="80"/>
      <c r="O30" s="195"/>
      <c r="P30" s="80"/>
      <c r="Q30" s="77"/>
      <c r="R30" s="77"/>
    </row>
    <row r="31" spans="1:26" s="72" customFormat="1" ht="31.5" x14ac:dyDescent="0.2">
      <c r="A31" s="97" t="s">
        <v>114</v>
      </c>
      <c r="B31" s="100">
        <v>250</v>
      </c>
      <c r="C31" s="87" t="s">
        <v>211</v>
      </c>
      <c r="D31" s="156">
        <f>SUM(E31:L31)</f>
        <v>0</v>
      </c>
      <c r="E31" s="157"/>
      <c r="F31" s="156"/>
      <c r="G31" s="157"/>
      <c r="H31" s="157"/>
      <c r="I31" s="157"/>
      <c r="J31" s="157"/>
      <c r="K31" s="208"/>
      <c r="L31" s="154"/>
      <c r="M31" s="77">
        <v>917</v>
      </c>
      <c r="N31" s="80"/>
      <c r="O31" s="77"/>
      <c r="P31" s="80"/>
      <c r="Q31" s="77"/>
      <c r="R31" s="77"/>
    </row>
    <row r="32" spans="1:26" x14ac:dyDescent="0.2">
      <c r="A32" s="97" t="s">
        <v>115</v>
      </c>
      <c r="B32" s="100">
        <v>260</v>
      </c>
      <c r="C32" s="100">
        <v>244</v>
      </c>
      <c r="D32" s="156">
        <f>SUM(E32:K32)</f>
        <v>7532600</v>
      </c>
      <c r="E32" s="156">
        <v>5086000</v>
      </c>
      <c r="F32" s="156"/>
      <c r="G32" s="156"/>
      <c r="H32" s="156"/>
      <c r="I32" s="156"/>
      <c r="J32" s="156"/>
      <c r="K32" s="208">
        <f>2446600+L32</f>
        <v>2446600</v>
      </c>
      <c r="L32" s="153">
        <f>L39</f>
        <v>0</v>
      </c>
      <c r="M32" s="163" t="e">
        <f>E32-#REF!</f>
        <v>#REF!</v>
      </c>
      <c r="N32" s="85"/>
      <c r="O32" s="84"/>
      <c r="P32" s="85"/>
      <c r="Q32" s="84"/>
      <c r="R32" s="84"/>
    </row>
    <row r="33" spans="1:18" x14ac:dyDescent="0.2">
      <c r="A33" s="97" t="s">
        <v>116</v>
      </c>
      <c r="B33" s="100">
        <v>300</v>
      </c>
      <c r="C33" s="100" t="s">
        <v>1</v>
      </c>
      <c r="D33" s="156"/>
      <c r="E33" s="156"/>
      <c r="F33" s="156"/>
      <c r="G33" s="156"/>
      <c r="H33" s="156"/>
      <c r="I33" s="156"/>
      <c r="J33" s="156"/>
      <c r="K33" s="208"/>
      <c r="L33" s="154"/>
      <c r="M33" s="84"/>
      <c r="N33" s="85"/>
      <c r="O33" s="84"/>
      <c r="P33" s="85"/>
      <c r="Q33" s="84"/>
      <c r="R33" s="84"/>
    </row>
    <row r="34" spans="1:18" s="72" customFormat="1" x14ac:dyDescent="0.2">
      <c r="A34" s="97" t="s">
        <v>121</v>
      </c>
      <c r="B34" s="100">
        <v>310</v>
      </c>
      <c r="C34" s="81"/>
      <c r="D34" s="157"/>
      <c r="E34" s="157"/>
      <c r="F34" s="157"/>
      <c r="G34" s="157"/>
      <c r="H34" s="157"/>
      <c r="I34" s="157"/>
      <c r="J34" s="157"/>
      <c r="K34" s="158"/>
      <c r="L34" s="154"/>
      <c r="M34" s="77"/>
      <c r="N34" s="80"/>
      <c r="O34" s="77"/>
      <c r="P34" s="80"/>
      <c r="Q34" s="77"/>
      <c r="R34" s="77"/>
    </row>
    <row r="35" spans="1:18" x14ac:dyDescent="0.2">
      <c r="A35" s="97" t="s">
        <v>117</v>
      </c>
      <c r="B35" s="100">
        <v>320</v>
      </c>
      <c r="C35" s="100"/>
      <c r="D35" s="156"/>
      <c r="E35" s="156"/>
      <c r="F35" s="156"/>
      <c r="G35" s="156"/>
      <c r="H35" s="156"/>
      <c r="I35" s="156"/>
      <c r="J35" s="156"/>
      <c r="K35" s="159"/>
      <c r="L35" s="154"/>
      <c r="M35" s="84"/>
      <c r="N35" s="85"/>
      <c r="O35" s="84"/>
      <c r="P35" s="85"/>
      <c r="Q35" s="84"/>
      <c r="R35" s="84"/>
    </row>
    <row r="36" spans="1:18" x14ac:dyDescent="0.2">
      <c r="A36" s="97" t="s">
        <v>144</v>
      </c>
      <c r="B36" s="100">
        <v>400</v>
      </c>
      <c r="C36" s="100"/>
      <c r="D36" s="156"/>
      <c r="E36" s="156"/>
      <c r="F36" s="156"/>
      <c r="G36" s="156"/>
      <c r="H36" s="156"/>
      <c r="I36" s="156"/>
      <c r="J36" s="156"/>
      <c r="K36" s="159"/>
      <c r="L36" s="154"/>
      <c r="M36" s="84"/>
      <c r="N36" s="85"/>
      <c r="O36" s="84"/>
      <c r="P36" s="85"/>
      <c r="Q36" s="84"/>
      <c r="R36" s="84"/>
    </row>
    <row r="37" spans="1:18" x14ac:dyDescent="0.2">
      <c r="A37" s="97" t="s">
        <v>123</v>
      </c>
      <c r="B37" s="100">
        <v>410</v>
      </c>
      <c r="C37" s="100"/>
      <c r="D37" s="156"/>
      <c r="E37" s="156"/>
      <c r="F37" s="156"/>
      <c r="G37" s="156"/>
      <c r="H37" s="156"/>
      <c r="I37" s="156"/>
      <c r="J37" s="156"/>
      <c r="K37" s="159"/>
      <c r="L37" s="154"/>
      <c r="M37" s="84"/>
      <c r="N37" s="85"/>
      <c r="O37" s="84"/>
      <c r="P37" s="85"/>
      <c r="Q37" s="84"/>
      <c r="R37" s="84"/>
    </row>
    <row r="38" spans="1:18" ht="15.75" customHeight="1" x14ac:dyDescent="0.2">
      <c r="A38" s="97" t="s">
        <v>118</v>
      </c>
      <c r="B38" s="100">
        <v>420</v>
      </c>
      <c r="C38" s="100"/>
      <c r="D38" s="156"/>
      <c r="E38" s="156"/>
      <c r="F38" s="156"/>
      <c r="G38" s="156"/>
      <c r="H38" s="156"/>
      <c r="I38" s="156"/>
      <c r="J38" s="156"/>
      <c r="K38" s="159"/>
      <c r="L38" s="154"/>
      <c r="M38" s="84"/>
      <c r="N38" s="85"/>
      <c r="O38" s="84"/>
      <c r="P38" s="85"/>
      <c r="Q38" s="84"/>
      <c r="R38" s="84"/>
    </row>
    <row r="39" spans="1:18" s="72" customFormat="1" x14ac:dyDescent="0.2">
      <c r="A39" s="97" t="s">
        <v>119</v>
      </c>
      <c r="B39" s="100">
        <v>500</v>
      </c>
      <c r="C39" s="87" t="s">
        <v>1</v>
      </c>
      <c r="D39" s="156">
        <f>SUM(E39:K39)</f>
        <v>0</v>
      </c>
      <c r="E39" s="156"/>
      <c r="F39" s="157"/>
      <c r="G39" s="157"/>
      <c r="H39" s="157"/>
      <c r="I39" s="157"/>
      <c r="J39" s="157"/>
      <c r="K39" s="208"/>
      <c r="L39" s="208"/>
      <c r="M39" s="86"/>
      <c r="N39" s="86"/>
      <c r="O39" s="86"/>
      <c r="P39" s="86"/>
      <c r="Q39" s="77"/>
      <c r="R39" s="77"/>
    </row>
    <row r="40" spans="1:18" s="72" customFormat="1" x14ac:dyDescent="0.2">
      <c r="A40" s="97" t="s">
        <v>120</v>
      </c>
      <c r="B40" s="100">
        <v>600</v>
      </c>
      <c r="C40" s="87" t="s">
        <v>1</v>
      </c>
      <c r="D40" s="71"/>
      <c r="E40" s="71"/>
      <c r="F40" s="71"/>
      <c r="G40" s="71"/>
      <c r="H40" s="71"/>
      <c r="I40" s="71"/>
      <c r="J40" s="71"/>
      <c r="K40" s="79"/>
      <c r="L40" s="154"/>
      <c r="M40" s="86"/>
      <c r="N40" s="86"/>
      <c r="O40" s="86"/>
      <c r="P40" s="86"/>
      <c r="Q40" s="77"/>
      <c r="R40" s="77"/>
    </row>
    <row r="41" spans="1:18" s="72" customFormat="1" x14ac:dyDescent="0.2">
      <c r="A41" s="99"/>
      <c r="B41" s="96"/>
      <c r="C41" s="92"/>
      <c r="D41" s="212">
        <f>D19-D39</f>
        <v>86113500</v>
      </c>
      <c r="E41" s="126"/>
      <c r="F41" s="93"/>
      <c r="G41" s="93"/>
      <c r="H41" s="93"/>
      <c r="I41" s="93"/>
      <c r="J41" s="93"/>
      <c r="K41" s="94"/>
      <c r="L41" s="91"/>
      <c r="M41" s="86"/>
      <c r="N41" s="86"/>
      <c r="O41" s="86"/>
      <c r="P41" s="86"/>
      <c r="Q41" s="77"/>
      <c r="R41" s="77"/>
    </row>
    <row r="42" spans="1:18" x14ac:dyDescent="0.2">
      <c r="A42" s="89"/>
      <c r="C42" s="89"/>
      <c r="D42" s="90"/>
      <c r="E42" s="69"/>
    </row>
    <row r="43" spans="1:18" x14ac:dyDescent="0.2">
      <c r="A43" s="89" t="str">
        <f>'Фин.сост. '!A34</f>
        <v>Начальник ОЭАиП</v>
      </c>
      <c r="C43" s="89"/>
      <c r="D43" s="89"/>
      <c r="E43" s="69" t="str">
        <f>'Фин.сост. '!C34</f>
        <v>И.Н. Шишканова</v>
      </c>
    </row>
    <row r="44" spans="1:18" x14ac:dyDescent="0.2">
      <c r="E44" s="69"/>
    </row>
    <row r="45" spans="1:18" x14ac:dyDescent="0.2">
      <c r="A45" s="69" t="str">
        <f>'Фин.сост. '!A36</f>
        <v>Директор МКУ "ОК УК"</v>
      </c>
      <c r="E45" s="69" t="str">
        <f>'Фин.сост. '!C36</f>
        <v>А.А. Дейнега</v>
      </c>
    </row>
    <row r="47" spans="1:18" x14ac:dyDescent="0.2">
      <c r="E47" s="184">
        <f>E39-66500</f>
        <v>-66500</v>
      </c>
    </row>
  </sheetData>
  <mergeCells count="15">
    <mergeCell ref="M19:U19"/>
    <mergeCell ref="D6:D8"/>
    <mergeCell ref="F7:F8"/>
    <mergeCell ref="E7:E8"/>
    <mergeCell ref="A2:L2"/>
    <mergeCell ref="D5:L5"/>
    <mergeCell ref="E6:L6"/>
    <mergeCell ref="K7:L7"/>
    <mergeCell ref="I7:I8"/>
    <mergeCell ref="J7:J8"/>
    <mergeCell ref="C5:C8"/>
    <mergeCell ref="B5:B8"/>
    <mergeCell ref="A5:A8"/>
    <mergeCell ref="G7:G8"/>
    <mergeCell ref="H7:H8"/>
  </mergeCells>
  <printOptions horizontalCentered="1"/>
  <pageMargins left="0.19685039370078741" right="0.15748031496062992" top="0.23622047244094491" bottom="0.31496062992125984" header="0.27559055118110237" footer="0"/>
  <pageSetup paperSize="9" scale="52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7"/>
  <sheetViews>
    <sheetView view="pageBreakPreview" zoomScale="70" zoomScaleNormal="100" zoomScaleSheetLayoutView="70" workbookViewId="0">
      <pane xSplit="4" ySplit="9" topLeftCell="E16" activePane="bottomRight" state="frozen"/>
      <selection pane="topRight" activeCell="E1" sqref="E1"/>
      <selection pane="bottomLeft" activeCell="A10" sqref="A10"/>
      <selection pane="bottomRight" activeCell="E7" sqref="E7:E8"/>
    </sheetView>
  </sheetViews>
  <sheetFormatPr defaultRowHeight="15.75" x14ac:dyDescent="0.2"/>
  <cols>
    <col min="1" max="1" width="52.28515625" style="69" customWidth="1"/>
    <col min="2" max="2" width="8" style="95" customWidth="1"/>
    <col min="3" max="3" width="14" style="69" customWidth="1"/>
    <col min="4" max="4" width="19.5703125" style="69" customWidth="1"/>
    <col min="5" max="5" width="26.28515625" style="122" customWidth="1"/>
    <col min="6" max="8" width="26.28515625" style="69" customWidth="1"/>
    <col min="9" max="9" width="31.42578125" style="69" hidden="1" customWidth="1"/>
    <col min="10" max="10" width="16.85546875" style="69" customWidth="1"/>
    <col min="11" max="11" width="18" style="69" customWidth="1"/>
    <col min="12" max="12" width="16.28515625" style="69" customWidth="1"/>
    <col min="13" max="13" width="19" style="69" customWidth="1"/>
    <col min="14" max="14" width="9.140625" style="69"/>
    <col min="15" max="15" width="17.85546875" style="69" bestFit="1" customWidth="1"/>
    <col min="16" max="16" width="9.140625" style="69"/>
    <col min="17" max="17" width="16.5703125" style="69" bestFit="1" customWidth="1"/>
    <col min="18" max="16384" width="9.140625" style="69"/>
  </cols>
  <sheetData>
    <row r="1" spans="1:18" x14ac:dyDescent="0.2">
      <c r="L1" s="107" t="s">
        <v>139</v>
      </c>
    </row>
    <row r="2" spans="1:18" x14ac:dyDescent="0.2">
      <c r="A2" s="297" t="s">
        <v>202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8" s="211" customFormat="1" x14ac:dyDescent="0.2">
      <c r="A3" s="215"/>
      <c r="B3" s="210"/>
      <c r="C3" s="216"/>
      <c r="D3" s="215">
        <f>D10-E10-F10-G10-H10-I10-K10</f>
        <v>0</v>
      </c>
      <c r="E3" s="229">
        <f>81773900-E10</f>
        <v>0</v>
      </c>
      <c r="F3" s="215">
        <f>1131000-F15</f>
        <v>0</v>
      </c>
      <c r="G3" s="215"/>
      <c r="H3" s="215">
        <f>108000-H15</f>
        <v>0</v>
      </c>
      <c r="I3" s="215"/>
      <c r="J3" s="216"/>
      <c r="K3" s="215">
        <f>3208600-K12</f>
        <v>0</v>
      </c>
      <c r="L3" s="216"/>
    </row>
    <row r="4" spans="1:18" s="211" customFormat="1" ht="37.5" customHeight="1" x14ac:dyDescent="0.2">
      <c r="A4" s="230"/>
      <c r="B4" s="210"/>
      <c r="C4" s="231"/>
      <c r="D4" s="232">
        <f>D10-E10-F10-G10-H10-I10-K10</f>
        <v>0</v>
      </c>
      <c r="E4" s="155">
        <f>81773900-E19+E39</f>
        <v>0</v>
      </c>
      <c r="F4" s="155">
        <f>1131000-F19</f>
        <v>0</v>
      </c>
      <c r="G4" s="155"/>
      <c r="H4" s="155">
        <f>108000-H19</f>
        <v>0</v>
      </c>
      <c r="I4" s="155"/>
      <c r="J4" s="155"/>
      <c r="K4" s="155">
        <f>3208600-K19+K39</f>
        <v>0</v>
      </c>
      <c r="L4" s="231"/>
    </row>
    <row r="5" spans="1:18" ht="17.25" customHeight="1" x14ac:dyDescent="0.2">
      <c r="A5" s="301" t="s">
        <v>0</v>
      </c>
      <c r="B5" s="298" t="s">
        <v>96</v>
      </c>
      <c r="C5" s="298" t="s">
        <v>97</v>
      </c>
      <c r="D5" s="295" t="s">
        <v>98</v>
      </c>
      <c r="E5" s="295"/>
      <c r="F5" s="295"/>
      <c r="G5" s="295"/>
      <c r="H5" s="295"/>
      <c r="I5" s="295"/>
      <c r="J5" s="295"/>
      <c r="K5" s="295"/>
      <c r="L5" s="295"/>
    </row>
    <row r="6" spans="1:18" ht="16.5" customHeight="1" x14ac:dyDescent="0.2">
      <c r="A6" s="302"/>
      <c r="B6" s="300"/>
      <c r="C6" s="300"/>
      <c r="D6" s="295" t="s">
        <v>47</v>
      </c>
      <c r="E6" s="295" t="s">
        <v>58</v>
      </c>
      <c r="F6" s="295"/>
      <c r="G6" s="295"/>
      <c r="H6" s="295"/>
      <c r="I6" s="295"/>
      <c r="J6" s="295"/>
      <c r="K6" s="295"/>
      <c r="L6" s="295"/>
    </row>
    <row r="7" spans="1:18" ht="106.5" customHeight="1" x14ac:dyDescent="0.2">
      <c r="A7" s="302"/>
      <c r="B7" s="300"/>
      <c r="C7" s="300"/>
      <c r="D7" s="295"/>
      <c r="E7" s="296" t="s">
        <v>99</v>
      </c>
      <c r="F7" s="295" t="s">
        <v>163</v>
      </c>
      <c r="G7" s="298" t="s">
        <v>201</v>
      </c>
      <c r="H7" s="298" t="s">
        <v>203</v>
      </c>
      <c r="I7" s="298" t="s">
        <v>204</v>
      </c>
      <c r="J7" s="298" t="s">
        <v>100</v>
      </c>
      <c r="K7" s="295" t="s">
        <v>101</v>
      </c>
      <c r="L7" s="295"/>
    </row>
    <row r="8" spans="1:18" ht="117.75" customHeight="1" x14ac:dyDescent="0.2">
      <c r="A8" s="303"/>
      <c r="B8" s="299"/>
      <c r="C8" s="299"/>
      <c r="D8" s="295"/>
      <c r="E8" s="296"/>
      <c r="F8" s="295"/>
      <c r="G8" s="299"/>
      <c r="H8" s="299"/>
      <c r="I8" s="299"/>
      <c r="J8" s="299"/>
      <c r="K8" s="241" t="s">
        <v>102</v>
      </c>
      <c r="L8" s="68" t="s">
        <v>103</v>
      </c>
    </row>
    <row r="9" spans="1:18" ht="17.25" customHeight="1" x14ac:dyDescent="0.2">
      <c r="A9" s="100">
        <v>1</v>
      </c>
      <c r="B9" s="241">
        <v>2</v>
      </c>
      <c r="C9" s="241">
        <v>3</v>
      </c>
      <c r="D9" s="241">
        <v>4</v>
      </c>
      <c r="E9" s="242">
        <v>5</v>
      </c>
      <c r="F9" s="241">
        <v>6</v>
      </c>
      <c r="G9" s="242">
        <v>7</v>
      </c>
      <c r="H9" s="241">
        <v>8</v>
      </c>
      <c r="I9" s="242">
        <v>9</v>
      </c>
      <c r="J9" s="241">
        <v>9</v>
      </c>
      <c r="K9" s="242">
        <v>10</v>
      </c>
      <c r="L9" s="241">
        <v>11</v>
      </c>
      <c r="M9" s="185"/>
    </row>
    <row r="10" spans="1:18" ht="17.25" x14ac:dyDescent="0.3">
      <c r="A10" s="97" t="s">
        <v>104</v>
      </c>
      <c r="B10" s="241">
        <v>100</v>
      </c>
      <c r="C10" s="241" t="s">
        <v>1</v>
      </c>
      <c r="D10" s="73">
        <f>SUM(E10:K10)</f>
        <v>86221500</v>
      </c>
      <c r="E10" s="74">
        <v>81773900</v>
      </c>
      <c r="F10" s="74">
        <f>F15</f>
        <v>1131000</v>
      </c>
      <c r="G10" s="74">
        <f t="shared" ref="G10:I10" si="0">G15</f>
        <v>0</v>
      </c>
      <c r="H10" s="74">
        <f t="shared" si="0"/>
        <v>108000</v>
      </c>
      <c r="I10" s="74">
        <f t="shared" si="0"/>
        <v>0</v>
      </c>
      <c r="J10" s="74"/>
      <c r="K10" s="123">
        <f>K12+L10</f>
        <v>3208600</v>
      </c>
      <c r="L10" s="196"/>
      <c r="M10" s="105"/>
    </row>
    <row r="11" spans="1:18" ht="24" customHeight="1" x14ac:dyDescent="0.2">
      <c r="A11" s="97" t="s">
        <v>122</v>
      </c>
      <c r="B11" s="241">
        <v>110</v>
      </c>
      <c r="C11" s="241"/>
      <c r="D11" s="73"/>
      <c r="E11" s="88" t="s">
        <v>1</v>
      </c>
      <c r="F11" s="88" t="s">
        <v>1</v>
      </c>
      <c r="G11" s="88" t="s">
        <v>1</v>
      </c>
      <c r="H11" s="88" t="s">
        <v>1</v>
      </c>
      <c r="I11" s="88" t="s">
        <v>1</v>
      </c>
      <c r="J11" s="88" t="s">
        <v>1</v>
      </c>
      <c r="K11" s="124"/>
      <c r="L11" s="197" t="s">
        <v>1</v>
      </c>
    </row>
    <row r="12" spans="1:18" ht="27" customHeight="1" x14ac:dyDescent="0.2">
      <c r="A12" s="97" t="s">
        <v>105</v>
      </c>
      <c r="B12" s="241">
        <v>120</v>
      </c>
      <c r="C12" s="241">
        <v>810</v>
      </c>
      <c r="D12" s="73">
        <f>SUM(E12:K12)</f>
        <v>3208600</v>
      </c>
      <c r="E12" s="88" t="s">
        <v>1</v>
      </c>
      <c r="F12" s="88" t="s">
        <v>1</v>
      </c>
      <c r="G12" s="88" t="s">
        <v>1</v>
      </c>
      <c r="H12" s="88" t="s">
        <v>1</v>
      </c>
      <c r="I12" s="88" t="s">
        <v>1</v>
      </c>
      <c r="J12" s="75"/>
      <c r="K12" s="123">
        <v>3208600</v>
      </c>
      <c r="L12" s="196"/>
      <c r="M12" s="185"/>
    </row>
    <row r="13" spans="1:18" s="72" customFormat="1" ht="31.5" x14ac:dyDescent="0.2">
      <c r="A13" s="97" t="s">
        <v>106</v>
      </c>
      <c r="B13" s="241">
        <v>130</v>
      </c>
      <c r="C13" s="241"/>
      <c r="D13" s="73"/>
      <c r="E13" s="88" t="s">
        <v>1</v>
      </c>
      <c r="F13" s="88" t="s">
        <v>1</v>
      </c>
      <c r="G13" s="88" t="s">
        <v>1</v>
      </c>
      <c r="H13" s="88" t="s">
        <v>1</v>
      </c>
      <c r="I13" s="88" t="s">
        <v>1</v>
      </c>
      <c r="J13" s="88" t="s">
        <v>1</v>
      </c>
      <c r="K13" s="125"/>
      <c r="L13" s="198" t="s">
        <v>1</v>
      </c>
      <c r="M13" s="77"/>
      <c r="N13" s="77"/>
      <c r="O13" s="77"/>
      <c r="P13" s="77"/>
      <c r="Q13" s="77"/>
      <c r="R13" s="77"/>
    </row>
    <row r="14" spans="1:18" s="72" customFormat="1" ht="71.25" customHeight="1" x14ac:dyDescent="0.2">
      <c r="A14" s="97" t="s">
        <v>107</v>
      </c>
      <c r="B14" s="100">
        <v>140</v>
      </c>
      <c r="C14" s="100"/>
      <c r="D14" s="74"/>
      <c r="E14" s="88" t="s">
        <v>1</v>
      </c>
      <c r="F14" s="88" t="s">
        <v>1</v>
      </c>
      <c r="G14" s="88" t="s">
        <v>1</v>
      </c>
      <c r="H14" s="88" t="s">
        <v>1</v>
      </c>
      <c r="I14" s="88" t="s">
        <v>1</v>
      </c>
      <c r="J14" s="88" t="s">
        <v>1</v>
      </c>
      <c r="K14" s="199"/>
      <c r="L14" s="198" t="s">
        <v>1</v>
      </c>
      <c r="M14" s="80"/>
      <c r="N14" s="80"/>
      <c r="O14" s="80"/>
      <c r="P14" s="80"/>
      <c r="Q14" s="77"/>
      <c r="R14" s="77"/>
    </row>
    <row r="15" spans="1:18" s="72" customFormat="1" x14ac:dyDescent="0.2">
      <c r="A15" s="97" t="s">
        <v>108</v>
      </c>
      <c r="B15" s="100">
        <v>150</v>
      </c>
      <c r="C15" s="87" t="s">
        <v>148</v>
      </c>
      <c r="D15" s="74">
        <f>SUM(E15:L15)</f>
        <v>1239000</v>
      </c>
      <c r="E15" s="88" t="s">
        <v>1</v>
      </c>
      <c r="F15" s="74">
        <v>1131000</v>
      </c>
      <c r="G15" s="74"/>
      <c r="H15" s="74">
        <v>108000</v>
      </c>
      <c r="I15" s="74"/>
      <c r="J15" s="71"/>
      <c r="K15" s="100" t="s">
        <v>1</v>
      </c>
      <c r="L15" s="100" t="s">
        <v>1</v>
      </c>
      <c r="M15" s="77"/>
      <c r="N15" s="80"/>
      <c r="O15" s="77"/>
      <c r="P15" s="80"/>
      <c r="Q15" s="77"/>
      <c r="R15" s="77"/>
    </row>
    <row r="16" spans="1:18" s="83" customFormat="1" x14ac:dyDescent="0.2">
      <c r="A16" s="97" t="s">
        <v>109</v>
      </c>
      <c r="B16" s="100">
        <v>160</v>
      </c>
      <c r="C16" s="87" t="s">
        <v>147</v>
      </c>
      <c r="D16" s="74">
        <f>K16</f>
        <v>0</v>
      </c>
      <c r="E16" s="124" t="s">
        <v>1</v>
      </c>
      <c r="F16" s="88" t="s">
        <v>1</v>
      </c>
      <c r="G16" s="88" t="s">
        <v>1</v>
      </c>
      <c r="H16" s="88" t="s">
        <v>1</v>
      </c>
      <c r="I16" s="88" t="s">
        <v>1</v>
      </c>
      <c r="J16" s="88" t="s">
        <v>1</v>
      </c>
      <c r="K16" s="73">
        <f>SUM(L16)</f>
        <v>0</v>
      </c>
      <c r="L16" s="186"/>
      <c r="M16" s="77"/>
      <c r="N16" s="80"/>
      <c r="O16" s="77"/>
      <c r="P16" s="80"/>
      <c r="Q16" s="77"/>
      <c r="R16" s="82"/>
    </row>
    <row r="17" spans="1:26" s="83" customFormat="1" ht="15.75" hidden="1" customHeight="1" x14ac:dyDescent="0.2">
      <c r="A17" s="97" t="s">
        <v>110</v>
      </c>
      <c r="B17" s="100"/>
      <c r="C17" s="81"/>
      <c r="D17" s="74"/>
      <c r="E17" s="124" t="s">
        <v>1</v>
      </c>
      <c r="F17" s="88" t="s">
        <v>1</v>
      </c>
      <c r="G17" s="88" t="s">
        <v>1</v>
      </c>
      <c r="H17" s="88" t="s">
        <v>1</v>
      </c>
      <c r="I17" s="88" t="s">
        <v>1</v>
      </c>
      <c r="J17" s="88" t="s">
        <v>1</v>
      </c>
      <c r="K17" s="70"/>
      <c r="L17" s="78"/>
      <c r="M17" s="77"/>
      <c r="N17" s="80"/>
      <c r="O17" s="77"/>
      <c r="P17" s="80"/>
      <c r="Q17" s="77"/>
      <c r="R17" s="82"/>
    </row>
    <row r="18" spans="1:26" s="83" customFormat="1" ht="15.75" customHeight="1" x14ac:dyDescent="0.2">
      <c r="A18" s="97" t="s">
        <v>110</v>
      </c>
      <c r="B18" s="100">
        <v>180</v>
      </c>
      <c r="C18" s="87" t="s">
        <v>1</v>
      </c>
      <c r="D18" s="74"/>
      <c r="E18" s="124" t="s">
        <v>1</v>
      </c>
      <c r="F18" s="88" t="s">
        <v>1</v>
      </c>
      <c r="G18" s="88" t="s">
        <v>1</v>
      </c>
      <c r="H18" s="88" t="s">
        <v>1</v>
      </c>
      <c r="I18" s="88" t="s">
        <v>1</v>
      </c>
      <c r="J18" s="88" t="s">
        <v>1</v>
      </c>
      <c r="K18" s="70"/>
      <c r="L18" s="100" t="s">
        <v>1</v>
      </c>
      <c r="M18" s="77"/>
      <c r="N18" s="80"/>
      <c r="O18" s="77"/>
      <c r="P18" s="80"/>
      <c r="Q18" s="77"/>
      <c r="R18" s="82"/>
    </row>
    <row r="19" spans="1:26" s="104" customFormat="1" x14ac:dyDescent="0.2">
      <c r="A19" s="101" t="s">
        <v>111</v>
      </c>
      <c r="B19" s="102">
        <v>200</v>
      </c>
      <c r="C19" s="103" t="s">
        <v>1</v>
      </c>
      <c r="D19" s="160">
        <f>D20+D27+D32+D31</f>
        <v>86221500</v>
      </c>
      <c r="E19" s="160">
        <f>E20+E27+E32</f>
        <v>81773900</v>
      </c>
      <c r="F19" s="160">
        <f>F20+F27+F32+F31</f>
        <v>1131000</v>
      </c>
      <c r="G19" s="160">
        <f t="shared" ref="G19:L19" si="1">G20+G27+G32</f>
        <v>0</v>
      </c>
      <c r="H19" s="160">
        <f>H20+H27+H32</f>
        <v>108000</v>
      </c>
      <c r="I19" s="160">
        <f t="shared" si="1"/>
        <v>0</v>
      </c>
      <c r="J19" s="160">
        <f t="shared" si="1"/>
        <v>0</v>
      </c>
      <c r="K19" s="161">
        <f t="shared" si="1"/>
        <v>3208600</v>
      </c>
      <c r="L19" s="162">
        <f t="shared" si="1"/>
        <v>0</v>
      </c>
      <c r="M19" s="293"/>
      <c r="N19" s="294"/>
      <c r="O19" s="294"/>
      <c r="P19" s="294"/>
      <c r="Q19" s="294"/>
      <c r="R19" s="294"/>
      <c r="S19" s="294"/>
      <c r="T19" s="294"/>
      <c r="U19" s="294"/>
    </row>
    <row r="20" spans="1:26" ht="15.75" customHeight="1" x14ac:dyDescent="0.2">
      <c r="A20" s="97" t="s">
        <v>112</v>
      </c>
      <c r="B20" s="100">
        <v>210</v>
      </c>
      <c r="C20" s="100"/>
      <c r="D20" s="156">
        <f t="shared" ref="D20:D25" si="2">SUM(E20:K20)</f>
        <v>78688900</v>
      </c>
      <c r="E20" s="156">
        <f>E21+E22+E24+E23</f>
        <v>76687900</v>
      </c>
      <c r="F20" s="156">
        <f>F21+F22+F24</f>
        <v>1131000</v>
      </c>
      <c r="G20" s="156">
        <f>G21+G22+G24</f>
        <v>0</v>
      </c>
      <c r="H20" s="159">
        <f t="shared" ref="H20:J20" si="3">H21+H22+H24+H25</f>
        <v>108000</v>
      </c>
      <c r="I20" s="159">
        <f t="shared" si="3"/>
        <v>0</v>
      </c>
      <c r="J20" s="159">
        <f t="shared" si="3"/>
        <v>0</v>
      </c>
      <c r="K20" s="159">
        <f>K21+K22+K24+K25</f>
        <v>762000</v>
      </c>
      <c r="L20" s="153">
        <f>L21+L22+L24</f>
        <v>0</v>
      </c>
      <c r="M20" s="179"/>
      <c r="N20" s="181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">
      <c r="A21" s="98" t="s">
        <v>195</v>
      </c>
      <c r="B21" s="100">
        <v>211</v>
      </c>
      <c r="C21" s="100">
        <v>121</v>
      </c>
      <c r="D21" s="156">
        <f t="shared" si="2"/>
        <v>58858600</v>
      </c>
      <c r="E21" s="156">
        <v>58858600</v>
      </c>
      <c r="F21" s="156"/>
      <c r="G21" s="156"/>
      <c r="H21" s="156"/>
      <c r="I21" s="156"/>
      <c r="J21" s="156"/>
      <c r="K21" s="208">
        <f>L21</f>
        <v>0</v>
      </c>
      <c r="L21" s="153"/>
      <c r="M21" s="76">
        <v>991</v>
      </c>
      <c r="N21" s="182"/>
      <c r="O21" s="84"/>
      <c r="P21" s="85"/>
      <c r="Q21" s="84"/>
      <c r="R21" s="84"/>
    </row>
    <row r="22" spans="1:26" x14ac:dyDescent="0.2">
      <c r="A22" s="98" t="s">
        <v>187</v>
      </c>
      <c r="B22" s="100">
        <v>211</v>
      </c>
      <c r="C22" s="100">
        <v>129</v>
      </c>
      <c r="D22" s="156">
        <f t="shared" si="2"/>
        <v>17717000</v>
      </c>
      <c r="E22" s="156">
        <v>17717000</v>
      </c>
      <c r="F22" s="156"/>
      <c r="G22" s="156"/>
      <c r="H22" s="156"/>
      <c r="I22" s="156"/>
      <c r="J22" s="156"/>
      <c r="K22" s="208">
        <f>L22</f>
        <v>0</v>
      </c>
      <c r="L22" s="153"/>
      <c r="M22" s="180">
        <v>992</v>
      </c>
      <c r="N22" s="182"/>
      <c r="O22" s="84"/>
      <c r="P22" s="85"/>
      <c r="Q22" s="193"/>
      <c r="R22" s="84"/>
    </row>
    <row r="23" spans="1:26" ht="31.5" x14ac:dyDescent="0.2">
      <c r="A23" s="98" t="s">
        <v>188</v>
      </c>
      <c r="B23" s="100">
        <v>211</v>
      </c>
      <c r="C23" s="100">
        <v>121</v>
      </c>
      <c r="D23" s="156">
        <f t="shared" si="2"/>
        <v>1100</v>
      </c>
      <c r="E23" s="156">
        <v>1100</v>
      </c>
      <c r="F23" s="156"/>
      <c r="G23" s="156"/>
      <c r="H23" s="156"/>
      <c r="I23" s="156"/>
      <c r="J23" s="156"/>
      <c r="K23" s="208"/>
      <c r="L23" s="154"/>
      <c r="M23" s="76">
        <v>914</v>
      </c>
      <c r="N23" s="85"/>
      <c r="O23" s="84"/>
      <c r="P23" s="85"/>
      <c r="Q23" s="84"/>
      <c r="R23" s="84"/>
    </row>
    <row r="24" spans="1:26" ht="31.5" x14ac:dyDescent="0.2">
      <c r="A24" s="98" t="s">
        <v>188</v>
      </c>
      <c r="B24" s="100">
        <v>211</v>
      </c>
      <c r="C24" s="100">
        <v>122</v>
      </c>
      <c r="D24" s="156">
        <f t="shared" si="2"/>
        <v>1304200</v>
      </c>
      <c r="E24" s="156">
        <v>111200</v>
      </c>
      <c r="F24" s="156">
        <v>1131000</v>
      </c>
      <c r="G24" s="156"/>
      <c r="H24" s="156"/>
      <c r="I24" s="156"/>
      <c r="J24" s="156"/>
      <c r="K24" s="208">
        <v>62000</v>
      </c>
      <c r="L24" s="154"/>
      <c r="M24" s="76" t="s">
        <v>248</v>
      </c>
      <c r="N24" s="85"/>
      <c r="O24" s="84"/>
      <c r="P24" s="85"/>
      <c r="Q24" s="84"/>
      <c r="R24" s="84"/>
    </row>
    <row r="25" spans="1:26" ht="31.5" x14ac:dyDescent="0.2">
      <c r="A25" s="98" t="s">
        <v>188</v>
      </c>
      <c r="B25" s="100">
        <v>211</v>
      </c>
      <c r="C25" s="100">
        <v>123</v>
      </c>
      <c r="D25" s="156">
        <f t="shared" si="2"/>
        <v>808000</v>
      </c>
      <c r="E25" s="156"/>
      <c r="F25" s="156"/>
      <c r="G25" s="156"/>
      <c r="H25" s="156">
        <v>108000</v>
      </c>
      <c r="I25" s="156"/>
      <c r="J25" s="156"/>
      <c r="K25" s="208">
        <v>700000</v>
      </c>
      <c r="L25" s="154"/>
      <c r="M25" s="84">
        <v>966</v>
      </c>
      <c r="N25" s="85"/>
      <c r="O25" s="84"/>
      <c r="P25" s="85"/>
      <c r="Q25" s="84"/>
      <c r="R25" s="84"/>
    </row>
    <row r="26" spans="1:26" x14ac:dyDescent="0.2">
      <c r="A26" s="97" t="s">
        <v>113</v>
      </c>
      <c r="B26" s="100">
        <v>220</v>
      </c>
      <c r="C26" s="100"/>
      <c r="D26" s="156">
        <f>SUM(E26:L26)</f>
        <v>0</v>
      </c>
      <c r="E26" s="156"/>
      <c r="F26" s="156"/>
      <c r="G26" s="156"/>
      <c r="H26" s="156"/>
      <c r="I26" s="156"/>
      <c r="J26" s="156"/>
      <c r="K26" s="208"/>
      <c r="L26" s="154"/>
      <c r="M26" s="84"/>
      <c r="N26" s="85"/>
      <c r="O26" s="163"/>
      <c r="P26" s="85"/>
      <c r="Q26" s="84"/>
      <c r="R26" s="84"/>
    </row>
    <row r="27" spans="1:26" s="72" customFormat="1" x14ac:dyDescent="0.2">
      <c r="A27" s="97" t="s">
        <v>196</v>
      </c>
      <c r="B27" s="100">
        <v>230</v>
      </c>
      <c r="C27" s="87"/>
      <c r="D27" s="156">
        <f>SUM(E27:K27)</f>
        <v>0</v>
      </c>
      <c r="E27" s="157">
        <f>E28</f>
        <v>0</v>
      </c>
      <c r="F27" s="157">
        <f t="shared" ref="F27:L27" si="4">F28</f>
        <v>0</v>
      </c>
      <c r="G27" s="157">
        <f t="shared" si="4"/>
        <v>0</v>
      </c>
      <c r="H27" s="157">
        <f t="shared" si="4"/>
        <v>0</v>
      </c>
      <c r="I27" s="157">
        <f t="shared" si="4"/>
        <v>0</v>
      </c>
      <c r="J27" s="157">
        <f t="shared" si="4"/>
        <v>0</v>
      </c>
      <c r="K27" s="159">
        <f>K28+K29</f>
        <v>0</v>
      </c>
      <c r="L27" s="154">
        <f t="shared" si="4"/>
        <v>0</v>
      </c>
      <c r="M27" s="77"/>
      <c r="N27" s="80"/>
      <c r="O27" s="77"/>
      <c r="P27" s="80"/>
      <c r="Q27" s="77"/>
      <c r="R27" s="77"/>
    </row>
    <row r="28" spans="1:26" s="72" customFormat="1" ht="13.5" customHeight="1" x14ac:dyDescent="0.2">
      <c r="A28" s="97" t="s">
        <v>199</v>
      </c>
      <c r="B28" s="100"/>
      <c r="C28" s="87"/>
      <c r="D28" s="156">
        <f>SUM(E28:K28)</f>
        <v>0</v>
      </c>
      <c r="E28" s="157"/>
      <c r="F28" s="157"/>
      <c r="G28" s="157"/>
      <c r="H28" s="157"/>
      <c r="I28" s="157"/>
      <c r="J28" s="157"/>
      <c r="K28" s="159"/>
      <c r="L28" s="154"/>
      <c r="M28" s="77"/>
      <c r="N28" s="80"/>
      <c r="O28" s="77"/>
      <c r="P28" s="80"/>
      <c r="Q28" s="77"/>
      <c r="R28" s="77"/>
    </row>
    <row r="29" spans="1:26" s="72" customFormat="1" x14ac:dyDescent="0.2">
      <c r="A29" s="97" t="s">
        <v>200</v>
      </c>
      <c r="B29" s="100"/>
      <c r="C29" s="87"/>
      <c r="D29" s="156">
        <f>SUM(E29:K29)</f>
        <v>0</v>
      </c>
      <c r="E29" s="157"/>
      <c r="F29" s="157"/>
      <c r="G29" s="157"/>
      <c r="H29" s="157"/>
      <c r="I29" s="157"/>
      <c r="J29" s="157"/>
      <c r="K29" s="159"/>
      <c r="L29" s="154"/>
      <c r="M29" s="77"/>
      <c r="N29" s="80"/>
      <c r="O29" s="194"/>
      <c r="P29" s="80"/>
      <c r="Q29" s="77"/>
      <c r="R29" s="77"/>
    </row>
    <row r="30" spans="1:26" s="72" customFormat="1" ht="20.25" customHeight="1" x14ac:dyDescent="0.2">
      <c r="A30" s="97" t="s">
        <v>197</v>
      </c>
      <c r="B30" s="100">
        <v>240</v>
      </c>
      <c r="C30" s="87"/>
      <c r="D30" s="156">
        <f>SUM(E30:L30)</f>
        <v>0</v>
      </c>
      <c r="E30" s="157"/>
      <c r="F30" s="157"/>
      <c r="G30" s="157"/>
      <c r="H30" s="157"/>
      <c r="I30" s="157"/>
      <c r="J30" s="157"/>
      <c r="K30" s="209"/>
      <c r="L30" s="154"/>
      <c r="M30" s="77"/>
      <c r="N30" s="80"/>
      <c r="O30" s="195"/>
      <c r="P30" s="80"/>
      <c r="Q30" s="77"/>
      <c r="R30" s="77"/>
    </row>
    <row r="31" spans="1:26" s="72" customFormat="1" ht="31.5" x14ac:dyDescent="0.2">
      <c r="A31" s="97" t="s">
        <v>114</v>
      </c>
      <c r="B31" s="100">
        <v>250</v>
      </c>
      <c r="C31" s="87" t="s">
        <v>211</v>
      </c>
      <c r="D31" s="156">
        <f>SUM(E31:L31)</f>
        <v>0</v>
      </c>
      <c r="E31" s="157"/>
      <c r="F31" s="156"/>
      <c r="G31" s="157"/>
      <c r="H31" s="157"/>
      <c r="I31" s="157"/>
      <c r="J31" s="157"/>
      <c r="K31" s="208"/>
      <c r="L31" s="154"/>
      <c r="M31" s="77">
        <v>917</v>
      </c>
      <c r="N31" s="80"/>
      <c r="O31" s="77"/>
      <c r="P31" s="80"/>
      <c r="Q31" s="77"/>
      <c r="R31" s="77"/>
    </row>
    <row r="32" spans="1:26" x14ac:dyDescent="0.2">
      <c r="A32" s="97" t="s">
        <v>115</v>
      </c>
      <c r="B32" s="100">
        <v>260</v>
      </c>
      <c r="C32" s="100">
        <v>244</v>
      </c>
      <c r="D32" s="156">
        <f>SUM(E32:K32)</f>
        <v>7532600</v>
      </c>
      <c r="E32" s="156">
        <v>5086000</v>
      </c>
      <c r="F32" s="156"/>
      <c r="G32" s="156"/>
      <c r="H32" s="156"/>
      <c r="I32" s="156"/>
      <c r="J32" s="156"/>
      <c r="K32" s="208">
        <f>2446600+L32</f>
        <v>2446600</v>
      </c>
      <c r="L32" s="153">
        <f>L39</f>
        <v>0</v>
      </c>
      <c r="M32" s="163"/>
      <c r="N32" s="85"/>
      <c r="O32" s="84"/>
      <c r="P32" s="85"/>
      <c r="Q32" s="84"/>
      <c r="R32" s="84"/>
    </row>
    <row r="33" spans="1:18" x14ac:dyDescent="0.2">
      <c r="A33" s="97" t="s">
        <v>116</v>
      </c>
      <c r="B33" s="100">
        <v>300</v>
      </c>
      <c r="C33" s="100" t="s">
        <v>1</v>
      </c>
      <c r="D33" s="156"/>
      <c r="E33" s="156"/>
      <c r="F33" s="156"/>
      <c r="G33" s="156"/>
      <c r="H33" s="156"/>
      <c r="I33" s="156"/>
      <c r="J33" s="156"/>
      <c r="K33" s="208"/>
      <c r="L33" s="154"/>
      <c r="M33" s="84"/>
      <c r="N33" s="85"/>
      <c r="O33" s="84"/>
      <c r="P33" s="85"/>
      <c r="Q33" s="84"/>
      <c r="R33" s="84"/>
    </row>
    <row r="34" spans="1:18" s="72" customFormat="1" x14ac:dyDescent="0.2">
      <c r="A34" s="97" t="s">
        <v>121</v>
      </c>
      <c r="B34" s="100">
        <v>310</v>
      </c>
      <c r="C34" s="81"/>
      <c r="D34" s="157"/>
      <c r="E34" s="157"/>
      <c r="F34" s="157"/>
      <c r="G34" s="157"/>
      <c r="H34" s="157"/>
      <c r="I34" s="157"/>
      <c r="J34" s="157"/>
      <c r="K34" s="158"/>
      <c r="L34" s="154"/>
      <c r="M34" s="77"/>
      <c r="N34" s="80"/>
      <c r="O34" s="77"/>
      <c r="P34" s="80"/>
      <c r="Q34" s="77"/>
      <c r="R34" s="77"/>
    </row>
    <row r="35" spans="1:18" x14ac:dyDescent="0.2">
      <c r="A35" s="97" t="s">
        <v>117</v>
      </c>
      <c r="B35" s="100">
        <v>320</v>
      </c>
      <c r="C35" s="100"/>
      <c r="D35" s="156"/>
      <c r="E35" s="156"/>
      <c r="F35" s="156"/>
      <c r="G35" s="156"/>
      <c r="H35" s="156"/>
      <c r="I35" s="156"/>
      <c r="J35" s="156"/>
      <c r="K35" s="159"/>
      <c r="L35" s="154"/>
      <c r="M35" s="84"/>
      <c r="N35" s="85"/>
      <c r="O35" s="84"/>
      <c r="P35" s="85"/>
      <c r="Q35" s="84"/>
      <c r="R35" s="84"/>
    </row>
    <row r="36" spans="1:18" x14ac:dyDescent="0.2">
      <c r="A36" s="97" t="s">
        <v>144</v>
      </c>
      <c r="B36" s="100">
        <v>400</v>
      </c>
      <c r="C36" s="100"/>
      <c r="D36" s="156"/>
      <c r="E36" s="156"/>
      <c r="F36" s="156"/>
      <c r="G36" s="156"/>
      <c r="H36" s="156"/>
      <c r="I36" s="156"/>
      <c r="J36" s="156"/>
      <c r="K36" s="159"/>
      <c r="L36" s="154"/>
      <c r="M36" s="84"/>
      <c r="N36" s="85"/>
      <c r="O36" s="84"/>
      <c r="P36" s="85"/>
      <c r="Q36" s="84"/>
      <c r="R36" s="84"/>
    </row>
    <row r="37" spans="1:18" x14ac:dyDescent="0.2">
      <c r="A37" s="97" t="s">
        <v>123</v>
      </c>
      <c r="B37" s="100">
        <v>410</v>
      </c>
      <c r="C37" s="100"/>
      <c r="D37" s="156"/>
      <c r="E37" s="156"/>
      <c r="F37" s="156"/>
      <c r="G37" s="156"/>
      <c r="H37" s="156"/>
      <c r="I37" s="156"/>
      <c r="J37" s="156"/>
      <c r="K37" s="159"/>
      <c r="L37" s="154"/>
      <c r="M37" s="84"/>
      <c r="N37" s="85"/>
      <c r="O37" s="84"/>
      <c r="P37" s="85"/>
      <c r="Q37" s="84"/>
      <c r="R37" s="84"/>
    </row>
    <row r="38" spans="1:18" ht="15.75" customHeight="1" x14ac:dyDescent="0.2">
      <c r="A38" s="97" t="s">
        <v>118</v>
      </c>
      <c r="B38" s="100">
        <v>420</v>
      </c>
      <c r="C38" s="100"/>
      <c r="D38" s="156"/>
      <c r="E38" s="156"/>
      <c r="F38" s="156"/>
      <c r="G38" s="156"/>
      <c r="H38" s="156"/>
      <c r="I38" s="156"/>
      <c r="J38" s="156"/>
      <c r="K38" s="159"/>
      <c r="L38" s="154"/>
      <c r="M38" s="84"/>
      <c r="N38" s="85"/>
      <c r="O38" s="84"/>
      <c r="P38" s="85"/>
      <c r="Q38" s="84"/>
      <c r="R38" s="84"/>
    </row>
    <row r="39" spans="1:18" s="72" customFormat="1" x14ac:dyDescent="0.2">
      <c r="A39" s="97" t="s">
        <v>119</v>
      </c>
      <c r="B39" s="100">
        <v>500</v>
      </c>
      <c r="C39" s="87" t="s">
        <v>1</v>
      </c>
      <c r="D39" s="156">
        <f>SUM(E39:K39)</f>
        <v>0</v>
      </c>
      <c r="E39" s="156"/>
      <c r="F39" s="157"/>
      <c r="G39" s="157"/>
      <c r="H39" s="157"/>
      <c r="I39" s="157"/>
      <c r="J39" s="157"/>
      <c r="K39" s="208"/>
      <c r="L39" s="208"/>
      <c r="M39" s="86"/>
      <c r="N39" s="86"/>
      <c r="O39" s="86"/>
      <c r="P39" s="86"/>
      <c r="Q39" s="77"/>
      <c r="R39" s="77"/>
    </row>
    <row r="40" spans="1:18" s="72" customFormat="1" x14ac:dyDescent="0.2">
      <c r="A40" s="97" t="s">
        <v>120</v>
      </c>
      <c r="B40" s="100">
        <v>600</v>
      </c>
      <c r="C40" s="87" t="s">
        <v>1</v>
      </c>
      <c r="D40" s="71"/>
      <c r="E40" s="71"/>
      <c r="F40" s="71"/>
      <c r="G40" s="71"/>
      <c r="H40" s="71"/>
      <c r="I40" s="71"/>
      <c r="J40" s="71"/>
      <c r="K40" s="79"/>
      <c r="L40" s="154"/>
      <c r="M40" s="86"/>
      <c r="N40" s="86"/>
      <c r="O40" s="86"/>
      <c r="P40" s="86"/>
      <c r="Q40" s="77"/>
      <c r="R40" s="77"/>
    </row>
    <row r="41" spans="1:18" s="72" customFormat="1" x14ac:dyDescent="0.2">
      <c r="A41" s="99"/>
      <c r="B41" s="96"/>
      <c r="C41" s="92"/>
      <c r="D41" s="212">
        <f>D19-D39</f>
        <v>86221500</v>
      </c>
      <c r="E41" s="126"/>
      <c r="F41" s="93"/>
      <c r="G41" s="93"/>
      <c r="H41" s="93"/>
      <c r="I41" s="93"/>
      <c r="J41" s="93"/>
      <c r="K41" s="94"/>
      <c r="L41" s="91"/>
      <c r="M41" s="86"/>
      <c r="N41" s="86"/>
      <c r="O41" s="86"/>
      <c r="P41" s="86"/>
      <c r="Q41" s="77"/>
      <c r="R41" s="77"/>
    </row>
    <row r="42" spans="1:18" x14ac:dyDescent="0.2">
      <c r="A42" s="89"/>
      <c r="C42" s="89"/>
      <c r="D42" s="90"/>
      <c r="E42" s="69"/>
    </row>
    <row r="43" spans="1:18" x14ac:dyDescent="0.2">
      <c r="A43" s="89" t="str">
        <f>'Фин.сост. '!A34</f>
        <v>Начальник ОЭАиП</v>
      </c>
      <c r="C43" s="89"/>
      <c r="D43" s="89"/>
      <c r="E43" s="69" t="str">
        <f>'Фин.сост. '!C34</f>
        <v>И.Н. Шишканова</v>
      </c>
    </row>
    <row r="44" spans="1:18" x14ac:dyDescent="0.2">
      <c r="E44" s="69"/>
    </row>
    <row r="45" spans="1:18" x14ac:dyDescent="0.2">
      <c r="A45" s="69" t="str">
        <f>'Фин.сост. '!A36</f>
        <v>Директор МКУ "ОК УК"</v>
      </c>
      <c r="E45" s="69" t="str">
        <f>'Фин.сост. '!C36</f>
        <v>А.А. Дейнега</v>
      </c>
    </row>
    <row r="47" spans="1:18" x14ac:dyDescent="0.2">
      <c r="E47" s="184">
        <f>E39-66500</f>
        <v>-66500</v>
      </c>
    </row>
  </sheetData>
  <mergeCells count="15">
    <mergeCell ref="M19:U19"/>
    <mergeCell ref="A2:L2"/>
    <mergeCell ref="A5:A8"/>
    <mergeCell ref="B5:B8"/>
    <mergeCell ref="C5:C8"/>
    <mergeCell ref="D5:L5"/>
    <mergeCell ref="D6:D8"/>
    <mergeCell ref="E6:L6"/>
    <mergeCell ref="E7:E8"/>
    <mergeCell ref="F7:F8"/>
    <mergeCell ref="G7:G8"/>
    <mergeCell ref="H7:H8"/>
    <mergeCell ref="I7:I8"/>
    <mergeCell ref="J7:J8"/>
    <mergeCell ref="K7:L7"/>
  </mergeCells>
  <printOptions horizontalCentered="1"/>
  <pageMargins left="0.19685039370078741" right="0.15748031496062992" top="0.23622047244094491" bottom="0.31496062992125984" header="0.27559055118110237" footer="0"/>
  <pageSetup paperSize="9" scale="52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7"/>
  <sheetViews>
    <sheetView view="pageBreakPreview" zoomScale="70" zoomScaleNormal="100" zoomScaleSheetLayoutView="70" workbookViewId="0">
      <pane xSplit="4" ySplit="9" topLeftCell="E19" activePane="bottomRight" state="frozen"/>
      <selection pane="topRight" activeCell="E1" sqref="E1"/>
      <selection pane="bottomLeft" activeCell="A10" sqref="A10"/>
      <selection pane="bottomRight" activeCell="G12" sqref="G12"/>
    </sheetView>
  </sheetViews>
  <sheetFormatPr defaultRowHeight="15.75" x14ac:dyDescent="0.2"/>
  <cols>
    <col min="1" max="1" width="52.28515625" style="69" customWidth="1"/>
    <col min="2" max="2" width="8" style="95" customWidth="1"/>
    <col min="3" max="3" width="14" style="69" customWidth="1"/>
    <col min="4" max="4" width="19.5703125" style="69" customWidth="1"/>
    <col min="5" max="5" width="26.28515625" style="122" customWidth="1"/>
    <col min="6" max="8" width="26.28515625" style="69" customWidth="1"/>
    <col min="9" max="9" width="31.42578125" style="69" hidden="1" customWidth="1"/>
    <col min="10" max="10" width="16.85546875" style="69" customWidth="1"/>
    <col min="11" max="11" width="18" style="69" customWidth="1"/>
    <col min="12" max="12" width="16.28515625" style="69" customWidth="1"/>
    <col min="13" max="13" width="19" style="69" customWidth="1"/>
    <col min="14" max="14" width="9.140625" style="69"/>
    <col min="15" max="15" width="17.85546875" style="69" bestFit="1" customWidth="1"/>
    <col min="16" max="16" width="9.140625" style="69"/>
    <col min="17" max="17" width="16.5703125" style="69" bestFit="1" customWidth="1"/>
    <col min="18" max="16384" width="9.140625" style="69"/>
  </cols>
  <sheetData>
    <row r="1" spans="1:18" x14ac:dyDescent="0.2">
      <c r="L1" s="107" t="s">
        <v>139</v>
      </c>
    </row>
    <row r="2" spans="1:18" x14ac:dyDescent="0.2">
      <c r="A2" s="297" t="s">
        <v>220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8" s="211" customFormat="1" x14ac:dyDescent="0.2">
      <c r="A3" s="215"/>
      <c r="B3" s="210"/>
      <c r="C3" s="216"/>
      <c r="D3" s="215">
        <f>D10-E10-F10-G10-H10-I10-K10</f>
        <v>0</v>
      </c>
      <c r="E3" s="229">
        <f>81773900-E10</f>
        <v>0</v>
      </c>
      <c r="F3" s="215">
        <f>1131000-F15</f>
        <v>0</v>
      </c>
      <c r="G3" s="215"/>
      <c r="H3" s="215">
        <f>108000-H15</f>
        <v>0</v>
      </c>
      <c r="I3" s="215"/>
      <c r="J3" s="216"/>
      <c r="K3" s="215">
        <f>3208600-K12</f>
        <v>0</v>
      </c>
      <c r="L3" s="216"/>
    </row>
    <row r="4" spans="1:18" s="211" customFormat="1" ht="37.5" customHeight="1" x14ac:dyDescent="0.2">
      <c r="A4" s="230"/>
      <c r="B4" s="210"/>
      <c r="C4" s="231"/>
      <c r="D4" s="232">
        <f>D10-E10-F10-G10-H10-I10-K10</f>
        <v>0</v>
      </c>
      <c r="E4" s="155">
        <f>81773900-E19+E39</f>
        <v>0</v>
      </c>
      <c r="F4" s="155">
        <f>1131000-F19</f>
        <v>0</v>
      </c>
      <c r="G4" s="155"/>
      <c r="H4" s="155">
        <f>108000-H19</f>
        <v>0</v>
      </c>
      <c r="I4" s="155">
        <f t="shared" ref="I4" si="0">1131000-I19</f>
        <v>1131000</v>
      </c>
      <c r="J4" s="155"/>
      <c r="K4" s="155">
        <f>3208600-K19+K39</f>
        <v>0</v>
      </c>
      <c r="L4" s="231"/>
    </row>
    <row r="5" spans="1:18" ht="17.25" customHeight="1" x14ac:dyDescent="0.2">
      <c r="A5" s="301" t="s">
        <v>0</v>
      </c>
      <c r="B5" s="298" t="s">
        <v>96</v>
      </c>
      <c r="C5" s="298" t="s">
        <v>97</v>
      </c>
      <c r="D5" s="295" t="s">
        <v>98</v>
      </c>
      <c r="E5" s="295"/>
      <c r="F5" s="295"/>
      <c r="G5" s="295"/>
      <c r="H5" s="295"/>
      <c r="I5" s="295"/>
      <c r="J5" s="295"/>
      <c r="K5" s="295"/>
      <c r="L5" s="295"/>
    </row>
    <row r="6" spans="1:18" ht="16.5" customHeight="1" x14ac:dyDescent="0.2">
      <c r="A6" s="302"/>
      <c r="B6" s="300"/>
      <c r="C6" s="300"/>
      <c r="D6" s="295" t="s">
        <v>47</v>
      </c>
      <c r="E6" s="295" t="s">
        <v>58</v>
      </c>
      <c r="F6" s="295"/>
      <c r="G6" s="295"/>
      <c r="H6" s="295"/>
      <c r="I6" s="295"/>
      <c r="J6" s="295"/>
      <c r="K6" s="295"/>
      <c r="L6" s="295"/>
    </row>
    <row r="7" spans="1:18" ht="106.5" customHeight="1" x14ac:dyDescent="0.2">
      <c r="A7" s="302"/>
      <c r="B7" s="300"/>
      <c r="C7" s="300"/>
      <c r="D7" s="295"/>
      <c r="E7" s="296" t="s">
        <v>99</v>
      </c>
      <c r="F7" s="295" t="s">
        <v>163</v>
      </c>
      <c r="G7" s="298" t="s">
        <v>201</v>
      </c>
      <c r="H7" s="298" t="s">
        <v>203</v>
      </c>
      <c r="I7" s="298" t="s">
        <v>204</v>
      </c>
      <c r="J7" s="298" t="s">
        <v>100</v>
      </c>
      <c r="K7" s="295" t="s">
        <v>101</v>
      </c>
      <c r="L7" s="295"/>
    </row>
    <row r="8" spans="1:18" ht="117.75" customHeight="1" x14ac:dyDescent="0.2">
      <c r="A8" s="303"/>
      <c r="B8" s="299"/>
      <c r="C8" s="299"/>
      <c r="D8" s="295"/>
      <c r="E8" s="296"/>
      <c r="F8" s="295"/>
      <c r="G8" s="299"/>
      <c r="H8" s="299"/>
      <c r="I8" s="299"/>
      <c r="J8" s="299"/>
      <c r="K8" s="241" t="s">
        <v>102</v>
      </c>
      <c r="L8" s="68" t="s">
        <v>103</v>
      </c>
    </row>
    <row r="9" spans="1:18" ht="17.25" customHeight="1" x14ac:dyDescent="0.2">
      <c r="A9" s="100">
        <v>1</v>
      </c>
      <c r="B9" s="241">
        <v>2</v>
      </c>
      <c r="C9" s="241">
        <v>3</v>
      </c>
      <c r="D9" s="241">
        <v>4</v>
      </c>
      <c r="E9" s="242">
        <v>5</v>
      </c>
      <c r="F9" s="241">
        <v>6</v>
      </c>
      <c r="G9" s="242">
        <v>7</v>
      </c>
      <c r="H9" s="241">
        <v>8</v>
      </c>
      <c r="I9" s="242">
        <v>9</v>
      </c>
      <c r="J9" s="241">
        <v>9</v>
      </c>
      <c r="K9" s="242">
        <v>10</v>
      </c>
      <c r="L9" s="241">
        <v>11</v>
      </c>
      <c r="M9" s="185"/>
    </row>
    <row r="10" spans="1:18" ht="17.25" x14ac:dyDescent="0.3">
      <c r="A10" s="97" t="s">
        <v>104</v>
      </c>
      <c r="B10" s="241">
        <v>100</v>
      </c>
      <c r="C10" s="241" t="s">
        <v>1</v>
      </c>
      <c r="D10" s="73">
        <f>SUM(E10:K10)</f>
        <v>86221500</v>
      </c>
      <c r="E10" s="74">
        <v>81773900</v>
      </c>
      <c r="F10" s="74">
        <f>F15</f>
        <v>1131000</v>
      </c>
      <c r="G10" s="74">
        <f t="shared" ref="G10:I10" si="1">G15</f>
        <v>0</v>
      </c>
      <c r="H10" s="74">
        <f t="shared" si="1"/>
        <v>108000</v>
      </c>
      <c r="I10" s="74">
        <f t="shared" si="1"/>
        <v>0</v>
      </c>
      <c r="J10" s="74"/>
      <c r="K10" s="123">
        <f>K12+L10</f>
        <v>3208600</v>
      </c>
      <c r="L10" s="196"/>
      <c r="M10" s="105"/>
    </row>
    <row r="11" spans="1:18" ht="24" customHeight="1" x14ac:dyDescent="0.2">
      <c r="A11" s="97" t="s">
        <v>122</v>
      </c>
      <c r="B11" s="241">
        <v>110</v>
      </c>
      <c r="C11" s="241"/>
      <c r="D11" s="73"/>
      <c r="E11" s="88" t="s">
        <v>1</v>
      </c>
      <c r="F11" s="88" t="s">
        <v>1</v>
      </c>
      <c r="G11" s="88" t="s">
        <v>1</v>
      </c>
      <c r="H11" s="88" t="s">
        <v>1</v>
      </c>
      <c r="I11" s="88" t="s">
        <v>1</v>
      </c>
      <c r="J11" s="88" t="s">
        <v>1</v>
      </c>
      <c r="K11" s="124"/>
      <c r="L11" s="197" t="s">
        <v>1</v>
      </c>
    </row>
    <row r="12" spans="1:18" ht="27" customHeight="1" x14ac:dyDescent="0.2">
      <c r="A12" s="97" t="s">
        <v>105</v>
      </c>
      <c r="B12" s="241">
        <v>120</v>
      </c>
      <c r="C12" s="241">
        <v>810</v>
      </c>
      <c r="D12" s="73">
        <f>SUM(E12:K12)</f>
        <v>3208600</v>
      </c>
      <c r="E12" s="88" t="s">
        <v>1</v>
      </c>
      <c r="F12" s="88" t="s">
        <v>1</v>
      </c>
      <c r="G12" s="88" t="s">
        <v>1</v>
      </c>
      <c r="H12" s="88" t="s">
        <v>1</v>
      </c>
      <c r="I12" s="88" t="s">
        <v>1</v>
      </c>
      <c r="J12" s="75"/>
      <c r="K12" s="123">
        <v>3208600</v>
      </c>
      <c r="L12" s="196"/>
      <c r="M12" s="185"/>
    </row>
    <row r="13" spans="1:18" s="72" customFormat="1" ht="31.5" x14ac:dyDescent="0.2">
      <c r="A13" s="97" t="s">
        <v>106</v>
      </c>
      <c r="B13" s="241">
        <v>130</v>
      </c>
      <c r="C13" s="241"/>
      <c r="D13" s="73"/>
      <c r="E13" s="88" t="s">
        <v>1</v>
      </c>
      <c r="F13" s="88" t="s">
        <v>1</v>
      </c>
      <c r="G13" s="88" t="s">
        <v>1</v>
      </c>
      <c r="H13" s="88" t="s">
        <v>1</v>
      </c>
      <c r="I13" s="88" t="s">
        <v>1</v>
      </c>
      <c r="J13" s="88" t="s">
        <v>1</v>
      </c>
      <c r="K13" s="125"/>
      <c r="L13" s="198" t="s">
        <v>1</v>
      </c>
      <c r="M13" s="77"/>
      <c r="N13" s="77"/>
      <c r="O13" s="77"/>
      <c r="P13" s="77"/>
      <c r="Q13" s="77"/>
      <c r="R13" s="77"/>
    </row>
    <row r="14" spans="1:18" s="72" customFormat="1" ht="71.25" customHeight="1" x14ac:dyDescent="0.2">
      <c r="A14" s="97" t="s">
        <v>107</v>
      </c>
      <c r="B14" s="100">
        <v>140</v>
      </c>
      <c r="C14" s="100"/>
      <c r="D14" s="74"/>
      <c r="E14" s="88" t="s">
        <v>1</v>
      </c>
      <c r="F14" s="88" t="s">
        <v>1</v>
      </c>
      <c r="G14" s="88" t="s">
        <v>1</v>
      </c>
      <c r="H14" s="88" t="s">
        <v>1</v>
      </c>
      <c r="I14" s="88" t="s">
        <v>1</v>
      </c>
      <c r="J14" s="88" t="s">
        <v>1</v>
      </c>
      <c r="K14" s="199"/>
      <c r="L14" s="198" t="s">
        <v>1</v>
      </c>
      <c r="M14" s="80"/>
      <c r="N14" s="80"/>
      <c r="O14" s="80"/>
      <c r="P14" s="80"/>
      <c r="Q14" s="77"/>
      <c r="R14" s="77"/>
    </row>
    <row r="15" spans="1:18" s="72" customFormat="1" x14ac:dyDescent="0.2">
      <c r="A15" s="97" t="s">
        <v>108</v>
      </c>
      <c r="B15" s="100">
        <v>150</v>
      </c>
      <c r="C15" s="87" t="s">
        <v>148</v>
      </c>
      <c r="D15" s="74">
        <f>SUM(E15:L15)</f>
        <v>1239000</v>
      </c>
      <c r="E15" s="88" t="s">
        <v>1</v>
      </c>
      <c r="F15" s="74">
        <v>1131000</v>
      </c>
      <c r="G15" s="74"/>
      <c r="H15" s="74">
        <v>108000</v>
      </c>
      <c r="I15" s="74"/>
      <c r="J15" s="71"/>
      <c r="K15" s="100" t="s">
        <v>1</v>
      </c>
      <c r="L15" s="100" t="s">
        <v>1</v>
      </c>
      <c r="M15" s="77"/>
      <c r="N15" s="80"/>
      <c r="O15" s="77"/>
      <c r="P15" s="80"/>
      <c r="Q15" s="77"/>
      <c r="R15" s="77"/>
    </row>
    <row r="16" spans="1:18" s="83" customFormat="1" x14ac:dyDescent="0.2">
      <c r="A16" s="97" t="s">
        <v>109</v>
      </c>
      <c r="B16" s="100">
        <v>160</v>
      </c>
      <c r="C16" s="87" t="s">
        <v>147</v>
      </c>
      <c r="D16" s="74">
        <f>K16</f>
        <v>0</v>
      </c>
      <c r="E16" s="124" t="s">
        <v>1</v>
      </c>
      <c r="F16" s="88" t="s">
        <v>1</v>
      </c>
      <c r="G16" s="88" t="s">
        <v>1</v>
      </c>
      <c r="H16" s="88" t="s">
        <v>1</v>
      </c>
      <c r="I16" s="88" t="s">
        <v>1</v>
      </c>
      <c r="J16" s="88" t="s">
        <v>1</v>
      </c>
      <c r="K16" s="73">
        <f>SUM(L16)</f>
        <v>0</v>
      </c>
      <c r="L16" s="186"/>
      <c r="M16" s="77"/>
      <c r="N16" s="80"/>
      <c r="O16" s="77"/>
      <c r="P16" s="80"/>
      <c r="Q16" s="77"/>
      <c r="R16" s="82"/>
    </row>
    <row r="17" spans="1:26" s="83" customFormat="1" ht="15.75" hidden="1" customHeight="1" x14ac:dyDescent="0.2">
      <c r="A17" s="97" t="s">
        <v>110</v>
      </c>
      <c r="B17" s="100"/>
      <c r="C17" s="81"/>
      <c r="D17" s="74"/>
      <c r="E17" s="124" t="s">
        <v>1</v>
      </c>
      <c r="F17" s="88" t="s">
        <v>1</v>
      </c>
      <c r="G17" s="88" t="s">
        <v>1</v>
      </c>
      <c r="H17" s="88" t="s">
        <v>1</v>
      </c>
      <c r="I17" s="88" t="s">
        <v>1</v>
      </c>
      <c r="J17" s="88" t="s">
        <v>1</v>
      </c>
      <c r="K17" s="70"/>
      <c r="L17" s="78"/>
      <c r="M17" s="77"/>
      <c r="N17" s="80"/>
      <c r="O17" s="77"/>
      <c r="P17" s="80"/>
      <c r="Q17" s="77"/>
      <c r="R17" s="82"/>
    </row>
    <row r="18" spans="1:26" s="83" customFormat="1" ht="15.75" customHeight="1" x14ac:dyDescent="0.2">
      <c r="A18" s="97" t="s">
        <v>110</v>
      </c>
      <c r="B18" s="100">
        <v>180</v>
      </c>
      <c r="C18" s="87" t="s">
        <v>1</v>
      </c>
      <c r="D18" s="74"/>
      <c r="E18" s="124" t="s">
        <v>1</v>
      </c>
      <c r="F18" s="88" t="s">
        <v>1</v>
      </c>
      <c r="G18" s="88" t="s">
        <v>1</v>
      </c>
      <c r="H18" s="88" t="s">
        <v>1</v>
      </c>
      <c r="I18" s="88" t="s">
        <v>1</v>
      </c>
      <c r="J18" s="88" t="s">
        <v>1</v>
      </c>
      <c r="K18" s="70"/>
      <c r="L18" s="100" t="s">
        <v>1</v>
      </c>
      <c r="M18" s="77"/>
      <c r="N18" s="80"/>
      <c r="O18" s="77"/>
      <c r="P18" s="80"/>
      <c r="Q18" s="77"/>
      <c r="R18" s="82"/>
    </row>
    <row r="19" spans="1:26" s="104" customFormat="1" x14ac:dyDescent="0.2">
      <c r="A19" s="101" t="s">
        <v>111</v>
      </c>
      <c r="B19" s="102">
        <v>200</v>
      </c>
      <c r="C19" s="103" t="s">
        <v>1</v>
      </c>
      <c r="D19" s="160">
        <f>D20+D27+D32+D31</f>
        <v>86221500</v>
      </c>
      <c r="E19" s="160">
        <f>E20+E27+E32</f>
        <v>81773900</v>
      </c>
      <c r="F19" s="160">
        <f>F20+F27+F32+F31</f>
        <v>1131000</v>
      </c>
      <c r="G19" s="160">
        <f t="shared" ref="G19:L19" si="2">G20+G27+G32</f>
        <v>0</v>
      </c>
      <c r="H19" s="160">
        <f t="shared" si="2"/>
        <v>108000</v>
      </c>
      <c r="I19" s="160">
        <f t="shared" si="2"/>
        <v>0</v>
      </c>
      <c r="J19" s="160">
        <f t="shared" si="2"/>
        <v>0</v>
      </c>
      <c r="K19" s="161">
        <f t="shared" si="2"/>
        <v>3208600</v>
      </c>
      <c r="L19" s="162">
        <f t="shared" si="2"/>
        <v>0</v>
      </c>
      <c r="M19" s="293"/>
      <c r="N19" s="294"/>
      <c r="O19" s="294"/>
      <c r="P19" s="294"/>
      <c r="Q19" s="294"/>
      <c r="R19" s="294"/>
      <c r="S19" s="294"/>
      <c r="T19" s="294"/>
      <c r="U19" s="294"/>
    </row>
    <row r="20" spans="1:26" ht="15.75" customHeight="1" x14ac:dyDescent="0.2">
      <c r="A20" s="97" t="s">
        <v>112</v>
      </c>
      <c r="B20" s="100">
        <v>210</v>
      </c>
      <c r="C20" s="100"/>
      <c r="D20" s="156">
        <f t="shared" ref="D20:D25" si="3">SUM(E20:K20)</f>
        <v>78688900</v>
      </c>
      <c r="E20" s="156">
        <f>E21+E22+E24+E23</f>
        <v>76687900</v>
      </c>
      <c r="F20" s="156">
        <f>F21+F22+F24</f>
        <v>1131000</v>
      </c>
      <c r="G20" s="156">
        <f>G21+G22+G24</f>
        <v>0</v>
      </c>
      <c r="H20" s="156">
        <f>H21+H22+H25</f>
        <v>108000</v>
      </c>
      <c r="I20" s="156">
        <f>I21+I22+I24</f>
        <v>0</v>
      </c>
      <c r="J20" s="156">
        <f>J21+J22+J24</f>
        <v>0</v>
      </c>
      <c r="K20" s="159">
        <f>K21+K22+K24+K25</f>
        <v>762000</v>
      </c>
      <c r="L20" s="153">
        <f>L21+L22+L24</f>
        <v>0</v>
      </c>
      <c r="M20" s="179"/>
      <c r="N20" s="181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x14ac:dyDescent="0.2">
      <c r="A21" s="98" t="s">
        <v>195</v>
      </c>
      <c r="B21" s="100">
        <v>211</v>
      </c>
      <c r="C21" s="100">
        <v>121</v>
      </c>
      <c r="D21" s="156">
        <f t="shared" si="3"/>
        <v>58858600</v>
      </c>
      <c r="E21" s="156">
        <v>58858600</v>
      </c>
      <c r="F21" s="156"/>
      <c r="G21" s="156"/>
      <c r="H21" s="156"/>
      <c r="I21" s="156"/>
      <c r="J21" s="156"/>
      <c r="K21" s="208">
        <f>L21</f>
        <v>0</v>
      </c>
      <c r="L21" s="153"/>
      <c r="M21" s="76">
        <v>991</v>
      </c>
      <c r="N21" s="182"/>
      <c r="O21" s="84"/>
      <c r="P21" s="85"/>
      <c r="Q21" s="84"/>
      <c r="R21" s="84"/>
    </row>
    <row r="22" spans="1:26" x14ac:dyDescent="0.2">
      <c r="A22" s="98" t="s">
        <v>187</v>
      </c>
      <c r="B22" s="100">
        <v>211</v>
      </c>
      <c r="C22" s="100">
        <v>129</v>
      </c>
      <c r="D22" s="156">
        <f t="shared" si="3"/>
        <v>17717000</v>
      </c>
      <c r="E22" s="156">
        <v>17717000</v>
      </c>
      <c r="F22" s="156"/>
      <c r="G22" s="156"/>
      <c r="H22" s="156"/>
      <c r="I22" s="156"/>
      <c r="J22" s="156"/>
      <c r="K22" s="208">
        <f>L22</f>
        <v>0</v>
      </c>
      <c r="L22" s="153"/>
      <c r="M22" s="180">
        <v>992</v>
      </c>
      <c r="N22" s="182"/>
      <c r="O22" s="84"/>
      <c r="P22" s="85"/>
      <c r="Q22" s="193"/>
      <c r="R22" s="84"/>
    </row>
    <row r="23" spans="1:26" ht="31.5" x14ac:dyDescent="0.2">
      <c r="A23" s="98" t="s">
        <v>188</v>
      </c>
      <c r="B23" s="100">
        <v>211</v>
      </c>
      <c r="C23" s="100">
        <v>121</v>
      </c>
      <c r="D23" s="156">
        <f t="shared" si="3"/>
        <v>1100</v>
      </c>
      <c r="E23" s="156">
        <v>1100</v>
      </c>
      <c r="F23" s="156"/>
      <c r="G23" s="156"/>
      <c r="H23" s="156"/>
      <c r="I23" s="156"/>
      <c r="J23" s="156"/>
      <c r="K23" s="208"/>
      <c r="L23" s="154"/>
      <c r="M23" s="76">
        <v>914</v>
      </c>
      <c r="N23" s="85"/>
      <c r="O23" s="84"/>
      <c r="P23" s="85"/>
      <c r="Q23" s="84"/>
      <c r="R23" s="84"/>
    </row>
    <row r="24" spans="1:26" ht="31.5" x14ac:dyDescent="0.2">
      <c r="A24" s="98" t="s">
        <v>188</v>
      </c>
      <c r="B24" s="100">
        <v>211</v>
      </c>
      <c r="C24" s="100">
        <v>122</v>
      </c>
      <c r="D24" s="156">
        <f t="shared" si="3"/>
        <v>1304200</v>
      </c>
      <c r="E24" s="156">
        <v>111200</v>
      </c>
      <c r="F24" s="156">
        <v>1131000</v>
      </c>
      <c r="G24" s="156"/>
      <c r="H24" s="156"/>
      <c r="I24" s="156"/>
      <c r="J24" s="156"/>
      <c r="K24" s="208">
        <v>62000</v>
      </c>
      <c r="L24" s="154"/>
      <c r="M24" s="76" t="s">
        <v>248</v>
      </c>
      <c r="N24" s="85"/>
      <c r="O24" s="84"/>
      <c r="P24" s="85"/>
      <c r="Q24" s="84"/>
      <c r="R24" s="84"/>
    </row>
    <row r="25" spans="1:26" ht="31.5" x14ac:dyDescent="0.2">
      <c r="A25" s="98" t="s">
        <v>188</v>
      </c>
      <c r="B25" s="100">
        <v>211</v>
      </c>
      <c r="C25" s="100">
        <v>123</v>
      </c>
      <c r="D25" s="156">
        <f t="shared" si="3"/>
        <v>808000</v>
      </c>
      <c r="E25" s="156"/>
      <c r="F25" s="156"/>
      <c r="G25" s="156"/>
      <c r="H25" s="156">
        <v>108000</v>
      </c>
      <c r="I25" s="156"/>
      <c r="J25" s="156"/>
      <c r="K25" s="208">
        <v>700000</v>
      </c>
      <c r="L25" s="154"/>
      <c r="M25" s="84">
        <v>966</v>
      </c>
      <c r="N25" s="85"/>
      <c r="O25" s="84"/>
      <c r="P25" s="85"/>
      <c r="Q25" s="84"/>
      <c r="R25" s="84"/>
    </row>
    <row r="26" spans="1:26" x14ac:dyDescent="0.2">
      <c r="A26" s="97" t="s">
        <v>113</v>
      </c>
      <c r="B26" s="100">
        <v>220</v>
      </c>
      <c r="C26" s="100"/>
      <c r="D26" s="156">
        <f>SUM(E26:L26)</f>
        <v>0</v>
      </c>
      <c r="E26" s="156"/>
      <c r="F26" s="156"/>
      <c r="G26" s="156"/>
      <c r="H26" s="156"/>
      <c r="I26" s="156"/>
      <c r="J26" s="156"/>
      <c r="K26" s="208"/>
      <c r="L26" s="154"/>
      <c r="M26" s="84"/>
      <c r="N26" s="85"/>
      <c r="O26" s="163"/>
      <c r="P26" s="85"/>
      <c r="Q26" s="84"/>
      <c r="R26" s="84"/>
    </row>
    <row r="27" spans="1:26" s="72" customFormat="1" x14ac:dyDescent="0.2">
      <c r="A27" s="97" t="s">
        <v>196</v>
      </c>
      <c r="B27" s="100">
        <v>230</v>
      </c>
      <c r="C27" s="87"/>
      <c r="D27" s="156">
        <f>SUM(E27:K27)</f>
        <v>0</v>
      </c>
      <c r="E27" s="157">
        <f>E28</f>
        <v>0</v>
      </c>
      <c r="F27" s="157">
        <f t="shared" ref="F27:L27" si="4">F28</f>
        <v>0</v>
      </c>
      <c r="G27" s="157">
        <f t="shared" si="4"/>
        <v>0</v>
      </c>
      <c r="H27" s="157">
        <f t="shared" si="4"/>
        <v>0</v>
      </c>
      <c r="I27" s="157">
        <f t="shared" si="4"/>
        <v>0</v>
      </c>
      <c r="J27" s="157">
        <f t="shared" si="4"/>
        <v>0</v>
      </c>
      <c r="K27" s="159">
        <f>K28+K29</f>
        <v>0</v>
      </c>
      <c r="L27" s="154">
        <f t="shared" si="4"/>
        <v>0</v>
      </c>
      <c r="M27" s="77"/>
      <c r="N27" s="80"/>
      <c r="O27" s="77"/>
      <c r="P27" s="80"/>
      <c r="Q27" s="77"/>
      <c r="R27" s="77"/>
    </row>
    <row r="28" spans="1:26" s="72" customFormat="1" ht="13.5" customHeight="1" x14ac:dyDescent="0.2">
      <c r="A28" s="97" t="s">
        <v>199</v>
      </c>
      <c r="B28" s="100"/>
      <c r="C28" s="87"/>
      <c r="D28" s="156">
        <f>SUM(E28:K28)</f>
        <v>0</v>
      </c>
      <c r="E28" s="157"/>
      <c r="F28" s="157"/>
      <c r="G28" s="157"/>
      <c r="H28" s="157"/>
      <c r="I28" s="157"/>
      <c r="J28" s="157"/>
      <c r="K28" s="159"/>
      <c r="L28" s="154"/>
      <c r="M28" s="77"/>
      <c r="N28" s="80"/>
      <c r="O28" s="77"/>
      <c r="P28" s="80"/>
      <c r="Q28" s="77"/>
      <c r="R28" s="77"/>
    </row>
    <row r="29" spans="1:26" s="72" customFormat="1" x14ac:dyDescent="0.2">
      <c r="A29" s="97" t="s">
        <v>200</v>
      </c>
      <c r="B29" s="100"/>
      <c r="C29" s="87"/>
      <c r="D29" s="156">
        <f>SUM(E29:K29)</f>
        <v>0</v>
      </c>
      <c r="E29" s="157"/>
      <c r="F29" s="157"/>
      <c r="G29" s="157"/>
      <c r="H29" s="157"/>
      <c r="I29" s="157"/>
      <c r="J29" s="157"/>
      <c r="K29" s="159"/>
      <c r="L29" s="154"/>
      <c r="M29" s="77"/>
      <c r="N29" s="80"/>
      <c r="O29" s="194"/>
      <c r="P29" s="80"/>
      <c r="Q29" s="77"/>
      <c r="R29" s="77"/>
    </row>
    <row r="30" spans="1:26" s="72" customFormat="1" ht="20.25" customHeight="1" x14ac:dyDescent="0.2">
      <c r="A30" s="97" t="s">
        <v>197</v>
      </c>
      <c r="B30" s="100">
        <v>240</v>
      </c>
      <c r="C30" s="87"/>
      <c r="D30" s="156">
        <f>SUM(E30:L30)</f>
        <v>0</v>
      </c>
      <c r="E30" s="157"/>
      <c r="F30" s="157"/>
      <c r="G30" s="157"/>
      <c r="H30" s="157"/>
      <c r="I30" s="157"/>
      <c r="J30" s="157"/>
      <c r="K30" s="209"/>
      <c r="L30" s="154"/>
      <c r="M30" s="77"/>
      <c r="N30" s="80"/>
      <c r="O30" s="195"/>
      <c r="P30" s="80"/>
      <c r="Q30" s="77"/>
      <c r="R30" s="77"/>
    </row>
    <row r="31" spans="1:26" s="72" customFormat="1" ht="31.5" x14ac:dyDescent="0.2">
      <c r="A31" s="97" t="s">
        <v>114</v>
      </c>
      <c r="B31" s="100">
        <v>250</v>
      </c>
      <c r="C31" s="87" t="s">
        <v>211</v>
      </c>
      <c r="D31" s="156">
        <f>SUM(E31:L31)</f>
        <v>0</v>
      </c>
      <c r="E31" s="157"/>
      <c r="F31" s="156"/>
      <c r="G31" s="157"/>
      <c r="H31" s="157"/>
      <c r="I31" s="157"/>
      <c r="J31" s="157"/>
      <c r="K31" s="208"/>
      <c r="L31" s="154"/>
      <c r="M31" s="77">
        <v>917</v>
      </c>
      <c r="N31" s="80"/>
      <c r="O31" s="77"/>
      <c r="P31" s="80"/>
      <c r="Q31" s="77"/>
      <c r="R31" s="77"/>
    </row>
    <row r="32" spans="1:26" x14ac:dyDescent="0.2">
      <c r="A32" s="97" t="s">
        <v>115</v>
      </c>
      <c r="B32" s="100">
        <v>260</v>
      </c>
      <c r="C32" s="100">
        <v>244</v>
      </c>
      <c r="D32" s="156">
        <f>SUM(E32:K32)</f>
        <v>7532600</v>
      </c>
      <c r="E32" s="156">
        <v>5086000</v>
      </c>
      <c r="F32" s="156"/>
      <c r="G32" s="156"/>
      <c r="H32" s="156"/>
      <c r="I32" s="156"/>
      <c r="J32" s="156"/>
      <c r="K32" s="208">
        <f>2446600+L32</f>
        <v>2446600</v>
      </c>
      <c r="L32" s="153">
        <f>L39</f>
        <v>0</v>
      </c>
      <c r="M32" s="163"/>
      <c r="N32" s="85"/>
      <c r="O32" s="84"/>
      <c r="P32" s="85"/>
      <c r="Q32" s="84"/>
      <c r="R32" s="84"/>
    </row>
    <row r="33" spans="1:18" x14ac:dyDescent="0.2">
      <c r="A33" s="97" t="s">
        <v>116</v>
      </c>
      <c r="B33" s="100">
        <v>300</v>
      </c>
      <c r="C33" s="100" t="s">
        <v>1</v>
      </c>
      <c r="D33" s="156"/>
      <c r="E33" s="156"/>
      <c r="F33" s="156"/>
      <c r="G33" s="156"/>
      <c r="H33" s="156"/>
      <c r="I33" s="156"/>
      <c r="J33" s="156"/>
      <c r="K33" s="208"/>
      <c r="L33" s="154"/>
      <c r="M33" s="84"/>
      <c r="N33" s="85"/>
      <c r="O33" s="84"/>
      <c r="P33" s="85"/>
      <c r="Q33" s="84"/>
      <c r="R33" s="84"/>
    </row>
    <row r="34" spans="1:18" s="72" customFormat="1" x14ac:dyDescent="0.2">
      <c r="A34" s="97" t="s">
        <v>121</v>
      </c>
      <c r="B34" s="100">
        <v>310</v>
      </c>
      <c r="C34" s="81"/>
      <c r="D34" s="157"/>
      <c r="E34" s="157"/>
      <c r="F34" s="157"/>
      <c r="G34" s="157"/>
      <c r="H34" s="157"/>
      <c r="I34" s="157"/>
      <c r="J34" s="157"/>
      <c r="K34" s="158"/>
      <c r="L34" s="154"/>
      <c r="M34" s="77"/>
      <c r="N34" s="80"/>
      <c r="O34" s="77"/>
      <c r="P34" s="80"/>
      <c r="Q34" s="77"/>
      <c r="R34" s="77"/>
    </row>
    <row r="35" spans="1:18" x14ac:dyDescent="0.2">
      <c r="A35" s="97" t="s">
        <v>117</v>
      </c>
      <c r="B35" s="100">
        <v>320</v>
      </c>
      <c r="C35" s="100"/>
      <c r="D35" s="156"/>
      <c r="E35" s="156"/>
      <c r="F35" s="156"/>
      <c r="G35" s="156"/>
      <c r="H35" s="156"/>
      <c r="I35" s="156"/>
      <c r="J35" s="156"/>
      <c r="K35" s="159"/>
      <c r="L35" s="154"/>
      <c r="M35" s="84"/>
      <c r="N35" s="85"/>
      <c r="O35" s="84"/>
      <c r="P35" s="85"/>
      <c r="Q35" s="84"/>
      <c r="R35" s="84"/>
    </row>
    <row r="36" spans="1:18" x14ac:dyDescent="0.2">
      <c r="A36" s="97" t="s">
        <v>144</v>
      </c>
      <c r="B36" s="100">
        <v>400</v>
      </c>
      <c r="C36" s="100"/>
      <c r="D36" s="156"/>
      <c r="E36" s="156"/>
      <c r="F36" s="156"/>
      <c r="G36" s="156"/>
      <c r="H36" s="156"/>
      <c r="I36" s="156"/>
      <c r="J36" s="156"/>
      <c r="K36" s="159"/>
      <c r="L36" s="154"/>
      <c r="M36" s="84"/>
      <c r="N36" s="85"/>
      <c r="O36" s="84"/>
      <c r="P36" s="85"/>
      <c r="Q36" s="84"/>
      <c r="R36" s="84"/>
    </row>
    <row r="37" spans="1:18" x14ac:dyDescent="0.2">
      <c r="A37" s="97" t="s">
        <v>123</v>
      </c>
      <c r="B37" s="100">
        <v>410</v>
      </c>
      <c r="C37" s="100"/>
      <c r="D37" s="156"/>
      <c r="E37" s="156"/>
      <c r="F37" s="156"/>
      <c r="G37" s="156"/>
      <c r="H37" s="156"/>
      <c r="I37" s="156"/>
      <c r="J37" s="156"/>
      <c r="K37" s="159"/>
      <c r="L37" s="154"/>
      <c r="M37" s="84"/>
      <c r="N37" s="85"/>
      <c r="O37" s="84"/>
      <c r="P37" s="85"/>
      <c r="Q37" s="84"/>
      <c r="R37" s="84"/>
    </row>
    <row r="38" spans="1:18" ht="15.75" customHeight="1" x14ac:dyDescent="0.2">
      <c r="A38" s="97" t="s">
        <v>118</v>
      </c>
      <c r="B38" s="100">
        <v>420</v>
      </c>
      <c r="C38" s="100"/>
      <c r="D38" s="156"/>
      <c r="E38" s="156"/>
      <c r="F38" s="156"/>
      <c r="G38" s="156"/>
      <c r="H38" s="156"/>
      <c r="I38" s="156"/>
      <c r="J38" s="156"/>
      <c r="K38" s="159"/>
      <c r="L38" s="154"/>
      <c r="M38" s="84"/>
      <c r="N38" s="85"/>
      <c r="O38" s="84"/>
      <c r="P38" s="85"/>
      <c r="Q38" s="84"/>
      <c r="R38" s="84"/>
    </row>
    <row r="39" spans="1:18" s="72" customFormat="1" x14ac:dyDescent="0.2">
      <c r="A39" s="97" t="s">
        <v>119</v>
      </c>
      <c r="B39" s="100">
        <v>500</v>
      </c>
      <c r="C39" s="87" t="s">
        <v>1</v>
      </c>
      <c r="D39" s="156">
        <f>SUM(E39:K39)</f>
        <v>0</v>
      </c>
      <c r="E39" s="156"/>
      <c r="F39" s="157"/>
      <c r="G39" s="157"/>
      <c r="H39" s="157"/>
      <c r="I39" s="157"/>
      <c r="J39" s="157"/>
      <c r="K39" s="208"/>
      <c r="L39" s="208"/>
      <c r="M39" s="86"/>
      <c r="N39" s="86"/>
      <c r="O39" s="86"/>
      <c r="P39" s="86"/>
      <c r="Q39" s="77"/>
      <c r="R39" s="77"/>
    </row>
    <row r="40" spans="1:18" s="72" customFormat="1" x14ac:dyDescent="0.2">
      <c r="A40" s="97" t="s">
        <v>120</v>
      </c>
      <c r="B40" s="100">
        <v>600</v>
      </c>
      <c r="C40" s="87" t="s">
        <v>1</v>
      </c>
      <c r="D40" s="71"/>
      <c r="E40" s="71"/>
      <c r="F40" s="71"/>
      <c r="G40" s="71"/>
      <c r="H40" s="71"/>
      <c r="I40" s="71"/>
      <c r="J40" s="71"/>
      <c r="K40" s="79"/>
      <c r="L40" s="154"/>
      <c r="M40" s="86"/>
      <c r="N40" s="86"/>
      <c r="O40" s="86"/>
      <c r="P40" s="86"/>
      <c r="Q40" s="77"/>
      <c r="R40" s="77"/>
    </row>
    <row r="41" spans="1:18" s="72" customFormat="1" x14ac:dyDescent="0.2">
      <c r="A41" s="99"/>
      <c r="B41" s="96"/>
      <c r="C41" s="92"/>
      <c r="D41" s="212">
        <f>D19-D39</f>
        <v>86221500</v>
      </c>
      <c r="E41" s="126"/>
      <c r="F41" s="93"/>
      <c r="G41" s="93"/>
      <c r="H41" s="93"/>
      <c r="I41" s="93"/>
      <c r="J41" s="93"/>
      <c r="K41" s="94"/>
      <c r="L41" s="91"/>
      <c r="M41" s="86"/>
      <c r="N41" s="86"/>
      <c r="O41" s="86"/>
      <c r="P41" s="86"/>
      <c r="Q41" s="77"/>
      <c r="R41" s="77"/>
    </row>
    <row r="42" spans="1:18" x14ac:dyDescent="0.2">
      <c r="A42" s="89"/>
      <c r="C42" s="89"/>
      <c r="D42" s="90"/>
      <c r="E42" s="69"/>
    </row>
    <row r="43" spans="1:18" x14ac:dyDescent="0.2">
      <c r="A43" s="89" t="str">
        <f>'Фин.сост. '!A34</f>
        <v>Начальник ОЭАиП</v>
      </c>
      <c r="C43" s="89"/>
      <c r="D43" s="89"/>
      <c r="E43" s="69" t="str">
        <f>'Фин.сост. '!C34</f>
        <v>И.Н. Шишканова</v>
      </c>
    </row>
    <row r="44" spans="1:18" x14ac:dyDescent="0.2">
      <c r="E44" s="69"/>
    </row>
    <row r="45" spans="1:18" x14ac:dyDescent="0.2">
      <c r="A45" s="69" t="str">
        <f>'Фин.сост. '!A36</f>
        <v>Директор МКУ "ОК УК"</v>
      </c>
      <c r="E45" s="69" t="str">
        <f>'Фин.сост. '!C36</f>
        <v>А.А. Дейнега</v>
      </c>
    </row>
    <row r="47" spans="1:18" x14ac:dyDescent="0.2">
      <c r="E47" s="184">
        <f>E39-66500</f>
        <v>-66500</v>
      </c>
    </row>
  </sheetData>
  <mergeCells count="15">
    <mergeCell ref="M19:U19"/>
    <mergeCell ref="A2:L2"/>
    <mergeCell ref="A5:A8"/>
    <mergeCell ref="B5:B8"/>
    <mergeCell ref="C5:C8"/>
    <mergeCell ref="D5:L5"/>
    <mergeCell ref="D6:D8"/>
    <mergeCell ref="E6:L6"/>
    <mergeCell ref="E7:E8"/>
    <mergeCell ref="F7:F8"/>
    <mergeCell ref="G7:G8"/>
    <mergeCell ref="H7:H8"/>
    <mergeCell ref="I7:I8"/>
    <mergeCell ref="J7:J8"/>
    <mergeCell ref="K7:L7"/>
  </mergeCells>
  <printOptions horizontalCentered="1"/>
  <pageMargins left="0.19685039370078741" right="0.15748031496062992" top="0.23622047244094491" bottom="0.31496062992125984" header="0.27559055118110237" footer="0"/>
  <pageSetup paperSize="9" scale="52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8"/>
  <sheetViews>
    <sheetView view="pageBreakPreview" zoomScaleNormal="100" zoomScaleSheetLayoutView="100" workbookViewId="0">
      <selection activeCell="E25" sqref="E25"/>
    </sheetView>
  </sheetViews>
  <sheetFormatPr defaultRowHeight="15.75" x14ac:dyDescent="0.25"/>
  <cols>
    <col min="1" max="1" width="45.140625" style="132" customWidth="1"/>
    <col min="2" max="3" width="9.140625" style="132"/>
    <col min="4" max="4" width="16.5703125" style="132" bestFit="1" customWidth="1"/>
    <col min="5" max="5" width="17.85546875" style="132" bestFit="1" customWidth="1"/>
    <col min="6" max="6" width="16.140625" style="132" customWidth="1"/>
    <col min="7" max="7" width="16.5703125" style="132" bestFit="1" customWidth="1"/>
    <col min="8" max="8" width="16.5703125" style="132" customWidth="1"/>
    <col min="9" max="9" width="16.140625" style="132" customWidth="1"/>
    <col min="10" max="10" width="14.5703125" style="132" bestFit="1" customWidth="1"/>
    <col min="11" max="11" width="14.7109375" style="132" customWidth="1"/>
    <col min="12" max="12" width="15.140625" style="132" customWidth="1"/>
    <col min="13" max="16384" width="9.140625" style="132"/>
  </cols>
  <sheetData>
    <row r="1" spans="1:15" s="128" customFormat="1" x14ac:dyDescent="0.2">
      <c r="B1" s="129"/>
      <c r="L1" s="130" t="s">
        <v>169</v>
      </c>
    </row>
    <row r="2" spans="1:15" s="128" customFormat="1" x14ac:dyDescent="0.2">
      <c r="A2" s="305" t="s">
        <v>221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5" s="128" customFormat="1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5" x14ac:dyDescent="0.25">
      <c r="A4" s="306" t="s">
        <v>0</v>
      </c>
      <c r="B4" s="306" t="s">
        <v>96</v>
      </c>
      <c r="C4" s="306" t="s">
        <v>170</v>
      </c>
      <c r="D4" s="307" t="s">
        <v>171</v>
      </c>
      <c r="E4" s="307"/>
      <c r="F4" s="307"/>
      <c r="G4" s="307"/>
      <c r="H4" s="307"/>
      <c r="I4" s="307"/>
      <c r="J4" s="307"/>
      <c r="K4" s="307"/>
      <c r="L4" s="307"/>
    </row>
    <row r="5" spans="1:15" x14ac:dyDescent="0.25">
      <c r="A5" s="306"/>
      <c r="B5" s="306"/>
      <c r="C5" s="306"/>
      <c r="D5" s="307" t="s">
        <v>172</v>
      </c>
      <c r="E5" s="307"/>
      <c r="F5" s="307"/>
      <c r="G5" s="306" t="s">
        <v>58</v>
      </c>
      <c r="H5" s="306"/>
      <c r="I5" s="306"/>
      <c r="J5" s="306"/>
      <c r="K5" s="306"/>
      <c r="L5" s="306"/>
    </row>
    <row r="6" spans="1:15" ht="84.75" customHeight="1" x14ac:dyDescent="0.25">
      <c r="A6" s="306"/>
      <c r="B6" s="306"/>
      <c r="C6" s="306"/>
      <c r="D6" s="307"/>
      <c r="E6" s="307"/>
      <c r="F6" s="307"/>
      <c r="G6" s="306" t="s">
        <v>173</v>
      </c>
      <c r="H6" s="306"/>
      <c r="I6" s="306"/>
      <c r="J6" s="306" t="s">
        <v>174</v>
      </c>
      <c r="K6" s="306"/>
      <c r="L6" s="306"/>
    </row>
    <row r="7" spans="1:15" x14ac:dyDescent="0.25">
      <c r="A7" s="306"/>
      <c r="B7" s="306"/>
      <c r="C7" s="306"/>
      <c r="D7" s="244" t="s">
        <v>175</v>
      </c>
      <c r="E7" s="244" t="s">
        <v>205</v>
      </c>
      <c r="F7" s="244" t="s">
        <v>249</v>
      </c>
      <c r="G7" s="244" t="s">
        <v>175</v>
      </c>
      <c r="H7" s="244" t="s">
        <v>205</v>
      </c>
      <c r="I7" s="244" t="s">
        <v>249</v>
      </c>
      <c r="J7" s="244" t="s">
        <v>175</v>
      </c>
      <c r="K7" s="244" t="s">
        <v>205</v>
      </c>
      <c r="L7" s="244" t="s">
        <v>249</v>
      </c>
    </row>
    <row r="8" spans="1:15" ht="20.25" x14ac:dyDescent="0.3">
      <c r="A8" s="133">
        <v>1</v>
      </c>
      <c r="B8" s="133">
        <v>2</v>
      </c>
      <c r="C8" s="133">
        <v>3</v>
      </c>
      <c r="D8" s="133">
        <v>4</v>
      </c>
      <c r="E8" s="133">
        <v>5</v>
      </c>
      <c r="F8" s="133">
        <v>6</v>
      </c>
      <c r="G8" s="133">
        <v>7</v>
      </c>
      <c r="H8" s="133">
        <v>8</v>
      </c>
      <c r="I8" s="133">
        <v>9</v>
      </c>
      <c r="J8" s="133">
        <v>10</v>
      </c>
      <c r="K8" s="133">
        <v>11</v>
      </c>
      <c r="L8" s="133">
        <v>12</v>
      </c>
      <c r="O8" s="134"/>
    </row>
    <row r="9" spans="1:15" s="138" customFormat="1" ht="31.5" x14ac:dyDescent="0.3">
      <c r="A9" s="135" t="s">
        <v>176</v>
      </c>
      <c r="B9" s="136" t="s">
        <v>177</v>
      </c>
      <c r="C9" s="244" t="s">
        <v>1</v>
      </c>
      <c r="D9" s="207">
        <v>7532600</v>
      </c>
      <c r="E9" s="207">
        <v>7532600</v>
      </c>
      <c r="F9" s="207">
        <v>7532600</v>
      </c>
      <c r="G9" s="207">
        <v>7532600</v>
      </c>
      <c r="H9" s="207">
        <v>7532600</v>
      </c>
      <c r="I9" s="207">
        <v>7532600</v>
      </c>
      <c r="J9" s="137"/>
      <c r="K9" s="137"/>
      <c r="L9" s="137"/>
      <c r="O9" s="134"/>
    </row>
    <row r="10" spans="1:15" s="138" customFormat="1" ht="47.25" x14ac:dyDescent="0.3">
      <c r="A10" s="135" t="s">
        <v>178</v>
      </c>
      <c r="B10" s="136" t="s">
        <v>179</v>
      </c>
      <c r="C10" s="244" t="s">
        <v>1</v>
      </c>
      <c r="D10" s="137">
        <f t="shared" ref="D10:I10" si="0">21904.17+1565869.56+1226230.4+53755.42</f>
        <v>2867759.55</v>
      </c>
      <c r="E10" s="137">
        <f t="shared" si="0"/>
        <v>2867759.55</v>
      </c>
      <c r="F10" s="137">
        <f t="shared" si="0"/>
        <v>2867759.55</v>
      </c>
      <c r="G10" s="137">
        <f t="shared" si="0"/>
        <v>2867759.55</v>
      </c>
      <c r="H10" s="137">
        <f t="shared" si="0"/>
        <v>2867759.55</v>
      </c>
      <c r="I10" s="137">
        <f t="shared" si="0"/>
        <v>2867759.55</v>
      </c>
      <c r="J10" s="137"/>
      <c r="K10" s="137"/>
      <c r="L10" s="137"/>
      <c r="O10" s="134"/>
    </row>
    <row r="11" spans="1:15" s="138" customFormat="1" ht="20.25" x14ac:dyDescent="0.3">
      <c r="A11" s="135"/>
      <c r="B11" s="136"/>
      <c r="C11" s="244"/>
      <c r="D11" s="137"/>
      <c r="E11" s="137"/>
      <c r="F11" s="137"/>
      <c r="G11" s="137"/>
      <c r="H11" s="137"/>
      <c r="I11" s="137"/>
      <c r="J11" s="137"/>
      <c r="K11" s="137"/>
      <c r="L11" s="137"/>
      <c r="O11" s="134"/>
    </row>
    <row r="12" spans="1:15" s="138" customFormat="1" ht="31.5" x14ac:dyDescent="0.2">
      <c r="A12" s="135" t="s">
        <v>180</v>
      </c>
      <c r="B12" s="136" t="s">
        <v>181</v>
      </c>
      <c r="C12" s="244"/>
      <c r="D12" s="137">
        <f t="shared" ref="D12:I12" si="1">D9-D10</f>
        <v>4664840.45</v>
      </c>
      <c r="E12" s="137">
        <f t="shared" si="1"/>
        <v>4664840.45</v>
      </c>
      <c r="F12" s="137">
        <f t="shared" si="1"/>
        <v>4664840.45</v>
      </c>
      <c r="G12" s="137">
        <f t="shared" si="1"/>
        <v>4664840.45</v>
      </c>
      <c r="H12" s="137">
        <f t="shared" si="1"/>
        <v>4664840.45</v>
      </c>
      <c r="I12" s="137">
        <f t="shared" si="1"/>
        <v>4664840.45</v>
      </c>
      <c r="J12" s="137"/>
      <c r="K12" s="137"/>
      <c r="L12" s="137"/>
      <c r="O12" s="139"/>
    </row>
    <row r="13" spans="1:15" s="138" customFormat="1" x14ac:dyDescent="0.2">
      <c r="A13" s="243"/>
      <c r="B13" s="140"/>
    </row>
    <row r="14" spans="1:15" s="138" customFormat="1" x14ac:dyDescent="0.2">
      <c r="A14" s="243"/>
      <c r="B14" s="140"/>
    </row>
    <row r="15" spans="1:15" s="138" customFormat="1" x14ac:dyDescent="0.2">
      <c r="A15" s="243" t="s">
        <v>182</v>
      </c>
      <c r="B15" s="164"/>
      <c r="C15" s="165"/>
      <c r="D15" s="304" t="s">
        <v>250</v>
      </c>
      <c r="E15" s="304"/>
      <c r="F15" s="304"/>
    </row>
    <row r="16" spans="1:15" s="138" customFormat="1" x14ac:dyDescent="0.2">
      <c r="A16" s="243" t="s">
        <v>198</v>
      </c>
      <c r="B16" s="140"/>
    </row>
    <row r="17" spans="2:6" s="138" customFormat="1" x14ac:dyDescent="0.2">
      <c r="B17" s="140"/>
      <c r="D17" s="245">
        <f>D9-D10-D12</f>
        <v>0</v>
      </c>
      <c r="E17" s="245">
        <f t="shared" ref="E17:F17" si="2">E9-E10-E12</f>
        <v>0</v>
      </c>
      <c r="F17" s="245">
        <f t="shared" si="2"/>
        <v>0</v>
      </c>
    </row>
    <row r="18" spans="2:6" s="138" customFormat="1" x14ac:dyDescent="0.2">
      <c r="B18" s="140"/>
    </row>
    <row r="19" spans="2:6" s="138" customFormat="1" x14ac:dyDescent="0.2">
      <c r="B19" s="140"/>
    </row>
    <row r="20" spans="2:6" s="138" customFormat="1" x14ac:dyDescent="0.2">
      <c r="B20" s="140"/>
    </row>
    <row r="21" spans="2:6" s="138" customFormat="1" x14ac:dyDescent="0.2"/>
    <row r="22" spans="2:6" s="138" customFormat="1" x14ac:dyDescent="0.2"/>
    <row r="23" spans="2:6" s="138" customFormat="1" x14ac:dyDescent="0.2"/>
    <row r="24" spans="2:6" s="138" customFormat="1" x14ac:dyDescent="0.2"/>
    <row r="25" spans="2:6" s="138" customFormat="1" x14ac:dyDescent="0.2"/>
    <row r="26" spans="2:6" s="138" customFormat="1" x14ac:dyDescent="0.2"/>
    <row r="27" spans="2:6" s="138" customFormat="1" x14ac:dyDescent="0.2"/>
    <row r="28" spans="2:6" s="138" customFormat="1" x14ac:dyDescent="0.2"/>
    <row r="29" spans="2:6" s="138" customFormat="1" x14ac:dyDescent="0.2"/>
    <row r="30" spans="2:6" s="138" customFormat="1" x14ac:dyDescent="0.2"/>
    <row r="31" spans="2:6" s="138" customFormat="1" x14ac:dyDescent="0.2"/>
    <row r="32" spans="2:6" s="138" customFormat="1" x14ac:dyDescent="0.2"/>
    <row r="33" s="138" customFormat="1" x14ac:dyDescent="0.2"/>
    <row r="34" s="138" customFormat="1" x14ac:dyDescent="0.2"/>
    <row r="35" s="138" customFormat="1" x14ac:dyDescent="0.2"/>
    <row r="36" s="138" customFormat="1" x14ac:dyDescent="0.2"/>
    <row r="37" s="138" customFormat="1" x14ac:dyDescent="0.2"/>
    <row r="38" s="138" customFormat="1" x14ac:dyDescent="0.2"/>
    <row r="39" s="138" customFormat="1" x14ac:dyDescent="0.2"/>
    <row r="40" s="138" customFormat="1" x14ac:dyDescent="0.2"/>
    <row r="41" s="138" customFormat="1" x14ac:dyDescent="0.2"/>
    <row r="42" s="138" customFormat="1" x14ac:dyDescent="0.2"/>
    <row r="43" s="138" customFormat="1" x14ac:dyDescent="0.2"/>
    <row r="44" s="138" customFormat="1" x14ac:dyDescent="0.2"/>
    <row r="45" s="138" customFormat="1" x14ac:dyDescent="0.2"/>
    <row r="46" s="138" customFormat="1" x14ac:dyDescent="0.2"/>
    <row r="47" s="138" customFormat="1" x14ac:dyDescent="0.2"/>
    <row r="48" s="138" customFormat="1" x14ac:dyDescent="0.2"/>
    <row r="49" s="138" customFormat="1" x14ac:dyDescent="0.2"/>
    <row r="50" s="138" customFormat="1" x14ac:dyDescent="0.2"/>
    <row r="51" s="138" customFormat="1" x14ac:dyDescent="0.2"/>
    <row r="52" s="138" customFormat="1" x14ac:dyDescent="0.2"/>
    <row r="53" s="138" customFormat="1" x14ac:dyDescent="0.2"/>
    <row r="54" s="138" customFormat="1" x14ac:dyDescent="0.2"/>
    <row r="55" s="138" customFormat="1" x14ac:dyDescent="0.2"/>
    <row r="56" s="138" customFormat="1" x14ac:dyDescent="0.2"/>
    <row r="57" s="138" customFormat="1" x14ac:dyDescent="0.2"/>
    <row r="58" s="138" customFormat="1" x14ac:dyDescent="0.2"/>
    <row r="59" s="138" customFormat="1" x14ac:dyDescent="0.2"/>
    <row r="60" s="138" customFormat="1" x14ac:dyDescent="0.2"/>
    <row r="61" s="138" customFormat="1" x14ac:dyDescent="0.2"/>
    <row r="62" s="138" customFormat="1" x14ac:dyDescent="0.2"/>
    <row r="63" s="138" customFormat="1" x14ac:dyDescent="0.2"/>
    <row r="64" s="138" customFormat="1" x14ac:dyDescent="0.2"/>
    <row r="65" s="138" customFormat="1" x14ac:dyDescent="0.2"/>
    <row r="66" s="138" customFormat="1" x14ac:dyDescent="0.2"/>
    <row r="67" s="138" customFormat="1" x14ac:dyDescent="0.2"/>
    <row r="68" s="138" customFormat="1" x14ac:dyDescent="0.2"/>
  </sheetData>
  <mergeCells count="10">
    <mergeCell ref="D15:F15"/>
    <mergeCell ref="A2:L2"/>
    <mergeCell ref="A4:A7"/>
    <mergeCell ref="B4:B7"/>
    <mergeCell ref="C4:C7"/>
    <mergeCell ref="D4:L4"/>
    <mergeCell ref="D5:F6"/>
    <mergeCell ref="G5:L5"/>
    <mergeCell ref="G6:I6"/>
    <mergeCell ref="J6:L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BreakPreview" zoomScaleNormal="100" zoomScaleSheetLayoutView="100" workbookViewId="0">
      <selection activeCell="H20" sqref="H20"/>
    </sheetView>
  </sheetViews>
  <sheetFormatPr defaultColWidth="24.140625" defaultRowHeight="21" customHeight="1" x14ac:dyDescent="0.2"/>
  <cols>
    <col min="1" max="1" width="33.7109375" style="166" customWidth="1"/>
    <col min="2" max="2" width="7.5703125" style="166" customWidth="1"/>
    <col min="3" max="3" width="38.140625" style="166" customWidth="1"/>
    <col min="4" max="16384" width="24.140625" style="166"/>
  </cols>
  <sheetData>
    <row r="1" spans="1:4" ht="21" customHeight="1" x14ac:dyDescent="0.2">
      <c r="A1" s="308" t="s">
        <v>124</v>
      </c>
      <c r="B1" s="308"/>
      <c r="C1" s="308"/>
    </row>
    <row r="2" spans="1:4" ht="21" customHeight="1" x14ac:dyDescent="0.2">
      <c r="A2" s="167"/>
    </row>
    <row r="3" spans="1:4" ht="21" customHeight="1" x14ac:dyDescent="0.2">
      <c r="A3" s="309" t="s">
        <v>125</v>
      </c>
      <c r="B3" s="309"/>
      <c r="C3" s="309"/>
    </row>
    <row r="4" spans="1:4" ht="21" customHeight="1" x14ac:dyDescent="0.2">
      <c r="A4" s="310" t="s">
        <v>126</v>
      </c>
      <c r="B4" s="310"/>
      <c r="C4" s="310"/>
    </row>
    <row r="5" spans="1:4" ht="21" customHeight="1" x14ac:dyDescent="0.2">
      <c r="A5" s="310" t="s">
        <v>222</v>
      </c>
      <c r="B5" s="310"/>
      <c r="C5" s="310"/>
    </row>
    <row r="6" spans="1:4" ht="21" customHeight="1" x14ac:dyDescent="0.2">
      <c r="A6" s="310" t="s">
        <v>127</v>
      </c>
      <c r="B6" s="310"/>
      <c r="C6" s="310"/>
    </row>
    <row r="7" spans="1:4" ht="21" customHeight="1" x14ac:dyDescent="0.2">
      <c r="A7" s="167"/>
    </row>
    <row r="8" spans="1:4" ht="35.25" customHeight="1" x14ac:dyDescent="0.2">
      <c r="A8" s="168" t="s">
        <v>0</v>
      </c>
      <c r="B8" s="168" t="s">
        <v>96</v>
      </c>
      <c r="C8" s="168" t="s">
        <v>128</v>
      </c>
    </row>
    <row r="9" spans="1:4" ht="15" customHeight="1" x14ac:dyDescent="0.2">
      <c r="A9" s="168">
        <v>1</v>
      </c>
      <c r="B9" s="168">
        <v>2</v>
      </c>
      <c r="C9" s="168">
        <v>3</v>
      </c>
    </row>
    <row r="10" spans="1:4" ht="21" customHeight="1" x14ac:dyDescent="0.2">
      <c r="A10" s="169" t="s">
        <v>119</v>
      </c>
      <c r="B10" s="170" t="s">
        <v>140</v>
      </c>
      <c r="C10" s="173"/>
    </row>
    <row r="11" spans="1:4" ht="21" customHeight="1" x14ac:dyDescent="0.2">
      <c r="A11" s="169" t="s">
        <v>120</v>
      </c>
      <c r="B11" s="170" t="s">
        <v>141</v>
      </c>
      <c r="C11" s="173"/>
    </row>
    <row r="12" spans="1:4" ht="21" customHeight="1" x14ac:dyDescent="0.2">
      <c r="A12" s="169" t="s">
        <v>129</v>
      </c>
      <c r="B12" s="170" t="s">
        <v>142</v>
      </c>
      <c r="C12" s="169"/>
    </row>
    <row r="13" spans="1:4" ht="21" customHeight="1" x14ac:dyDescent="0.2">
      <c r="A13" s="169"/>
      <c r="B13" s="169"/>
      <c r="C13" s="169"/>
    </row>
    <row r="14" spans="1:4" ht="21" customHeight="1" x14ac:dyDescent="0.2">
      <c r="A14" s="169" t="s">
        <v>130</v>
      </c>
      <c r="B14" s="170" t="s">
        <v>143</v>
      </c>
      <c r="C14" s="173"/>
      <c r="D14" s="183"/>
    </row>
    <row r="15" spans="1:4" ht="21" customHeight="1" x14ac:dyDescent="0.2">
      <c r="A15" s="169"/>
      <c r="B15" s="169"/>
      <c r="C15" s="169"/>
    </row>
    <row r="16" spans="1:4" ht="21" customHeight="1" x14ac:dyDescent="0.2">
      <c r="A16" s="167"/>
    </row>
    <row r="18" spans="1:3" ht="21" customHeight="1" x14ac:dyDescent="0.2">
      <c r="C18" s="171"/>
    </row>
    <row r="19" spans="1:3" ht="21" customHeight="1" x14ac:dyDescent="0.2">
      <c r="A19" s="166" t="str">
        <f>'Поступления и выплаты 2019'!A43</f>
        <v>Начальник ОЭАиП</v>
      </c>
      <c r="C19" s="171" t="str">
        <f>'Фин.сост. '!C34</f>
        <v>И.Н. Шишканова</v>
      </c>
    </row>
    <row r="20" spans="1:3" ht="21" customHeight="1" x14ac:dyDescent="0.2">
      <c r="C20" s="171"/>
    </row>
    <row r="21" spans="1:3" s="191" customFormat="1" ht="21" customHeight="1" x14ac:dyDescent="0.2">
      <c r="A21" s="191" t="str">
        <f>'[1]Фин.сост. '!A36</f>
        <v>Директор МКУ "ОК УК"</v>
      </c>
      <c r="C21" s="192" t="str">
        <f>'Фин.сост. '!C36</f>
        <v>А.А. Дейнега</v>
      </c>
    </row>
  </sheetData>
  <mergeCells count="5">
    <mergeCell ref="A1:C1"/>
    <mergeCell ref="A3:C3"/>
    <mergeCell ref="A4:C4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view="pageBreakPreview" zoomScaleNormal="100" zoomScaleSheetLayoutView="100" workbookViewId="0">
      <selection activeCell="F12" sqref="F12"/>
    </sheetView>
  </sheetViews>
  <sheetFormatPr defaultColWidth="30.28515625" defaultRowHeight="34.5" customHeight="1" x14ac:dyDescent="0.2"/>
  <cols>
    <col min="1" max="1" width="40.140625" style="166" customWidth="1"/>
    <col min="2" max="2" width="8.140625" style="166" customWidth="1"/>
    <col min="3" max="16384" width="30.28515625" style="166"/>
  </cols>
  <sheetData>
    <row r="1" spans="1:3" ht="34.5" customHeight="1" x14ac:dyDescent="0.2">
      <c r="A1" s="308" t="s">
        <v>131</v>
      </c>
      <c r="B1" s="308"/>
      <c r="C1" s="308"/>
    </row>
    <row r="2" spans="1:3" ht="23.25" customHeight="1" x14ac:dyDescent="0.2">
      <c r="A2" s="167"/>
    </row>
    <row r="3" spans="1:3" ht="34.5" customHeight="1" x14ac:dyDescent="0.2">
      <c r="A3" s="311" t="s">
        <v>132</v>
      </c>
      <c r="B3" s="311"/>
      <c r="C3" s="311"/>
    </row>
    <row r="4" spans="1:3" ht="18.75" customHeight="1" x14ac:dyDescent="0.2">
      <c r="A4" s="167"/>
    </row>
    <row r="5" spans="1:3" ht="34.5" customHeight="1" x14ac:dyDescent="0.2">
      <c r="A5" s="168" t="s">
        <v>0</v>
      </c>
      <c r="B5" s="168" t="s">
        <v>96</v>
      </c>
      <c r="C5" s="168" t="s">
        <v>133</v>
      </c>
    </row>
    <row r="6" spans="1:3" ht="18" customHeight="1" x14ac:dyDescent="0.2">
      <c r="A6" s="168">
        <v>1</v>
      </c>
      <c r="B6" s="168">
        <v>2</v>
      </c>
      <c r="C6" s="168">
        <v>3</v>
      </c>
    </row>
    <row r="7" spans="1:3" ht="34.5" customHeight="1" x14ac:dyDescent="0.2">
      <c r="A7" s="169" t="s">
        <v>134</v>
      </c>
      <c r="B7" s="170" t="s">
        <v>140</v>
      </c>
      <c r="C7" s="169"/>
    </row>
    <row r="8" spans="1:3" ht="60" customHeight="1" x14ac:dyDescent="0.2">
      <c r="A8" s="172" t="s">
        <v>135</v>
      </c>
      <c r="B8" s="170" t="s">
        <v>141</v>
      </c>
      <c r="C8" s="169"/>
    </row>
    <row r="9" spans="1:3" ht="34.5" customHeight="1" x14ac:dyDescent="0.2">
      <c r="A9" s="169" t="s">
        <v>136</v>
      </c>
      <c r="B9" s="170" t="s">
        <v>142</v>
      </c>
      <c r="C9" s="173"/>
    </row>
    <row r="12" spans="1:3" ht="34.5" customHeight="1" x14ac:dyDescent="0.2">
      <c r="A12" s="166" t="str">
        <f>'Фин.сост. '!A34</f>
        <v>Начальник ОЭАиП</v>
      </c>
      <c r="C12" s="171" t="str">
        <f>'Фин.сост. '!C34</f>
        <v>И.Н. Шишканова</v>
      </c>
    </row>
    <row r="13" spans="1:3" ht="34.5" customHeight="1" x14ac:dyDescent="0.2">
      <c r="C13" s="171"/>
    </row>
    <row r="14" spans="1:3" s="191" customFormat="1" ht="34.5" customHeight="1" x14ac:dyDescent="0.2">
      <c r="A14" s="191" t="str">
        <f>'[1]Фин.сост. '!A36</f>
        <v>Директор МКУ "ОК УК"</v>
      </c>
      <c r="C14" s="192" t="str">
        <f>'Фин.сост. '!C36</f>
        <v>А.А. Дейнега</v>
      </c>
    </row>
  </sheetData>
  <mergeCells count="2">
    <mergeCell ref="A1:C1"/>
    <mergeCell ref="A3:C3"/>
  </mergeCells>
  <hyperlinks>
    <hyperlink ref="A8" r:id="rId1" display="consultantplus://offline/ref=BCC9A4654DE06BF9ADE955123EC42E0BE4CFA0C137AF156CEF37B98903Z050E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титульный лист</vt:lpstr>
      <vt:lpstr>Сведения о деят.</vt:lpstr>
      <vt:lpstr>Фин.сост. </vt:lpstr>
      <vt:lpstr>Поступления и выплаты 2019</vt:lpstr>
      <vt:lpstr>Поступления и выплаты 2020</vt:lpstr>
      <vt:lpstr>Поступления и выплаты 2021</vt:lpstr>
      <vt:lpstr>Расходы на закупку </vt:lpstr>
      <vt:lpstr>Временное распоряж </vt:lpstr>
      <vt:lpstr>Справ инфа </vt:lpstr>
      <vt:lpstr>сведения </vt:lpstr>
      <vt:lpstr>Подсказка</vt:lpstr>
      <vt:lpstr>'Временное распоряж '!Область_печати</vt:lpstr>
      <vt:lpstr>'Поступления и выплаты 2019'!Область_печати</vt:lpstr>
      <vt:lpstr>'Поступления и выплаты 2020'!Область_печати</vt:lpstr>
      <vt:lpstr>'Поступления и выплаты 2021'!Область_печати</vt:lpstr>
      <vt:lpstr>'Расходы на закупку '!Область_печати</vt:lpstr>
      <vt:lpstr>'сведения '!Область_печати</vt:lpstr>
      <vt:lpstr>'Справ инфа '!Область_печати</vt:lpstr>
      <vt:lpstr>'Фин.сост.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Geya</cp:lastModifiedBy>
  <cp:lastPrinted>2018-12-14T05:11:17Z</cp:lastPrinted>
  <dcterms:created xsi:type="dcterms:W3CDTF">1996-10-08T23:32:33Z</dcterms:created>
  <dcterms:modified xsi:type="dcterms:W3CDTF">2018-12-28T08:29:17Z</dcterms:modified>
</cp:coreProperties>
</file>