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ksandr\Downloads\"/>
    </mc:Choice>
  </mc:AlternateContent>
  <xr:revisionPtr revIDLastSave="0" documentId="13_ncr:1_{110EB08B-23DA-49B1-B8E1-0712FB82BEB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56" i="1" l="1"/>
  <c r="R157" i="1"/>
  <c r="R158" i="1"/>
  <c r="R159" i="1"/>
  <c r="R160" i="1"/>
  <c r="R161" i="1"/>
  <c r="R162" i="1"/>
  <c r="R163" i="1"/>
  <c r="R164" i="1"/>
  <c r="R150" i="1"/>
  <c r="R151" i="1"/>
  <c r="R152" i="1"/>
  <c r="R153" i="1"/>
  <c r="R154" i="1"/>
  <c r="R155" i="1"/>
  <c r="R149" i="1"/>
  <c r="R139" i="1"/>
  <c r="R140" i="1"/>
  <c r="R141" i="1"/>
  <c r="R142" i="1"/>
  <c r="R143" i="1"/>
  <c r="R144" i="1"/>
  <c r="R145" i="1"/>
  <c r="R146" i="1"/>
  <c r="R147" i="1"/>
  <c r="R132" i="1"/>
  <c r="R133" i="1"/>
  <c r="R134" i="1"/>
  <c r="R135" i="1"/>
  <c r="R136" i="1"/>
  <c r="R137" i="1"/>
  <c r="R138" i="1"/>
  <c r="R131" i="1"/>
  <c r="R122" i="1"/>
  <c r="R123" i="1"/>
  <c r="R124" i="1"/>
  <c r="R125" i="1"/>
  <c r="R126" i="1"/>
  <c r="R127" i="1"/>
  <c r="R128" i="1"/>
  <c r="R129" i="1"/>
  <c r="R115" i="1"/>
  <c r="R116" i="1"/>
  <c r="R117" i="1"/>
  <c r="R118" i="1"/>
  <c r="R119" i="1"/>
  <c r="R120" i="1"/>
  <c r="R121" i="1"/>
  <c r="R114" i="1"/>
  <c r="R112" i="1"/>
  <c r="R104" i="1"/>
  <c r="R105" i="1"/>
  <c r="R106" i="1"/>
  <c r="R107" i="1"/>
  <c r="R108" i="1"/>
  <c r="R109" i="1"/>
  <c r="R110" i="1"/>
  <c r="R111" i="1"/>
  <c r="R95" i="1"/>
  <c r="R96" i="1"/>
  <c r="R97" i="1"/>
  <c r="R98" i="1"/>
  <c r="R99" i="1"/>
  <c r="R100" i="1"/>
  <c r="R101" i="1"/>
  <c r="R102" i="1"/>
  <c r="R103" i="1"/>
  <c r="R94" i="1"/>
  <c r="R84" i="1"/>
  <c r="R85" i="1"/>
  <c r="R86" i="1"/>
  <c r="R87" i="1"/>
  <c r="R88" i="1"/>
  <c r="R89" i="1"/>
  <c r="R90" i="1"/>
  <c r="R91" i="1"/>
  <c r="R92" i="1"/>
  <c r="R77" i="1"/>
  <c r="R78" i="1"/>
  <c r="R79" i="1"/>
  <c r="R80" i="1"/>
  <c r="R81" i="1"/>
  <c r="R82" i="1"/>
  <c r="R83" i="1"/>
  <c r="R76" i="1"/>
  <c r="R74" i="1"/>
  <c r="S74" i="1" s="1"/>
  <c r="R64" i="1"/>
  <c r="R65" i="1"/>
  <c r="R66" i="1"/>
  <c r="R67" i="1"/>
  <c r="R68" i="1"/>
  <c r="R69" i="1"/>
  <c r="R70" i="1"/>
  <c r="R71" i="1"/>
  <c r="R72" i="1"/>
  <c r="R73" i="1"/>
  <c r="R63" i="1"/>
  <c r="R60" i="1"/>
  <c r="R61" i="1"/>
  <c r="R51" i="1"/>
  <c r="R52" i="1"/>
  <c r="R53" i="1"/>
  <c r="R54" i="1"/>
  <c r="R55" i="1"/>
  <c r="R56" i="1"/>
  <c r="R57" i="1"/>
  <c r="R58" i="1"/>
  <c r="R59" i="1"/>
  <c r="R50" i="1"/>
  <c r="R36" i="1"/>
  <c r="R37" i="1"/>
  <c r="R29" i="1"/>
  <c r="R30" i="1"/>
  <c r="R31" i="1"/>
  <c r="R32" i="1"/>
  <c r="R33" i="1"/>
  <c r="R34" i="1"/>
  <c r="R35" i="1"/>
  <c r="R26" i="1"/>
  <c r="R28" i="1"/>
  <c r="S152" i="1" l="1"/>
  <c r="S132" i="1"/>
  <c r="S165" i="1" l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440" i="1"/>
  <c r="S441" i="1"/>
  <c r="S442" i="1"/>
  <c r="S443" i="1"/>
  <c r="S444" i="1"/>
  <c r="S445" i="1"/>
  <c r="S446" i="1"/>
  <c r="S447" i="1"/>
  <c r="S448" i="1"/>
  <c r="S449" i="1"/>
  <c r="S450" i="1"/>
  <c r="S451" i="1"/>
  <c r="S452" i="1"/>
  <c r="S453" i="1"/>
  <c r="S454" i="1"/>
  <c r="S455" i="1"/>
  <c r="S456" i="1"/>
  <c r="S457" i="1"/>
  <c r="S458" i="1"/>
  <c r="S459" i="1"/>
  <c r="S460" i="1"/>
  <c r="S461" i="1"/>
  <c r="S462" i="1"/>
  <c r="S463" i="1"/>
  <c r="S464" i="1"/>
  <c r="S465" i="1"/>
  <c r="S466" i="1"/>
  <c r="S467" i="1"/>
  <c r="S468" i="1"/>
  <c r="S469" i="1"/>
  <c r="S470" i="1"/>
  <c r="S471" i="1"/>
  <c r="S472" i="1"/>
  <c r="S473" i="1"/>
  <c r="S474" i="1"/>
  <c r="S475" i="1"/>
  <c r="S476" i="1"/>
  <c r="S477" i="1"/>
  <c r="S478" i="1"/>
  <c r="S479" i="1"/>
  <c r="S480" i="1"/>
  <c r="S481" i="1"/>
  <c r="S482" i="1"/>
  <c r="S483" i="1"/>
  <c r="S484" i="1"/>
  <c r="S485" i="1"/>
  <c r="S486" i="1"/>
  <c r="S487" i="1"/>
  <c r="S488" i="1"/>
  <c r="S489" i="1"/>
  <c r="S490" i="1"/>
  <c r="S491" i="1"/>
  <c r="S492" i="1"/>
  <c r="S493" i="1"/>
  <c r="S494" i="1"/>
  <c r="S495" i="1"/>
  <c r="S496" i="1"/>
  <c r="S497" i="1"/>
  <c r="S498" i="1"/>
  <c r="S499" i="1"/>
  <c r="S500" i="1"/>
  <c r="S501" i="1"/>
  <c r="S502" i="1"/>
  <c r="S503" i="1"/>
  <c r="S504" i="1"/>
  <c r="S505" i="1"/>
  <c r="S506" i="1"/>
  <c r="S507" i="1"/>
  <c r="S508" i="1"/>
  <c r="S509" i="1"/>
  <c r="S510" i="1"/>
  <c r="S511" i="1"/>
  <c r="S512" i="1"/>
  <c r="S513" i="1"/>
  <c r="S514" i="1"/>
  <c r="S515" i="1"/>
  <c r="S516" i="1"/>
  <c r="S517" i="1"/>
  <c r="S518" i="1"/>
  <c r="S519" i="1"/>
  <c r="S520" i="1"/>
  <c r="S521" i="1"/>
  <c r="S522" i="1"/>
  <c r="S523" i="1"/>
  <c r="S524" i="1"/>
  <c r="S525" i="1"/>
  <c r="S526" i="1"/>
  <c r="S527" i="1"/>
  <c r="S528" i="1"/>
  <c r="S529" i="1"/>
  <c r="S530" i="1"/>
  <c r="S531" i="1"/>
  <c r="S532" i="1"/>
  <c r="S533" i="1"/>
  <c r="S534" i="1"/>
  <c r="S535" i="1"/>
  <c r="S536" i="1"/>
  <c r="S537" i="1"/>
  <c r="S538" i="1"/>
  <c r="S539" i="1"/>
  <c r="S540" i="1"/>
  <c r="S541" i="1"/>
  <c r="S542" i="1"/>
  <c r="S543" i="1"/>
  <c r="S544" i="1"/>
  <c r="S545" i="1"/>
  <c r="S546" i="1"/>
  <c r="S547" i="1"/>
  <c r="S548" i="1"/>
  <c r="S549" i="1"/>
  <c r="S550" i="1"/>
  <c r="S551" i="1"/>
  <c r="S552" i="1"/>
  <c r="S553" i="1"/>
  <c r="S554" i="1"/>
  <c r="S555" i="1"/>
  <c r="S556" i="1"/>
  <c r="S557" i="1"/>
  <c r="S558" i="1"/>
  <c r="S559" i="1"/>
  <c r="S560" i="1"/>
  <c r="S561" i="1"/>
  <c r="S562" i="1"/>
  <c r="S563" i="1"/>
  <c r="S564" i="1"/>
  <c r="S565" i="1"/>
  <c r="S566" i="1"/>
  <c r="S567" i="1"/>
  <c r="S568" i="1"/>
  <c r="S569" i="1"/>
  <c r="S570" i="1"/>
  <c r="S571" i="1"/>
  <c r="S572" i="1"/>
  <c r="S573" i="1"/>
  <c r="S574" i="1"/>
  <c r="S575" i="1"/>
  <c r="S576" i="1"/>
  <c r="S577" i="1"/>
  <c r="S578" i="1"/>
  <c r="S579" i="1"/>
  <c r="S580" i="1"/>
  <c r="S581" i="1"/>
  <c r="S582" i="1"/>
  <c r="S583" i="1"/>
  <c r="S584" i="1"/>
  <c r="S585" i="1"/>
  <c r="S586" i="1"/>
  <c r="S587" i="1"/>
  <c r="S588" i="1"/>
  <c r="S589" i="1"/>
  <c r="S590" i="1"/>
  <c r="S591" i="1"/>
  <c r="S592" i="1"/>
  <c r="S593" i="1"/>
  <c r="S594" i="1"/>
  <c r="S595" i="1"/>
  <c r="S596" i="1"/>
  <c r="S597" i="1"/>
  <c r="S598" i="1"/>
  <c r="S599" i="1"/>
  <c r="S600" i="1"/>
  <c r="S601" i="1"/>
  <c r="S602" i="1"/>
  <c r="S603" i="1"/>
  <c r="S604" i="1"/>
  <c r="S605" i="1"/>
  <c r="S606" i="1"/>
  <c r="S607" i="1"/>
  <c r="S608" i="1"/>
  <c r="S609" i="1"/>
  <c r="S610" i="1"/>
  <c r="S611" i="1"/>
  <c r="S612" i="1"/>
  <c r="S613" i="1"/>
  <c r="S614" i="1"/>
  <c r="S615" i="1"/>
  <c r="S616" i="1"/>
  <c r="S617" i="1"/>
  <c r="S618" i="1"/>
  <c r="S619" i="1"/>
  <c r="S620" i="1"/>
  <c r="S621" i="1"/>
  <c r="S622" i="1"/>
  <c r="S623" i="1"/>
  <c r="S624" i="1"/>
  <c r="S625" i="1"/>
  <c r="S626" i="1"/>
  <c r="S627" i="1"/>
  <c r="R16" i="1"/>
  <c r="S16" i="1" s="1"/>
  <c r="R18" i="1"/>
  <c r="S18" i="1" s="1"/>
  <c r="R19" i="1"/>
  <c r="S19" i="1" s="1"/>
  <c r="S20" i="1"/>
  <c r="R21" i="1"/>
  <c r="S21" i="1" s="1"/>
  <c r="R22" i="1"/>
  <c r="S22" i="1" s="1"/>
  <c r="R23" i="1"/>
  <c r="S23" i="1" s="1"/>
  <c r="R24" i="1"/>
  <c r="S24" i="1" s="1"/>
  <c r="R25" i="1"/>
  <c r="S25" i="1" s="1"/>
  <c r="S26" i="1"/>
  <c r="S28" i="1"/>
  <c r="S29" i="1"/>
  <c r="S30" i="1"/>
  <c r="S31" i="1"/>
  <c r="S32" i="1"/>
  <c r="S33" i="1"/>
  <c r="S34" i="1"/>
  <c r="S35" i="1"/>
  <c r="S37" i="1"/>
  <c r="R38" i="1"/>
  <c r="S38" i="1" s="1"/>
  <c r="R39" i="1"/>
  <c r="S39" i="1" s="1"/>
  <c r="R40" i="1"/>
  <c r="S40" i="1" s="1"/>
  <c r="R41" i="1"/>
  <c r="S41" i="1" s="1"/>
  <c r="R42" i="1"/>
  <c r="S42" i="1" s="1"/>
  <c r="R43" i="1"/>
  <c r="S43" i="1" s="1"/>
  <c r="R44" i="1"/>
  <c r="S44" i="1" s="1"/>
  <c r="R45" i="1"/>
  <c r="S45" i="1" s="1"/>
  <c r="R46" i="1"/>
  <c r="S46" i="1" s="1"/>
  <c r="R47" i="1"/>
  <c r="S47" i="1" s="1"/>
  <c r="R48" i="1"/>
  <c r="S48" i="1" s="1"/>
  <c r="S50" i="1"/>
  <c r="S51" i="1"/>
  <c r="S52" i="1"/>
  <c r="S53" i="1"/>
  <c r="S54" i="1"/>
  <c r="S55" i="1"/>
  <c r="S57" i="1"/>
  <c r="S58" i="1"/>
  <c r="S59" i="1"/>
  <c r="S60" i="1"/>
  <c r="S61" i="1"/>
  <c r="S63" i="1"/>
  <c r="S64" i="1"/>
  <c r="S65" i="1"/>
  <c r="S66" i="1"/>
  <c r="S67" i="1"/>
  <c r="S68" i="1"/>
  <c r="S69" i="1"/>
  <c r="S70" i="1"/>
  <c r="S71" i="1"/>
  <c r="S72" i="1"/>
  <c r="S73" i="1"/>
  <c r="S76" i="1"/>
  <c r="S77" i="1"/>
  <c r="S78" i="1"/>
  <c r="S79" i="1"/>
  <c r="S80" i="1"/>
  <c r="S81" i="1"/>
  <c r="S82" i="1"/>
  <c r="S83" i="1"/>
  <c r="S85" i="1"/>
  <c r="S86" i="1"/>
  <c r="S87" i="1"/>
  <c r="S88" i="1"/>
  <c r="S89" i="1"/>
  <c r="S90" i="1"/>
  <c r="S91" i="1"/>
  <c r="S92" i="1"/>
  <c r="S94" i="1"/>
  <c r="S95" i="1"/>
  <c r="S96" i="1"/>
  <c r="S97" i="1"/>
  <c r="S98" i="1"/>
  <c r="S99" i="1"/>
  <c r="S100" i="1"/>
  <c r="S101" i="1"/>
  <c r="S103" i="1"/>
  <c r="S104" i="1"/>
  <c r="S105" i="1"/>
  <c r="S106" i="1"/>
  <c r="S107" i="1"/>
  <c r="S108" i="1"/>
  <c r="S109" i="1"/>
  <c r="S110" i="1"/>
  <c r="S111" i="1"/>
  <c r="S112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1" i="1"/>
  <c r="S133" i="1"/>
  <c r="S134" i="1"/>
  <c r="S135" i="1"/>
  <c r="S136" i="1"/>
  <c r="S137" i="1"/>
  <c r="S139" i="1"/>
  <c r="S140" i="1"/>
  <c r="S142" i="1"/>
  <c r="S143" i="1"/>
  <c r="S144" i="1"/>
  <c r="S145" i="1"/>
  <c r="S146" i="1"/>
  <c r="S147" i="1"/>
  <c r="S149" i="1"/>
  <c r="S150" i="1"/>
  <c r="S151" i="1"/>
  <c r="S153" i="1"/>
  <c r="S154" i="1"/>
  <c r="S155" i="1"/>
  <c r="S157" i="1"/>
  <c r="S158" i="1"/>
  <c r="S159" i="1"/>
  <c r="S160" i="1"/>
  <c r="S161" i="1"/>
  <c r="S162" i="1"/>
  <c r="S163" i="1"/>
  <c r="S164" i="1"/>
  <c r="R9" i="1"/>
  <c r="S9" i="1" s="1"/>
  <c r="R10" i="1"/>
  <c r="S10" i="1" s="1"/>
  <c r="R11" i="1"/>
  <c r="S11" i="1" s="1"/>
  <c r="R12" i="1"/>
  <c r="S12" i="1" s="1"/>
  <c r="R13" i="1"/>
  <c r="S13" i="1" s="1"/>
  <c r="R14" i="1"/>
  <c r="S14" i="1" s="1"/>
  <c r="R15" i="1"/>
  <c r="S15" i="1" s="1"/>
  <c r="R8" i="1"/>
  <c r="S8" i="1" s="1"/>
</calcChain>
</file>

<file path=xl/sharedStrings.xml><?xml version="1.0" encoding="utf-8"?>
<sst xmlns="http://schemas.openxmlformats.org/spreadsheetml/2006/main" count="504" uniqueCount="249">
  <si>
    <t>ВСЕ предметы учебного плана ОО</t>
  </si>
  <si>
    <t>федеральные (всероссийские)</t>
  </si>
  <si>
    <t>ОО</t>
  </si>
  <si>
    <t>всего работ</t>
  </si>
  <si>
    <t>Литер класса, дата проведения КР, номер урока в расписании</t>
  </si>
  <si>
    <t>число КР в данном месяце</t>
  </si>
  <si>
    <t>2 класс</t>
  </si>
  <si>
    <t>3 класс</t>
  </si>
  <si>
    <t>УТВЕРЖДЕН</t>
  </si>
  <si>
    <t>Русский язык</t>
  </si>
  <si>
    <t>Литературное чтение</t>
  </si>
  <si>
    <t>Английский язык</t>
  </si>
  <si>
    <t>Математика</t>
  </si>
  <si>
    <t>Окружающий мир</t>
  </si>
  <si>
    <t>Музыка</t>
  </si>
  <si>
    <t>ИЗО</t>
  </si>
  <si>
    <t>Технология</t>
  </si>
  <si>
    <t>Кубановедение</t>
  </si>
  <si>
    <t>Физическая культура</t>
  </si>
  <si>
    <t>4 а класс</t>
  </si>
  <si>
    <t>4 б класс</t>
  </si>
  <si>
    <t>5 класс</t>
  </si>
  <si>
    <t>Литература</t>
  </si>
  <si>
    <t>История России. Всеобщая история</t>
  </si>
  <si>
    <t>География</t>
  </si>
  <si>
    <t>Биология</t>
  </si>
  <si>
    <t>Изобразительное искусство</t>
  </si>
  <si>
    <t>6 класс</t>
  </si>
  <si>
    <t>Обществознание</t>
  </si>
  <si>
    <t>7 класс</t>
  </si>
  <si>
    <t>Алгебра</t>
  </si>
  <si>
    <t>Геометрия</t>
  </si>
  <si>
    <t>Информатика</t>
  </si>
  <si>
    <t>Физика</t>
  </si>
  <si>
    <t xml:space="preserve">ИЗО </t>
  </si>
  <si>
    <t>8 класс</t>
  </si>
  <si>
    <t>Химия</t>
  </si>
  <si>
    <t xml:space="preserve">Технология </t>
  </si>
  <si>
    <t>9 класс</t>
  </si>
  <si>
    <t>10 класс</t>
  </si>
  <si>
    <t>История</t>
  </si>
  <si>
    <t>11 класс</t>
  </si>
  <si>
    <t>29 4 ур</t>
  </si>
  <si>
    <t>06 3 ур</t>
  </si>
  <si>
    <t>27 3 ур</t>
  </si>
  <si>
    <t>20 2 ур</t>
  </si>
  <si>
    <t>28 2 ур</t>
  </si>
  <si>
    <t>27 2 ур</t>
  </si>
  <si>
    <t>25 2 ур</t>
  </si>
  <si>
    <t>26 5 ур</t>
  </si>
  <si>
    <t>19 5ур</t>
  </si>
  <si>
    <t>21 1 ур</t>
  </si>
  <si>
    <t>24 4 ур</t>
  </si>
  <si>
    <t>15 2 ур</t>
  </si>
  <si>
    <t>08 2 ур</t>
  </si>
  <si>
    <t>20 4 ур</t>
  </si>
  <si>
    <t>14 2 ур</t>
  </si>
  <si>
    <t>22 3 ур</t>
  </si>
  <si>
    <t xml:space="preserve">практикум по геометрии </t>
  </si>
  <si>
    <t>январь</t>
  </si>
  <si>
    <t>февраль</t>
  </si>
  <si>
    <t>март</t>
  </si>
  <si>
    <t>апрель</t>
  </si>
  <si>
    <t>май</t>
  </si>
  <si>
    <t>03-2 ур</t>
  </si>
  <si>
    <t>07-2 ур</t>
  </si>
  <si>
    <t>18-4 ур</t>
  </si>
  <si>
    <t>17-4 ур</t>
  </si>
  <si>
    <t>06-2 ур</t>
  </si>
  <si>
    <t>14-3ур</t>
  </si>
  <si>
    <t>29-4 ур</t>
  </si>
  <si>
    <t>20-4 ур</t>
  </si>
  <si>
    <t>05-2 ур</t>
  </si>
  <si>
    <t>22-5 ур</t>
  </si>
  <si>
    <t>18-3 ур</t>
  </si>
  <si>
    <t>21-5 ур</t>
  </si>
  <si>
    <t>23-3 ур</t>
  </si>
  <si>
    <t>03-5 ур</t>
  </si>
  <si>
    <t>31-4 ур</t>
  </si>
  <si>
    <t>03-3 ур</t>
  </si>
  <si>
    <t>21-3 ур</t>
  </si>
  <si>
    <t>19-2ур</t>
  </si>
  <si>
    <t>12-4ур</t>
  </si>
  <si>
    <t>17-5ур</t>
  </si>
  <si>
    <t>22-3ур</t>
  </si>
  <si>
    <t>08-3 ур</t>
  </si>
  <si>
    <t>27-4ур</t>
  </si>
  <si>
    <t>ИТОГО КР по предмету во втором полугодии</t>
  </si>
  <si>
    <t>Доля КР от общего числа учебных часов во втором полугодии 2023-2024 учебного года</t>
  </si>
  <si>
    <t>14-2ур</t>
  </si>
  <si>
    <t>27-3ур</t>
  </si>
  <si>
    <t>11-3ур</t>
  </si>
  <si>
    <t>15-2 ур</t>
  </si>
  <si>
    <t>13-3 ур</t>
  </si>
  <si>
    <t>16-1 ур</t>
  </si>
  <si>
    <t>10-5 ур</t>
  </si>
  <si>
    <t>04-2 ур</t>
  </si>
  <si>
    <t>02-2ур</t>
  </si>
  <si>
    <t>17-4ур</t>
  </si>
  <si>
    <t>Вероятность и статистика</t>
  </si>
  <si>
    <t>График оценочных процедур в МБОУ СОШ № 17  на  II полугодие 2024-2025 учебного года</t>
  </si>
  <si>
    <t>06,14,28-4,3,3</t>
  </si>
  <si>
    <t>19-3ур</t>
  </si>
  <si>
    <t>07,16-3 ур</t>
  </si>
  <si>
    <t>04,18-4 ур</t>
  </si>
  <si>
    <t>20-1 ур</t>
  </si>
  <si>
    <t>15-2ур</t>
  </si>
  <si>
    <t>09-5ур</t>
  </si>
  <si>
    <t>18-4ур</t>
  </si>
  <si>
    <t>03-3 ур, 18-2 ур</t>
  </si>
  <si>
    <t>10,19-4 ур</t>
  </si>
  <si>
    <t>30-4 ур</t>
  </si>
  <si>
    <t>21-1 ур</t>
  </si>
  <si>
    <t>14-1 ур</t>
  </si>
  <si>
    <t>24- 1 ур</t>
  </si>
  <si>
    <t>04- 4 ур, 06-3 ур,25-4 ур</t>
  </si>
  <si>
    <t>24,30-3 ур</t>
  </si>
  <si>
    <t>07,14-3 ур</t>
  </si>
  <si>
    <t>05-4 ур, 21-2 ур</t>
  </si>
  <si>
    <t>04-2ур,24-3ур</t>
  </si>
  <si>
    <t>10-3ур,18-2ур</t>
  </si>
  <si>
    <t>15-1ур</t>
  </si>
  <si>
    <t>29-2ур</t>
  </si>
  <si>
    <t>20-1ур</t>
  </si>
  <si>
    <t>14-4ур</t>
  </si>
  <si>
    <t>16-4ур</t>
  </si>
  <si>
    <t>31-5ур</t>
  </si>
  <si>
    <t>28-5ур</t>
  </si>
  <si>
    <t>21-5ур</t>
  </si>
  <si>
    <t>ОРКСЭ</t>
  </si>
  <si>
    <t>12-1ур</t>
  </si>
  <si>
    <t>14-1ур</t>
  </si>
  <si>
    <t>27-2ур</t>
  </si>
  <si>
    <t>20-2ур</t>
  </si>
  <si>
    <t>11-2ур</t>
  </si>
  <si>
    <t>17-2,3ур</t>
  </si>
  <si>
    <t>16-2ур</t>
  </si>
  <si>
    <t>18-2ур</t>
  </si>
  <si>
    <t>24-2,3ур</t>
  </si>
  <si>
    <t>16-2,3ур</t>
  </si>
  <si>
    <t>20-5ур</t>
  </si>
  <si>
    <t>16-6ур</t>
  </si>
  <si>
    <t>21-6ур</t>
  </si>
  <si>
    <t>22-4ур</t>
  </si>
  <si>
    <t>20-6ур</t>
  </si>
  <si>
    <t>19-7ур</t>
  </si>
  <si>
    <t>16-5ур</t>
  </si>
  <si>
    <t>07-3ур</t>
  </si>
  <si>
    <t>13-5ур</t>
  </si>
  <si>
    <t>07-4ур</t>
  </si>
  <si>
    <t>06-2ур</t>
  </si>
  <si>
    <t>06-6ур</t>
  </si>
  <si>
    <t>17-6ур</t>
  </si>
  <si>
    <t>16-1ур</t>
  </si>
  <si>
    <t>05-6ур</t>
  </si>
  <si>
    <t>04-3ур</t>
  </si>
  <si>
    <t>05-4ур</t>
  </si>
  <si>
    <t>19-4ур</t>
  </si>
  <si>
    <t>10-3ур</t>
  </si>
  <si>
    <t>10-5ур</t>
  </si>
  <si>
    <t>14-6ур</t>
  </si>
  <si>
    <t>08-5ур</t>
  </si>
  <si>
    <t>07-5ур</t>
  </si>
  <si>
    <t>06-5ур</t>
  </si>
  <si>
    <t>09-4ур</t>
  </si>
  <si>
    <t>26-3ур</t>
  </si>
  <si>
    <t>22-1ур</t>
  </si>
  <si>
    <t>13-2ур</t>
  </si>
  <si>
    <t>11-4ур</t>
  </si>
  <si>
    <t>29-6ур</t>
  </si>
  <si>
    <t>18-1ур</t>
  </si>
  <si>
    <t>31-1ур</t>
  </si>
  <si>
    <t>27-1ур</t>
  </si>
  <si>
    <t>06-1ур</t>
  </si>
  <si>
    <t>25-6ур</t>
  </si>
  <si>
    <t>23-6ур</t>
  </si>
  <si>
    <t>21-3ур</t>
  </si>
  <si>
    <t>24-3ур</t>
  </si>
  <si>
    <t>14,28-3ур</t>
  </si>
  <si>
    <t>21-1ур</t>
  </si>
  <si>
    <t>21-1ур, 30-4ур</t>
  </si>
  <si>
    <t>03-3ур,27-4ур</t>
  </si>
  <si>
    <t>11-1ур</t>
  </si>
  <si>
    <t>14,20-3 ур</t>
  </si>
  <si>
    <t>05-1ур</t>
  </si>
  <si>
    <t>28-2ур</t>
  </si>
  <si>
    <t>19-6ур</t>
  </si>
  <si>
    <t>23-2ур</t>
  </si>
  <si>
    <t>06-4ур</t>
  </si>
  <si>
    <t>13-4ур</t>
  </si>
  <si>
    <t>08-4ур,20-2ур</t>
  </si>
  <si>
    <t>21-2ур</t>
  </si>
  <si>
    <t>30-5ур</t>
  </si>
  <si>
    <t>08,15-3ур</t>
  </si>
  <si>
    <t>17-2ур</t>
  </si>
  <si>
    <t>07-2ур</t>
  </si>
  <si>
    <t>29-1ур</t>
  </si>
  <si>
    <t>23-1ур</t>
  </si>
  <si>
    <t>11,25-2ур</t>
  </si>
  <si>
    <t>12-2ур</t>
  </si>
  <si>
    <t>30-4ур</t>
  </si>
  <si>
    <t>18-5ур</t>
  </si>
  <si>
    <t>11-5ур</t>
  </si>
  <si>
    <t>06-3ур</t>
  </si>
  <si>
    <t>алгебра</t>
  </si>
  <si>
    <t xml:space="preserve">геометрия </t>
  </si>
  <si>
    <t>11-6ур</t>
  </si>
  <si>
    <t>18-6ур</t>
  </si>
  <si>
    <t>10-6ур</t>
  </si>
  <si>
    <t>02-3ур</t>
  </si>
  <si>
    <t>24-2ур</t>
  </si>
  <si>
    <t>25-4ур</t>
  </si>
  <si>
    <t>04-4ур</t>
  </si>
  <si>
    <t>10-4ур</t>
  </si>
  <si>
    <t>геометрия</t>
  </si>
  <si>
    <t>28-6ур</t>
  </si>
  <si>
    <t>27-6ур</t>
  </si>
  <si>
    <t>24-6ур</t>
  </si>
  <si>
    <t>04-1ур</t>
  </si>
  <si>
    <t>12-5ур</t>
  </si>
  <si>
    <t>14-5ур</t>
  </si>
  <si>
    <t>20-3ур</t>
  </si>
  <si>
    <t>18-3ур</t>
  </si>
  <si>
    <t>Основы безопасности и защиты Родины</t>
  </si>
  <si>
    <t>12-7ур</t>
  </si>
  <si>
    <t>15-5ур</t>
  </si>
  <si>
    <t>20-7ур</t>
  </si>
  <si>
    <t>Приказом №187 
от 30.08.2024 г.    
Директор
И.А. Бычина__________</t>
  </si>
  <si>
    <t>13-2 ур</t>
  </si>
  <si>
    <t>17-5 ур</t>
  </si>
  <si>
    <t>19-5ур</t>
  </si>
  <si>
    <t>13-3ур</t>
  </si>
  <si>
    <t>16-2 ур</t>
  </si>
  <si>
    <t>18-2 ур</t>
  </si>
  <si>
    <t>14-2,3 ур</t>
  </si>
  <si>
    <t>24-2,3 ур</t>
  </si>
  <si>
    <t>17-2,3 ур</t>
  </si>
  <si>
    <t>21-2,3 ур</t>
  </si>
  <si>
    <t>15-2,3 ур</t>
  </si>
  <si>
    <t>03-5 ур,</t>
  </si>
  <si>
    <t>15-3 ур</t>
  </si>
  <si>
    <t>11-2 ур</t>
  </si>
  <si>
    <t>23-2 ур</t>
  </si>
  <si>
    <t>14-2,3ур</t>
  </si>
  <si>
    <t>16-2,3 ур</t>
  </si>
  <si>
    <t>21-2 ур</t>
  </si>
  <si>
    <t>21-2,3ур</t>
  </si>
  <si>
    <t>21-2.3 ур</t>
  </si>
  <si>
    <t>17-2 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</si>
</sst>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/>
    <xf numFmtId="0" fontId="1" fillId="2" borderId="1" xfId="0" applyFont="1" applyFill="1" applyBorder="1"/>
    <xf numFmtId="0" fontId="0" fillId="0" borderId="0" xfId="0" applyAlignment="1">
      <alignment vertical="top"/>
    </xf>
    <xf numFmtId="0" fontId="3" fillId="0" borderId="0" xfId="0" applyFont="1" applyAlignment="1">
      <alignment horizontal="center" vertical="top"/>
    </xf>
    <xf numFmtId="0" fontId="1" fillId="0" borderId="0" xfId="0" applyFont="1"/>
    <xf numFmtId="16" fontId="1" fillId="0" borderId="1" xfId="0" applyNumberFormat="1" applyFont="1" applyBorder="1"/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1" fillId="0" borderId="6" xfId="0" applyFont="1" applyBorder="1"/>
    <xf numFmtId="0" fontId="0" fillId="0" borderId="1" xfId="0" applyBorder="1"/>
    <xf numFmtId="0" fontId="1" fillId="0" borderId="1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/>
    <xf numFmtId="16" fontId="1" fillId="3" borderId="1" xfId="0" applyNumberFormat="1" applyFont="1" applyFill="1" applyBorder="1"/>
    <xf numFmtId="0" fontId="1" fillId="4" borderId="1" xfId="0" applyFont="1" applyFill="1" applyBorder="1"/>
    <xf numFmtId="0" fontId="0" fillId="4" borderId="0" xfId="0" applyFill="1"/>
    <xf numFmtId="0" fontId="1" fillId="4" borderId="0" xfId="0" applyFont="1" applyFill="1"/>
    <xf numFmtId="0" fontId="0" fillId="0" borderId="2" xfId="0" applyBorder="1"/>
    <xf numFmtId="0" fontId="5" fillId="0" borderId="1" xfId="0" applyFont="1" applyBorder="1"/>
    <xf numFmtId="0" fontId="0" fillId="0" borderId="3" xfId="0" applyBorder="1"/>
    <xf numFmtId="0" fontId="0" fillId="0" borderId="7" xfId="0" applyBorder="1"/>
    <xf numFmtId="0" fontId="0" fillId="0" borderId="4" xfId="0" applyBorder="1"/>
    <xf numFmtId="0" fontId="0" fillId="0" borderId="12" xfId="0" applyBorder="1"/>
    <xf numFmtId="0" fontId="1" fillId="0" borderId="4" xfId="0" applyFont="1" applyBorder="1"/>
    <xf numFmtId="0" fontId="0" fillId="0" borderId="6" xfId="0" applyBorder="1"/>
    <xf numFmtId="0" fontId="6" fillId="0" borderId="1" xfId="0" applyFont="1" applyBorder="1"/>
    <xf numFmtId="0" fontId="0" fillId="4" borderId="4" xfId="0" applyFill="1" applyBorder="1"/>
    <xf numFmtId="0" fontId="0" fillId="4" borderId="12" xfId="0" applyFill="1" applyBorder="1"/>
    <xf numFmtId="2" fontId="1" fillId="0" borderId="1" xfId="0" applyNumberFormat="1" applyFont="1" applyBorder="1"/>
    <xf numFmtId="0" fontId="1" fillId="4" borderId="1" xfId="0" applyFont="1" applyFill="1" applyBorder="1" applyAlignment="1">
      <alignment horizontal="center" vertical="top" wrapText="1"/>
    </xf>
    <xf numFmtId="16" fontId="1" fillId="4" borderId="1" xfId="0" applyNumberFormat="1" applyFont="1" applyFill="1" applyBorder="1"/>
    <xf numFmtId="0" fontId="0" fillId="3" borderId="1" xfId="0" applyFill="1" applyBorder="1"/>
    <xf numFmtId="0" fontId="0" fillId="3" borderId="7" xfId="0" applyFill="1" applyBorder="1"/>
    <xf numFmtId="0" fontId="7" fillId="0" borderId="0" xfId="0" applyFont="1" applyAlignment="1">
      <alignment horizontal="justify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628"/>
  <sheetViews>
    <sheetView tabSelected="1" zoomScale="90" zoomScaleNormal="90" workbookViewId="0">
      <pane xSplit="7" ySplit="6" topLeftCell="H93" activePane="bottomRight" state="frozen"/>
      <selection pane="topRight" activeCell="H1" sqref="H1"/>
      <selection pane="bottomLeft" activeCell="A7" sqref="A7"/>
      <selection pane="bottomRight" activeCell="K98" sqref="K98"/>
    </sheetView>
  </sheetViews>
  <sheetFormatPr defaultRowHeight="14.4" x14ac:dyDescent="0.3"/>
  <cols>
    <col min="1" max="1" width="25.6640625" customWidth="1"/>
    <col min="2" max="2" width="11.109375" customWidth="1"/>
    <col min="3" max="3" width="12.44140625" customWidth="1"/>
    <col min="4" max="4" width="13.44140625" customWidth="1"/>
    <col min="5" max="5" width="12.6640625" customWidth="1"/>
    <col min="6" max="6" width="12.44140625" customWidth="1"/>
    <col min="7" max="7" width="12.33203125" customWidth="1"/>
    <col min="8" max="8" width="11.44140625" style="20" customWidth="1"/>
    <col min="9" max="9" width="16.109375" customWidth="1"/>
    <col min="10" max="10" width="13.109375" customWidth="1"/>
    <col min="11" max="11" width="12.6640625" customWidth="1"/>
    <col min="12" max="12" width="13" customWidth="1"/>
    <col min="13" max="16" width="12.6640625" customWidth="1"/>
    <col min="17" max="17" width="12.6640625" hidden="1" customWidth="1"/>
    <col min="18" max="18" width="13.5546875" customWidth="1"/>
    <col min="19" max="19" width="16.44140625" customWidth="1"/>
  </cols>
  <sheetData>
    <row r="1" spans="1:19" ht="16.5" customHeight="1" x14ac:dyDescent="0.3">
      <c r="A1" s="5" t="s">
        <v>8</v>
      </c>
      <c r="F1" s="42" t="s">
        <v>100</v>
      </c>
      <c r="G1" s="42"/>
      <c r="H1" s="42"/>
      <c r="I1" s="42"/>
    </row>
    <row r="2" spans="1:19" ht="65.25" customHeight="1" x14ac:dyDescent="0.3">
      <c r="A2" s="38" t="s">
        <v>227</v>
      </c>
      <c r="F2" s="42"/>
      <c r="G2" s="42"/>
      <c r="H2" s="42"/>
      <c r="I2" s="42"/>
    </row>
    <row r="3" spans="1:19" x14ac:dyDescent="0.3">
      <c r="A3" s="4"/>
    </row>
    <row r="4" spans="1:19" ht="25.5" customHeight="1" x14ac:dyDescent="0.3">
      <c r="A4" s="39" t="s">
        <v>0</v>
      </c>
      <c r="B4" s="43" t="s">
        <v>59</v>
      </c>
      <c r="C4" s="44"/>
      <c r="D4" s="45"/>
      <c r="E4" s="43" t="s">
        <v>60</v>
      </c>
      <c r="F4" s="44"/>
      <c r="G4" s="45"/>
      <c r="H4" s="43" t="s">
        <v>61</v>
      </c>
      <c r="I4" s="44"/>
      <c r="J4" s="45"/>
      <c r="K4" s="43" t="s">
        <v>62</v>
      </c>
      <c r="L4" s="44"/>
      <c r="M4" s="45"/>
      <c r="N4" s="43" t="s">
        <v>63</v>
      </c>
      <c r="O4" s="44"/>
      <c r="P4" s="45"/>
      <c r="Q4" s="13"/>
      <c r="R4" s="39" t="s">
        <v>87</v>
      </c>
      <c r="S4" s="39" t="s">
        <v>88</v>
      </c>
    </row>
    <row r="5" spans="1:19" ht="55.2" x14ac:dyDescent="0.3">
      <c r="A5" s="40"/>
      <c r="B5" s="1" t="s">
        <v>1</v>
      </c>
      <c r="C5" s="1" t="s">
        <v>2</v>
      </c>
      <c r="D5" s="1" t="s">
        <v>3</v>
      </c>
      <c r="E5" s="1" t="s">
        <v>1</v>
      </c>
      <c r="F5" s="1" t="s">
        <v>2</v>
      </c>
      <c r="G5" s="1" t="s">
        <v>3</v>
      </c>
      <c r="H5" s="34" t="s">
        <v>1</v>
      </c>
      <c r="I5" s="1" t="s">
        <v>2</v>
      </c>
      <c r="J5" s="1" t="s">
        <v>3</v>
      </c>
      <c r="K5" s="16" t="s">
        <v>1</v>
      </c>
      <c r="L5" s="1" t="s">
        <v>2</v>
      </c>
      <c r="M5" s="1" t="s">
        <v>3</v>
      </c>
      <c r="N5" s="1" t="s">
        <v>1</v>
      </c>
      <c r="O5" s="1" t="s">
        <v>2</v>
      </c>
      <c r="P5" s="1" t="s">
        <v>3</v>
      </c>
      <c r="Q5" s="14"/>
      <c r="R5" s="40"/>
      <c r="S5" s="40"/>
    </row>
    <row r="6" spans="1:19" ht="103.2" customHeight="1" x14ac:dyDescent="0.3">
      <c r="A6" s="41"/>
      <c r="B6" s="1" t="s">
        <v>4</v>
      </c>
      <c r="C6" s="1" t="s">
        <v>4</v>
      </c>
      <c r="D6" s="1" t="s">
        <v>5</v>
      </c>
      <c r="E6" s="1" t="s">
        <v>4</v>
      </c>
      <c r="F6" s="1" t="s">
        <v>4</v>
      </c>
      <c r="G6" s="1" t="s">
        <v>5</v>
      </c>
      <c r="H6" s="34" t="s">
        <v>4</v>
      </c>
      <c r="I6" s="1" t="s">
        <v>4</v>
      </c>
      <c r="J6" s="1" t="s">
        <v>5</v>
      </c>
      <c r="K6" s="16" t="s">
        <v>4</v>
      </c>
      <c r="L6" s="1" t="s">
        <v>4</v>
      </c>
      <c r="M6" s="1" t="s">
        <v>5</v>
      </c>
      <c r="N6" s="1" t="s">
        <v>4</v>
      </c>
      <c r="O6" s="1" t="s">
        <v>4</v>
      </c>
      <c r="P6" s="1" t="s">
        <v>5</v>
      </c>
      <c r="Q6" s="15"/>
      <c r="R6" s="41"/>
      <c r="S6" s="41"/>
    </row>
    <row r="7" spans="1:19" x14ac:dyDescent="0.3">
      <c r="A7" s="3" t="s">
        <v>6</v>
      </c>
      <c r="B7" s="3"/>
      <c r="C7" s="3"/>
      <c r="D7" s="3"/>
      <c r="E7" s="3"/>
      <c r="F7" s="3"/>
      <c r="G7" s="3"/>
      <c r="H7" s="19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 x14ac:dyDescent="0.3">
      <c r="A8" s="2" t="s">
        <v>9</v>
      </c>
      <c r="B8" s="2"/>
      <c r="C8" s="2" t="s">
        <v>80</v>
      </c>
      <c r="D8" s="2">
        <v>1</v>
      </c>
      <c r="E8" s="2"/>
      <c r="F8" s="2" t="s">
        <v>101</v>
      </c>
      <c r="G8" s="2">
        <v>3</v>
      </c>
      <c r="I8" s="2" t="s">
        <v>102</v>
      </c>
      <c r="J8" s="2">
        <v>1</v>
      </c>
      <c r="K8" s="2"/>
      <c r="L8" s="2" t="s">
        <v>240</v>
      </c>
      <c r="M8" s="2">
        <v>1</v>
      </c>
      <c r="N8" s="2"/>
      <c r="O8" s="2" t="s">
        <v>103</v>
      </c>
      <c r="P8" s="2">
        <v>2</v>
      </c>
      <c r="Q8" s="2"/>
      <c r="R8" s="2">
        <f>SUM(D8,G8,J8,M8,P8)</f>
        <v>8</v>
      </c>
      <c r="S8" s="33">
        <f>R8/87*100</f>
        <v>9.1954022988505741</v>
      </c>
    </row>
    <row r="9" spans="1:19" x14ac:dyDescent="0.3">
      <c r="A9" s="2" t="s">
        <v>10</v>
      </c>
      <c r="B9" s="2"/>
      <c r="C9" s="2" t="s">
        <v>78</v>
      </c>
      <c r="D9" s="2">
        <v>1</v>
      </c>
      <c r="E9" s="2"/>
      <c r="F9" s="2"/>
      <c r="G9" s="2"/>
      <c r="H9" s="19"/>
      <c r="I9" s="2" t="s">
        <v>77</v>
      </c>
      <c r="J9" s="2">
        <v>1</v>
      </c>
      <c r="K9" s="2"/>
      <c r="L9" s="2" t="s">
        <v>104</v>
      </c>
      <c r="M9" s="2">
        <v>2</v>
      </c>
      <c r="N9" s="2"/>
      <c r="O9" s="2" t="s">
        <v>105</v>
      </c>
      <c r="P9" s="2">
        <v>1</v>
      </c>
      <c r="Q9" s="2"/>
      <c r="R9" s="2">
        <f t="shared" ref="R9:R77" si="0">SUM(D9,G9,J9,M9,P9)</f>
        <v>5</v>
      </c>
      <c r="S9" s="33">
        <f>R9/69*100</f>
        <v>7.2463768115942031</v>
      </c>
    </row>
    <row r="10" spans="1:19" x14ac:dyDescent="0.3">
      <c r="A10" s="2" t="s">
        <v>11</v>
      </c>
      <c r="B10" s="2"/>
      <c r="C10" s="2"/>
      <c r="D10" s="2"/>
      <c r="E10" s="2"/>
      <c r="F10" s="2"/>
      <c r="G10" s="2"/>
      <c r="H10" s="19"/>
      <c r="I10" s="2" t="s">
        <v>108</v>
      </c>
      <c r="J10" s="2">
        <v>1</v>
      </c>
      <c r="K10" s="2"/>
      <c r="L10" s="2"/>
      <c r="M10" s="2"/>
      <c r="N10" s="2"/>
      <c r="O10" s="2" t="s">
        <v>71</v>
      </c>
      <c r="P10" s="2">
        <v>1</v>
      </c>
      <c r="Q10" s="2"/>
      <c r="R10" s="2">
        <f t="shared" si="0"/>
        <v>2</v>
      </c>
      <c r="S10" s="33">
        <f>R10/36*100</f>
        <v>5.5555555555555554</v>
      </c>
    </row>
    <row r="11" spans="1:19" x14ac:dyDescent="0.3">
      <c r="A11" s="2" t="s">
        <v>12</v>
      </c>
      <c r="B11" s="2"/>
      <c r="C11" s="7"/>
      <c r="D11" s="2"/>
      <c r="E11" s="2"/>
      <c r="F11" s="2" t="s">
        <v>65</v>
      </c>
      <c r="G11" s="2">
        <v>1</v>
      </c>
      <c r="H11" s="19"/>
      <c r="I11" s="2" t="s">
        <v>64</v>
      </c>
      <c r="J11" s="2">
        <v>1</v>
      </c>
      <c r="K11" s="2"/>
      <c r="L11" s="2" t="s">
        <v>106</v>
      </c>
      <c r="M11" s="2">
        <v>1</v>
      </c>
      <c r="N11" s="2"/>
      <c r="O11" s="2" t="s">
        <v>85</v>
      </c>
      <c r="P11" s="2">
        <v>1</v>
      </c>
      <c r="Q11" s="2"/>
      <c r="R11" s="2">
        <f t="shared" si="0"/>
        <v>4</v>
      </c>
      <c r="S11" s="33">
        <f>R11/70*100</f>
        <v>5.7142857142857144</v>
      </c>
    </row>
    <row r="12" spans="1:19" x14ac:dyDescent="0.3">
      <c r="A12" s="2" t="s">
        <v>13</v>
      </c>
      <c r="B12" s="2"/>
      <c r="C12" s="2"/>
      <c r="D12" s="2"/>
      <c r="E12" s="2"/>
      <c r="F12" s="2"/>
      <c r="G12" s="2"/>
      <c r="H12" s="19"/>
      <c r="I12" s="2"/>
      <c r="J12" s="2"/>
      <c r="K12" s="2"/>
      <c r="L12" s="2" t="s">
        <v>107</v>
      </c>
      <c r="M12" s="2">
        <v>1</v>
      </c>
      <c r="N12" s="2"/>
      <c r="O12" s="2" t="s">
        <v>75</v>
      </c>
      <c r="P12" s="2">
        <v>1</v>
      </c>
      <c r="Q12" s="2"/>
      <c r="R12" s="2">
        <f t="shared" si="0"/>
        <v>2</v>
      </c>
      <c r="S12" s="33">
        <f>R12/35*100</f>
        <v>5.7142857142857144</v>
      </c>
    </row>
    <row r="13" spans="1:19" x14ac:dyDescent="0.3">
      <c r="A13" s="2" t="s">
        <v>14</v>
      </c>
      <c r="B13" s="2"/>
      <c r="C13" s="2"/>
      <c r="D13" s="2"/>
      <c r="E13" s="2"/>
      <c r="F13" s="2"/>
      <c r="G13" s="2"/>
      <c r="H13" s="19"/>
      <c r="I13" s="2"/>
      <c r="J13" s="2"/>
      <c r="K13" s="2"/>
      <c r="L13" s="2"/>
      <c r="M13" s="2"/>
      <c r="N13" s="2"/>
      <c r="O13" s="2"/>
      <c r="P13" s="2"/>
      <c r="Q13" s="2"/>
      <c r="R13" s="2">
        <f t="shared" si="0"/>
        <v>0</v>
      </c>
      <c r="S13" s="33">
        <f>R13/18*100</f>
        <v>0</v>
      </c>
    </row>
    <row r="14" spans="1:19" x14ac:dyDescent="0.3">
      <c r="A14" s="2" t="s">
        <v>15</v>
      </c>
      <c r="B14" s="2"/>
      <c r="C14" s="2"/>
      <c r="D14" s="2"/>
      <c r="E14" s="2"/>
      <c r="F14" s="2"/>
      <c r="G14" s="2"/>
      <c r="H14" s="19"/>
      <c r="I14" s="2"/>
      <c r="J14" s="2"/>
      <c r="K14" s="2"/>
      <c r="L14" s="2"/>
      <c r="M14" s="2"/>
      <c r="N14" s="2"/>
      <c r="O14" s="2"/>
      <c r="P14" s="2"/>
      <c r="Q14" s="2"/>
      <c r="R14" s="2">
        <f t="shared" si="0"/>
        <v>0</v>
      </c>
      <c r="S14" s="33">
        <f>R14/18*100</f>
        <v>0</v>
      </c>
    </row>
    <row r="15" spans="1:19" x14ac:dyDescent="0.3">
      <c r="A15" s="2" t="s">
        <v>16</v>
      </c>
      <c r="B15" s="2"/>
      <c r="C15" s="2"/>
      <c r="D15" s="2"/>
      <c r="E15" s="2"/>
      <c r="F15" s="2"/>
      <c r="G15" s="2"/>
      <c r="H15" s="19"/>
      <c r="I15" s="2"/>
      <c r="J15" s="2"/>
      <c r="K15" s="2"/>
      <c r="L15" s="2"/>
      <c r="M15" s="2"/>
      <c r="N15" s="2"/>
      <c r="O15" s="2"/>
      <c r="P15" s="2"/>
      <c r="Q15" s="2"/>
      <c r="R15" s="2">
        <f t="shared" si="0"/>
        <v>0</v>
      </c>
      <c r="S15" s="33">
        <f>R15/18*100</f>
        <v>0</v>
      </c>
    </row>
    <row r="16" spans="1:19" x14ac:dyDescent="0.3">
      <c r="A16" s="2" t="s">
        <v>18</v>
      </c>
      <c r="B16" s="2"/>
      <c r="C16" s="2"/>
      <c r="D16" s="2"/>
      <c r="E16" s="2"/>
      <c r="F16" s="2"/>
      <c r="G16" s="2"/>
      <c r="H16" s="19"/>
      <c r="I16" s="2"/>
      <c r="J16" s="2"/>
      <c r="K16" s="2"/>
      <c r="L16" s="2"/>
      <c r="M16" s="2"/>
      <c r="N16" s="2"/>
      <c r="O16" s="2"/>
      <c r="P16" s="2"/>
      <c r="Q16" s="2"/>
      <c r="R16" s="2">
        <f t="shared" si="0"/>
        <v>0</v>
      </c>
      <c r="S16" s="33">
        <f>R16/35*100</f>
        <v>0</v>
      </c>
    </row>
    <row r="17" spans="1:19" x14ac:dyDescent="0.3">
      <c r="A17" s="3" t="s">
        <v>7</v>
      </c>
      <c r="B17" s="3"/>
      <c r="C17" s="3"/>
      <c r="D17" s="3"/>
      <c r="E17" s="3"/>
      <c r="F17" s="3"/>
      <c r="G17" s="3"/>
      <c r="H17" s="19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x14ac:dyDescent="0.3">
      <c r="A18" s="2" t="s">
        <v>9</v>
      </c>
      <c r="B18" s="2"/>
      <c r="C18" s="2" t="s">
        <v>76</v>
      </c>
      <c r="D18" s="2">
        <v>1</v>
      </c>
      <c r="E18" s="2"/>
      <c r="F18" s="2"/>
      <c r="G18" s="2"/>
      <c r="H18" s="19"/>
      <c r="I18" s="2" t="s">
        <v>109</v>
      </c>
      <c r="J18" s="2">
        <v>2</v>
      </c>
      <c r="K18" s="2"/>
      <c r="L18" s="2" t="s">
        <v>79</v>
      </c>
      <c r="M18" s="2">
        <v>1</v>
      </c>
      <c r="N18" s="2"/>
      <c r="O18" s="2" t="s">
        <v>92</v>
      </c>
      <c r="P18" s="2">
        <v>1</v>
      </c>
      <c r="Q18" s="2"/>
      <c r="R18" s="2">
        <f t="shared" si="0"/>
        <v>5</v>
      </c>
      <c r="S18" s="33">
        <f t="shared" ref="S18:S48" si="1">R18/87*100</f>
        <v>5.7471264367816088</v>
      </c>
    </row>
    <row r="19" spans="1:19" x14ac:dyDescent="0.3">
      <c r="A19" s="2" t="s">
        <v>10</v>
      </c>
      <c r="B19" s="2"/>
      <c r="C19" s="2"/>
      <c r="D19" s="2"/>
      <c r="E19" s="2"/>
      <c r="F19" s="2"/>
      <c r="G19" s="2"/>
      <c r="H19" s="19"/>
      <c r="I19" s="2" t="s">
        <v>110</v>
      </c>
      <c r="J19" s="2">
        <v>2</v>
      </c>
      <c r="K19" s="2"/>
      <c r="L19" s="2" t="s">
        <v>111</v>
      </c>
      <c r="M19" s="2">
        <v>1</v>
      </c>
      <c r="N19" s="2"/>
      <c r="O19" s="2" t="s">
        <v>112</v>
      </c>
      <c r="P19" s="2">
        <v>1</v>
      </c>
      <c r="Q19" s="2"/>
      <c r="R19" s="2">
        <f t="shared" si="0"/>
        <v>4</v>
      </c>
      <c r="S19" s="33">
        <f>R19/71*100</f>
        <v>5.6338028169014089</v>
      </c>
    </row>
    <row r="20" spans="1:19" x14ac:dyDescent="0.3">
      <c r="A20" s="2" t="s">
        <v>11</v>
      </c>
      <c r="B20" s="2"/>
      <c r="C20" s="2"/>
      <c r="D20" s="2"/>
      <c r="E20" s="2"/>
      <c r="F20" s="2"/>
      <c r="G20" s="2"/>
      <c r="H20" s="19"/>
      <c r="I20" s="2"/>
      <c r="J20" s="2"/>
      <c r="K20" s="2"/>
      <c r="L20" s="2" t="s">
        <v>164</v>
      </c>
      <c r="M20" s="2">
        <v>1</v>
      </c>
      <c r="N20" s="2"/>
      <c r="O20" s="2" t="s">
        <v>69</v>
      </c>
      <c r="P20" s="2">
        <v>1</v>
      </c>
      <c r="Q20" s="2"/>
      <c r="R20" s="2">
        <v>2</v>
      </c>
      <c r="S20" s="33">
        <f>R20/36*100</f>
        <v>5.5555555555555554</v>
      </c>
    </row>
    <row r="21" spans="1:19" x14ac:dyDescent="0.3">
      <c r="A21" s="2" t="s">
        <v>12</v>
      </c>
      <c r="B21" s="2"/>
      <c r="C21" s="2"/>
      <c r="D21" s="2"/>
      <c r="E21" s="2"/>
      <c r="F21" s="2" t="s">
        <v>68</v>
      </c>
      <c r="G21" s="2">
        <v>1</v>
      </c>
      <c r="H21" s="19"/>
      <c r="I21" s="2" t="s">
        <v>96</v>
      </c>
      <c r="J21" s="2">
        <v>1</v>
      </c>
      <c r="K21" s="2"/>
      <c r="L21" s="2"/>
      <c r="M21" s="2"/>
      <c r="N21" s="2"/>
      <c r="O21" s="2" t="s">
        <v>72</v>
      </c>
      <c r="P21" s="2">
        <v>1</v>
      </c>
      <c r="Q21" s="2"/>
      <c r="R21" s="2">
        <f t="shared" si="0"/>
        <v>3</v>
      </c>
      <c r="S21" s="33">
        <f>R21/69*100</f>
        <v>4.3478260869565215</v>
      </c>
    </row>
    <row r="22" spans="1:19" x14ac:dyDescent="0.3">
      <c r="A22" s="2" t="s">
        <v>13</v>
      </c>
      <c r="B22" s="2"/>
      <c r="C22" s="2"/>
      <c r="D22" s="2"/>
      <c r="E22" s="2"/>
      <c r="F22" s="2" t="s">
        <v>113</v>
      </c>
      <c r="G22" s="2">
        <v>1</v>
      </c>
      <c r="H22" s="19"/>
      <c r="I22" s="2"/>
      <c r="J22" s="2"/>
      <c r="K22" s="2"/>
      <c r="L22" s="2"/>
      <c r="M22" s="2"/>
      <c r="N22" s="2"/>
      <c r="O22" s="2" t="s">
        <v>94</v>
      </c>
      <c r="P22" s="2">
        <v>1</v>
      </c>
      <c r="Q22" s="2"/>
      <c r="R22" s="2">
        <f t="shared" si="0"/>
        <v>2</v>
      </c>
      <c r="S22" s="33">
        <f>R22/36*100</f>
        <v>5.5555555555555554</v>
      </c>
    </row>
    <row r="23" spans="1:19" x14ac:dyDescent="0.3">
      <c r="A23" s="2" t="s">
        <v>14</v>
      </c>
      <c r="B23" s="2"/>
      <c r="C23" s="2"/>
      <c r="D23" s="2"/>
      <c r="E23" s="2"/>
      <c r="F23" s="2"/>
      <c r="G23" s="2"/>
      <c r="H23" s="19"/>
      <c r="I23" s="2"/>
      <c r="J23" s="2"/>
      <c r="K23" s="2"/>
      <c r="L23" s="2" t="s">
        <v>85</v>
      </c>
      <c r="M23" s="2">
        <v>1</v>
      </c>
      <c r="N23" s="2"/>
      <c r="O23" s="2"/>
      <c r="P23" s="2"/>
      <c r="Q23" s="2"/>
      <c r="R23" s="2">
        <f t="shared" si="0"/>
        <v>1</v>
      </c>
      <c r="S23" s="33">
        <f>R23/18*100</f>
        <v>5.5555555555555554</v>
      </c>
    </row>
    <row r="24" spans="1:19" x14ac:dyDescent="0.3">
      <c r="A24" s="2" t="s">
        <v>15</v>
      </c>
      <c r="B24" s="2"/>
      <c r="C24" s="2"/>
      <c r="D24" s="2"/>
      <c r="E24" s="2"/>
      <c r="F24" s="2"/>
      <c r="G24" s="2"/>
      <c r="H24" s="19"/>
      <c r="I24" s="2"/>
      <c r="J24" s="2"/>
      <c r="K24" s="2"/>
      <c r="L24" s="11" t="s">
        <v>114</v>
      </c>
      <c r="M24" s="2">
        <v>1</v>
      </c>
      <c r="N24" s="2"/>
      <c r="O24" s="30"/>
      <c r="P24" s="2"/>
      <c r="Q24" s="2"/>
      <c r="R24" s="2">
        <f t="shared" si="0"/>
        <v>1</v>
      </c>
      <c r="S24" s="33">
        <f>R24/18*100</f>
        <v>5.5555555555555554</v>
      </c>
    </row>
    <row r="25" spans="1:19" x14ac:dyDescent="0.3">
      <c r="A25" s="2" t="s">
        <v>16</v>
      </c>
      <c r="B25" s="2"/>
      <c r="C25" s="2"/>
      <c r="D25" s="2"/>
      <c r="E25" s="2"/>
      <c r="F25" s="2"/>
      <c r="G25" s="2"/>
      <c r="H25" s="19"/>
      <c r="I25" s="2"/>
      <c r="J25" s="2"/>
      <c r="K25" s="2"/>
      <c r="L25" s="2" t="s">
        <v>95</v>
      </c>
      <c r="M25" s="2">
        <v>1</v>
      </c>
      <c r="N25" s="2"/>
      <c r="O25" s="2"/>
      <c r="P25" s="2"/>
      <c r="Q25" s="2"/>
      <c r="R25" s="2">
        <f t="shared" si="0"/>
        <v>1</v>
      </c>
      <c r="S25" s="33">
        <f>R25/16*100</f>
        <v>6.25</v>
      </c>
    </row>
    <row r="26" spans="1:19" x14ac:dyDescent="0.3">
      <c r="A26" s="2" t="s">
        <v>18</v>
      </c>
      <c r="B26" s="2"/>
      <c r="C26" s="2"/>
      <c r="D26" s="2"/>
      <c r="E26" s="2"/>
      <c r="F26" s="2" t="s">
        <v>83</v>
      </c>
      <c r="G26" s="2">
        <v>1</v>
      </c>
      <c r="H26" s="19"/>
      <c r="I26" s="2"/>
      <c r="J26" s="2"/>
      <c r="K26" s="2"/>
      <c r="L26" s="2"/>
      <c r="M26" s="2"/>
      <c r="N26" s="2"/>
      <c r="O26" s="2" t="s">
        <v>220</v>
      </c>
      <c r="P26" s="2">
        <v>1</v>
      </c>
      <c r="Q26" s="2"/>
      <c r="R26" s="2">
        <f t="shared" si="0"/>
        <v>2</v>
      </c>
      <c r="S26" s="33">
        <f>R26/35*100</f>
        <v>5.7142857142857144</v>
      </c>
    </row>
    <row r="27" spans="1:19" x14ac:dyDescent="0.3">
      <c r="A27" s="3" t="s">
        <v>19</v>
      </c>
      <c r="B27" s="3"/>
      <c r="C27" s="3"/>
      <c r="D27" s="3"/>
      <c r="E27" s="3"/>
      <c r="F27" s="3"/>
      <c r="G27" s="3"/>
      <c r="H27" s="19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x14ac:dyDescent="0.3">
      <c r="A28" s="2" t="s">
        <v>9</v>
      </c>
      <c r="B28" s="2"/>
      <c r="C28" s="2"/>
      <c r="D28" s="2"/>
      <c r="E28" s="2"/>
      <c r="F28" s="2" t="s">
        <v>115</v>
      </c>
      <c r="G28" s="2">
        <v>3</v>
      </c>
      <c r="H28" s="19"/>
      <c r="I28" s="2" t="s">
        <v>66</v>
      </c>
      <c r="J28" s="2">
        <v>1</v>
      </c>
      <c r="K28" s="17" t="s">
        <v>92</v>
      </c>
      <c r="L28" s="2" t="s">
        <v>116</v>
      </c>
      <c r="M28" s="2">
        <v>3</v>
      </c>
      <c r="N28" s="2"/>
      <c r="O28" s="2" t="s">
        <v>117</v>
      </c>
      <c r="P28" s="2">
        <v>2</v>
      </c>
      <c r="Q28" s="2"/>
      <c r="R28" s="2">
        <f t="shared" si="0"/>
        <v>9</v>
      </c>
      <c r="S28" s="33">
        <f t="shared" si="1"/>
        <v>10.344827586206897</v>
      </c>
    </row>
    <row r="29" spans="1:19" x14ac:dyDescent="0.3">
      <c r="A29" s="2" t="s">
        <v>10</v>
      </c>
      <c r="B29" s="2"/>
      <c r="C29" s="2" t="s">
        <v>70</v>
      </c>
      <c r="D29" s="2">
        <v>1</v>
      </c>
      <c r="E29" s="2"/>
      <c r="F29" s="2" t="s">
        <v>118</v>
      </c>
      <c r="G29" s="2">
        <v>2</v>
      </c>
      <c r="H29" s="19"/>
      <c r="I29" s="2" t="s">
        <v>67</v>
      </c>
      <c r="J29" s="2">
        <v>1</v>
      </c>
      <c r="K29" s="17" t="s">
        <v>242</v>
      </c>
      <c r="L29" s="2" t="s">
        <v>239</v>
      </c>
      <c r="M29" s="2">
        <v>2</v>
      </c>
      <c r="N29" s="2"/>
      <c r="O29" s="30" t="s">
        <v>73</v>
      </c>
      <c r="P29" s="2">
        <v>1</v>
      </c>
      <c r="Q29" s="2"/>
      <c r="R29" s="2">
        <f t="shared" si="0"/>
        <v>7</v>
      </c>
      <c r="S29" s="33">
        <f>R29/71*100</f>
        <v>9.8591549295774641</v>
      </c>
    </row>
    <row r="30" spans="1:19" x14ac:dyDescent="0.3">
      <c r="A30" s="2" t="s">
        <v>11</v>
      </c>
      <c r="B30" s="2"/>
      <c r="C30" s="2"/>
      <c r="D30" s="2"/>
      <c r="E30" s="2"/>
      <c r="F30" s="2"/>
      <c r="G30" s="2"/>
      <c r="H30" s="19"/>
      <c r="I30" s="2" t="s">
        <v>74</v>
      </c>
      <c r="J30" s="2">
        <v>1</v>
      </c>
      <c r="K30" s="17" t="s">
        <v>242</v>
      </c>
      <c r="L30" s="2"/>
      <c r="M30" s="2"/>
      <c r="N30" s="2"/>
      <c r="O30" s="2" t="s">
        <v>93</v>
      </c>
      <c r="P30" s="2">
        <v>1</v>
      </c>
      <c r="Q30" s="2"/>
      <c r="R30" s="2">
        <f t="shared" si="0"/>
        <v>2</v>
      </c>
      <c r="S30" s="33">
        <f>R30/36*100</f>
        <v>5.5555555555555554</v>
      </c>
    </row>
    <row r="31" spans="1:19" x14ac:dyDescent="0.3">
      <c r="A31" s="2" t="s">
        <v>12</v>
      </c>
      <c r="B31" s="2"/>
      <c r="C31" s="2"/>
      <c r="D31" s="2"/>
      <c r="E31" s="2"/>
      <c r="F31" s="2" t="s">
        <v>119</v>
      </c>
      <c r="G31" s="2">
        <v>2</v>
      </c>
      <c r="H31" s="19"/>
      <c r="I31" s="2" t="s">
        <v>120</v>
      </c>
      <c r="J31" s="2">
        <v>2</v>
      </c>
      <c r="K31" s="17" t="s">
        <v>241</v>
      </c>
      <c r="L31" s="2"/>
      <c r="M31" s="2">
        <v>1</v>
      </c>
      <c r="N31" s="2"/>
      <c r="O31" s="2" t="s">
        <v>89</v>
      </c>
      <c r="P31" s="2">
        <v>1</v>
      </c>
      <c r="Q31" s="2"/>
      <c r="R31" s="2">
        <f t="shared" si="0"/>
        <v>6</v>
      </c>
      <c r="S31" s="33">
        <f>R31/69*100</f>
        <v>8.695652173913043</v>
      </c>
    </row>
    <row r="32" spans="1:19" x14ac:dyDescent="0.3">
      <c r="A32" s="2" t="s">
        <v>13</v>
      </c>
      <c r="B32" s="2"/>
      <c r="C32" s="2"/>
      <c r="D32" s="2"/>
      <c r="E32" s="2"/>
      <c r="F32" s="2"/>
      <c r="G32" s="2"/>
      <c r="H32" s="19"/>
      <c r="I32" s="2"/>
      <c r="J32" s="2"/>
      <c r="K32" s="17" t="s">
        <v>187</v>
      </c>
      <c r="L32" s="2" t="s">
        <v>121</v>
      </c>
      <c r="M32" s="2">
        <v>2</v>
      </c>
      <c r="N32" s="2"/>
      <c r="O32" s="2" t="s">
        <v>123</v>
      </c>
      <c r="P32" s="2">
        <v>1</v>
      </c>
      <c r="Q32" s="2"/>
      <c r="R32" s="2">
        <f t="shared" si="0"/>
        <v>3</v>
      </c>
      <c r="S32" s="33">
        <f>R32/34*100</f>
        <v>8.8235294117647065</v>
      </c>
    </row>
    <row r="33" spans="1:19" x14ac:dyDescent="0.3">
      <c r="A33" s="2" t="s">
        <v>14</v>
      </c>
      <c r="B33" s="2"/>
      <c r="C33" s="2"/>
      <c r="D33" s="2"/>
      <c r="E33" s="2"/>
      <c r="F33" s="2"/>
      <c r="G33" s="2"/>
      <c r="H33" s="19"/>
      <c r="I33" s="2" t="s">
        <v>124</v>
      </c>
      <c r="J33" s="2">
        <v>1</v>
      </c>
      <c r="K33" s="17"/>
      <c r="L33" s="2"/>
      <c r="M33" s="2"/>
      <c r="N33" s="2"/>
      <c r="O33" s="2" t="s">
        <v>125</v>
      </c>
      <c r="P33" s="2">
        <v>1</v>
      </c>
      <c r="Q33" s="2"/>
      <c r="R33" s="2">
        <f t="shared" si="0"/>
        <v>2</v>
      </c>
      <c r="S33" s="33">
        <f>R33/18*100</f>
        <v>11.111111111111111</v>
      </c>
    </row>
    <row r="34" spans="1:19" x14ac:dyDescent="0.3">
      <c r="A34" s="2" t="s">
        <v>15</v>
      </c>
      <c r="B34" s="2"/>
      <c r="C34" s="2"/>
      <c r="D34" s="2"/>
      <c r="E34" s="2"/>
      <c r="F34" s="2"/>
      <c r="G34" s="2"/>
      <c r="H34" s="19"/>
      <c r="I34" s="2" t="s">
        <v>126</v>
      </c>
      <c r="J34" s="2">
        <v>1</v>
      </c>
      <c r="K34" s="17"/>
      <c r="L34" s="2" t="s">
        <v>127</v>
      </c>
      <c r="M34" s="2">
        <v>1</v>
      </c>
      <c r="N34" s="2"/>
      <c r="O34" s="2"/>
      <c r="P34" s="2"/>
      <c r="Q34" s="2"/>
      <c r="R34" s="2">
        <f t="shared" si="0"/>
        <v>2</v>
      </c>
      <c r="S34" s="33">
        <f>R34/18*100</f>
        <v>11.111111111111111</v>
      </c>
    </row>
    <row r="35" spans="1:19" x14ac:dyDescent="0.3">
      <c r="A35" s="2" t="s">
        <v>16</v>
      </c>
      <c r="B35" s="2"/>
      <c r="C35" s="2"/>
      <c r="D35" s="2"/>
      <c r="E35" s="2"/>
      <c r="F35" s="2"/>
      <c r="G35" s="2"/>
      <c r="H35" s="19"/>
      <c r="I35" s="2"/>
      <c r="J35" s="2"/>
      <c r="K35" s="17"/>
      <c r="L35" s="2"/>
      <c r="M35" s="2"/>
      <c r="N35" s="2"/>
      <c r="O35" s="2" t="s">
        <v>128</v>
      </c>
      <c r="P35" s="2">
        <v>1</v>
      </c>
      <c r="Q35" s="2"/>
      <c r="R35" s="2">
        <f t="shared" si="0"/>
        <v>1</v>
      </c>
      <c r="S35" s="33">
        <f>R35/16*100</f>
        <v>6.25</v>
      </c>
    </row>
    <row r="36" spans="1:19" x14ac:dyDescent="0.3">
      <c r="A36" s="2" t="s">
        <v>129</v>
      </c>
      <c r="B36" s="2"/>
      <c r="C36" s="2"/>
      <c r="D36" s="2"/>
      <c r="E36" s="2"/>
      <c r="F36" s="2"/>
      <c r="G36" s="2"/>
      <c r="H36" s="19"/>
      <c r="I36" s="2" t="s">
        <v>130</v>
      </c>
      <c r="J36" s="2">
        <v>1</v>
      </c>
      <c r="K36" s="17"/>
      <c r="L36" s="2"/>
      <c r="M36" s="2"/>
      <c r="N36" s="2"/>
      <c r="O36" s="2" t="s">
        <v>131</v>
      </c>
      <c r="P36" s="2">
        <v>1</v>
      </c>
      <c r="Q36" s="2"/>
      <c r="R36" s="2">
        <f t="shared" si="0"/>
        <v>2</v>
      </c>
      <c r="S36" s="33"/>
    </row>
    <row r="37" spans="1:19" x14ac:dyDescent="0.3">
      <c r="A37" s="2" t="s">
        <v>18</v>
      </c>
      <c r="B37" s="2"/>
      <c r="C37" s="2"/>
      <c r="D37" s="2"/>
      <c r="E37" s="2"/>
      <c r="F37" s="2" t="s">
        <v>222</v>
      </c>
      <c r="G37" s="2">
        <v>1</v>
      </c>
      <c r="H37" s="19"/>
      <c r="I37" s="2"/>
      <c r="J37" s="2"/>
      <c r="K37" s="17"/>
      <c r="L37" s="2" t="s">
        <v>177</v>
      </c>
      <c r="M37" s="2">
        <v>1</v>
      </c>
      <c r="N37" s="2"/>
      <c r="O37" s="30"/>
      <c r="P37" s="2"/>
      <c r="Q37" s="2"/>
      <c r="R37" s="2">
        <f t="shared" si="0"/>
        <v>2</v>
      </c>
      <c r="S37" s="33">
        <f>R37/35*100</f>
        <v>5.7142857142857144</v>
      </c>
    </row>
    <row r="38" spans="1:19" hidden="1" x14ac:dyDescent="0.3">
      <c r="A38" s="3" t="s">
        <v>20</v>
      </c>
      <c r="B38" s="3"/>
      <c r="C38" s="3"/>
      <c r="D38" s="3"/>
      <c r="E38" s="3"/>
      <c r="F38" s="3"/>
      <c r="G38" s="3"/>
      <c r="H38" s="19"/>
      <c r="I38" s="3"/>
      <c r="J38" s="3"/>
      <c r="K38" s="3"/>
      <c r="L38" s="3"/>
      <c r="M38" s="3"/>
      <c r="N38" s="3"/>
      <c r="O38" s="3"/>
      <c r="P38" s="3"/>
      <c r="Q38" s="3"/>
      <c r="R38" s="2">
        <f t="shared" si="0"/>
        <v>0</v>
      </c>
      <c r="S38" s="33">
        <f t="shared" si="1"/>
        <v>0</v>
      </c>
    </row>
    <row r="39" spans="1:19" hidden="1" x14ac:dyDescent="0.3">
      <c r="A39" s="2" t="s">
        <v>9</v>
      </c>
      <c r="B39" s="2"/>
      <c r="C39" s="2" t="s">
        <v>43</v>
      </c>
      <c r="D39" s="2">
        <v>1</v>
      </c>
      <c r="E39" s="2"/>
      <c r="F39" s="2" t="s">
        <v>48</v>
      </c>
      <c r="G39" s="2">
        <v>1</v>
      </c>
      <c r="H39" s="19"/>
      <c r="I39" s="2"/>
      <c r="J39" s="2"/>
      <c r="K39" s="2"/>
      <c r="L39" s="2" t="s">
        <v>44</v>
      </c>
      <c r="M39" s="2">
        <v>1</v>
      </c>
      <c r="N39" s="2"/>
      <c r="O39" s="2"/>
      <c r="P39" s="2"/>
      <c r="Q39" s="2"/>
      <c r="R39" s="2">
        <f t="shared" si="0"/>
        <v>3</v>
      </c>
      <c r="S39" s="33">
        <f t="shared" si="1"/>
        <v>3.4482758620689653</v>
      </c>
    </row>
    <row r="40" spans="1:19" hidden="1" x14ac:dyDescent="0.3">
      <c r="A40" s="2" t="s">
        <v>10</v>
      </c>
      <c r="B40" s="2"/>
      <c r="C40" s="2"/>
      <c r="D40" s="2"/>
      <c r="E40" s="2"/>
      <c r="F40" s="2"/>
      <c r="G40" s="2"/>
      <c r="H40" s="19"/>
      <c r="I40" s="2"/>
      <c r="J40" s="2"/>
      <c r="K40" s="2"/>
      <c r="L40" s="2" t="s">
        <v>57</v>
      </c>
      <c r="M40" s="2">
        <v>1</v>
      </c>
      <c r="N40" s="2"/>
      <c r="O40" s="2"/>
      <c r="P40" s="2"/>
      <c r="Q40" s="2"/>
      <c r="R40" s="2">
        <f t="shared" si="0"/>
        <v>1</v>
      </c>
      <c r="S40" s="33">
        <f t="shared" si="1"/>
        <v>1.1494252873563218</v>
      </c>
    </row>
    <row r="41" spans="1:19" hidden="1" x14ac:dyDescent="0.3">
      <c r="A41" s="2" t="s">
        <v>11</v>
      </c>
      <c r="B41" s="2"/>
      <c r="C41" s="2"/>
      <c r="D41" s="2"/>
      <c r="E41" s="2"/>
      <c r="F41" s="2" t="s">
        <v>49</v>
      </c>
      <c r="G41" s="2">
        <v>1</v>
      </c>
      <c r="H41" s="19"/>
      <c r="I41" s="2"/>
      <c r="J41" s="2"/>
      <c r="K41" s="2"/>
      <c r="L41" s="2" t="s">
        <v>50</v>
      </c>
      <c r="M41" s="2">
        <v>1</v>
      </c>
      <c r="N41" s="2"/>
      <c r="O41" s="2"/>
      <c r="P41" s="2"/>
      <c r="Q41" s="2"/>
      <c r="R41" s="2">
        <f t="shared" si="0"/>
        <v>2</v>
      </c>
      <c r="S41" s="33">
        <f t="shared" si="1"/>
        <v>2.2988505747126435</v>
      </c>
    </row>
    <row r="42" spans="1:19" hidden="1" x14ac:dyDescent="0.3">
      <c r="A42" s="2" t="s">
        <v>12</v>
      </c>
      <c r="B42" s="2"/>
      <c r="C42" s="2" t="s">
        <v>45</v>
      </c>
      <c r="D42" s="2">
        <v>1</v>
      </c>
      <c r="E42" s="2"/>
      <c r="F42" s="2" t="s">
        <v>47</v>
      </c>
      <c r="G42" s="2">
        <v>1</v>
      </c>
      <c r="H42" s="19"/>
      <c r="I42" s="2"/>
      <c r="J42" s="2"/>
      <c r="K42" s="2"/>
      <c r="L42" s="2" t="s">
        <v>46</v>
      </c>
      <c r="M42" s="2">
        <v>1</v>
      </c>
      <c r="N42" s="2"/>
      <c r="O42" s="2"/>
      <c r="P42" s="2"/>
      <c r="Q42" s="2"/>
      <c r="R42" s="2">
        <f t="shared" si="0"/>
        <v>3</v>
      </c>
      <c r="S42" s="33">
        <f t="shared" si="1"/>
        <v>3.4482758620689653</v>
      </c>
    </row>
    <row r="43" spans="1:19" hidden="1" x14ac:dyDescent="0.3">
      <c r="A43" s="2" t="s">
        <v>13</v>
      </c>
      <c r="B43" s="2"/>
      <c r="C43" s="2"/>
      <c r="D43" s="2"/>
      <c r="E43" s="2"/>
      <c r="F43" s="2"/>
      <c r="G43" s="2"/>
      <c r="H43" s="19"/>
      <c r="I43" s="2"/>
      <c r="J43" s="2"/>
      <c r="K43" s="2"/>
      <c r="L43" s="2" t="s">
        <v>53</v>
      </c>
      <c r="M43" s="2">
        <v>1</v>
      </c>
      <c r="N43" s="2"/>
      <c r="O43" s="2"/>
      <c r="P43" s="2"/>
      <c r="Q43" s="2"/>
      <c r="R43" s="2">
        <f t="shared" si="0"/>
        <v>1</v>
      </c>
      <c r="S43" s="33">
        <f t="shared" si="1"/>
        <v>1.1494252873563218</v>
      </c>
    </row>
    <row r="44" spans="1:19" hidden="1" x14ac:dyDescent="0.3">
      <c r="A44" s="2" t="s">
        <v>14</v>
      </c>
      <c r="B44" s="2"/>
      <c r="C44" s="2"/>
      <c r="D44" s="2"/>
      <c r="E44" s="2"/>
      <c r="F44" s="2"/>
      <c r="G44" s="2"/>
      <c r="H44" s="19"/>
      <c r="I44" s="2"/>
      <c r="J44" s="2"/>
      <c r="K44" s="2"/>
      <c r="L44" s="2" t="s">
        <v>42</v>
      </c>
      <c r="M44" s="2">
        <v>1</v>
      </c>
      <c r="N44" s="2"/>
      <c r="O44" s="2"/>
      <c r="P44" s="2"/>
      <c r="Q44" s="2"/>
      <c r="R44" s="2">
        <f t="shared" si="0"/>
        <v>1</v>
      </c>
      <c r="S44" s="33">
        <f t="shared" si="1"/>
        <v>1.1494252873563218</v>
      </c>
    </row>
    <row r="45" spans="1:19" hidden="1" x14ac:dyDescent="0.3">
      <c r="A45" s="2" t="s">
        <v>15</v>
      </c>
      <c r="B45" s="2"/>
      <c r="C45" s="2"/>
      <c r="D45" s="2"/>
      <c r="E45" s="2"/>
      <c r="F45" s="2"/>
      <c r="G45" s="2"/>
      <c r="H45" s="19"/>
      <c r="I45" s="2"/>
      <c r="J45" s="2"/>
      <c r="K45" s="2"/>
      <c r="L45" s="2" t="s">
        <v>54</v>
      </c>
      <c r="M45" s="2">
        <v>1</v>
      </c>
      <c r="N45" s="2"/>
      <c r="O45" s="2"/>
      <c r="P45" s="2"/>
      <c r="Q45" s="2"/>
      <c r="R45" s="2">
        <f t="shared" si="0"/>
        <v>1</v>
      </c>
      <c r="S45" s="33">
        <f t="shared" si="1"/>
        <v>1.1494252873563218</v>
      </c>
    </row>
    <row r="46" spans="1:19" hidden="1" x14ac:dyDescent="0.3">
      <c r="A46" s="2" t="s">
        <v>16</v>
      </c>
      <c r="B46" s="2"/>
      <c r="C46" s="2"/>
      <c r="D46" s="2"/>
      <c r="E46" s="2"/>
      <c r="F46" s="2"/>
      <c r="G46" s="2"/>
      <c r="H46" s="19"/>
      <c r="I46" s="2"/>
      <c r="J46" s="2"/>
      <c r="K46" s="2"/>
      <c r="L46" s="2" t="s">
        <v>55</v>
      </c>
      <c r="M46" s="2">
        <v>1</v>
      </c>
      <c r="N46" s="2"/>
      <c r="O46" s="2"/>
      <c r="P46" s="2"/>
      <c r="Q46" s="2"/>
      <c r="R46" s="2">
        <f t="shared" si="0"/>
        <v>1</v>
      </c>
      <c r="S46" s="33">
        <f t="shared" si="1"/>
        <v>1.1494252873563218</v>
      </c>
    </row>
    <row r="47" spans="1:19" hidden="1" x14ac:dyDescent="0.3">
      <c r="A47" s="2" t="s">
        <v>17</v>
      </c>
      <c r="B47" s="2"/>
      <c r="C47" s="2"/>
      <c r="D47" s="2"/>
      <c r="E47" s="2"/>
      <c r="F47" s="2"/>
      <c r="G47" s="2"/>
      <c r="H47" s="19"/>
      <c r="I47" s="2"/>
      <c r="J47" s="2"/>
      <c r="K47" s="2"/>
      <c r="L47" s="2" t="s">
        <v>56</v>
      </c>
      <c r="M47" s="2">
        <v>1</v>
      </c>
      <c r="N47" s="2"/>
      <c r="O47" s="2"/>
      <c r="P47" s="2"/>
      <c r="Q47" s="2"/>
      <c r="R47" s="2">
        <f t="shared" si="0"/>
        <v>1</v>
      </c>
      <c r="S47" s="33">
        <f t="shared" si="1"/>
        <v>1.1494252873563218</v>
      </c>
    </row>
    <row r="48" spans="1:19" hidden="1" x14ac:dyDescent="0.3">
      <c r="A48" s="2" t="s">
        <v>18</v>
      </c>
      <c r="B48" s="2"/>
      <c r="C48" s="2"/>
      <c r="D48" s="2"/>
      <c r="E48" s="2"/>
      <c r="F48" s="2" t="s">
        <v>52</v>
      </c>
      <c r="G48" s="2">
        <v>1</v>
      </c>
      <c r="H48" s="19"/>
      <c r="I48" s="2"/>
      <c r="J48" s="2"/>
      <c r="K48" s="2"/>
      <c r="L48" s="2" t="s">
        <v>51</v>
      </c>
      <c r="M48" s="2">
        <v>1</v>
      </c>
      <c r="N48" s="2"/>
      <c r="O48" s="2"/>
      <c r="P48" s="2"/>
      <c r="Q48" s="2"/>
      <c r="R48" s="2">
        <f t="shared" si="0"/>
        <v>2</v>
      </c>
      <c r="S48" s="33">
        <f t="shared" si="1"/>
        <v>2.2988505747126435</v>
      </c>
    </row>
    <row r="49" spans="1:19" ht="15" thickBot="1" x14ac:dyDescent="0.35">
      <c r="A49" s="3" t="s">
        <v>21</v>
      </c>
      <c r="B49" s="3"/>
      <c r="C49" s="3"/>
      <c r="D49" s="3"/>
      <c r="E49" s="3"/>
      <c r="F49" s="3"/>
      <c r="G49" s="3"/>
      <c r="H49" s="19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1:19" ht="15" thickBot="1" x14ac:dyDescent="0.35">
      <c r="A50" s="8" t="s">
        <v>9</v>
      </c>
      <c r="B50" s="2"/>
      <c r="C50" s="2"/>
      <c r="D50" s="2"/>
      <c r="E50" s="2"/>
      <c r="F50" s="2" t="s">
        <v>147</v>
      </c>
      <c r="G50" s="2">
        <v>1</v>
      </c>
      <c r="H50" s="19"/>
      <c r="I50" s="2" t="s">
        <v>98</v>
      </c>
      <c r="J50" s="2">
        <v>1</v>
      </c>
      <c r="K50" s="18" t="s">
        <v>134</v>
      </c>
      <c r="L50" s="2"/>
      <c r="M50" s="2">
        <v>1</v>
      </c>
      <c r="N50" s="2"/>
      <c r="O50" s="2" t="s">
        <v>133</v>
      </c>
      <c r="P50" s="2">
        <v>1</v>
      </c>
      <c r="Q50" s="2"/>
      <c r="R50" s="2">
        <f t="shared" si="0"/>
        <v>4</v>
      </c>
      <c r="S50" s="33">
        <f>R50/88*100</f>
        <v>4.5454545454545459</v>
      </c>
    </row>
    <row r="51" spans="1:19" ht="15" thickBot="1" x14ac:dyDescent="0.35">
      <c r="A51" s="9" t="s">
        <v>22</v>
      </c>
      <c r="B51" s="2"/>
      <c r="C51" s="2" t="s">
        <v>148</v>
      </c>
      <c r="D51" s="2">
        <v>1</v>
      </c>
      <c r="E51" s="2"/>
      <c r="F51" s="2"/>
      <c r="G51" s="2"/>
      <c r="H51" s="19"/>
      <c r="I51" s="2"/>
      <c r="J51" s="2"/>
      <c r="K51" s="17" t="s">
        <v>233</v>
      </c>
      <c r="L51" s="2"/>
      <c r="M51" s="2"/>
      <c r="N51" s="2"/>
      <c r="O51" s="2" t="s">
        <v>149</v>
      </c>
      <c r="P51" s="2">
        <v>1</v>
      </c>
      <c r="Q51" s="2"/>
      <c r="R51" s="2">
        <f t="shared" si="0"/>
        <v>2</v>
      </c>
      <c r="S51" s="33">
        <f>R51/51*100</f>
        <v>3.9215686274509802</v>
      </c>
    </row>
    <row r="52" spans="1:19" ht="15" thickBot="1" x14ac:dyDescent="0.35">
      <c r="A52" s="8" t="s">
        <v>11</v>
      </c>
      <c r="B52" s="2"/>
      <c r="C52" s="2" t="s">
        <v>132</v>
      </c>
      <c r="D52" s="2">
        <v>1</v>
      </c>
      <c r="E52" s="2"/>
      <c r="F52" s="2" t="s">
        <v>132</v>
      </c>
      <c r="G52" s="2">
        <v>1</v>
      </c>
      <c r="H52" s="19"/>
      <c r="I52" s="2" t="s">
        <v>133</v>
      </c>
      <c r="J52" s="2">
        <v>1</v>
      </c>
      <c r="K52" s="17" t="s">
        <v>233</v>
      </c>
      <c r="L52" s="2"/>
      <c r="M52" s="2"/>
      <c r="N52" s="2"/>
      <c r="O52" s="2" t="s">
        <v>81</v>
      </c>
      <c r="P52" s="2">
        <v>1</v>
      </c>
      <c r="Q52" s="2"/>
      <c r="R52" s="2">
        <f t="shared" si="0"/>
        <v>4</v>
      </c>
      <c r="S52" s="33">
        <f>R52/51*100</f>
        <v>7.8431372549019605</v>
      </c>
    </row>
    <row r="53" spans="1:19" ht="27" thickBot="1" x14ac:dyDescent="0.35">
      <c r="A53" s="9" t="s">
        <v>23</v>
      </c>
      <c r="B53" s="2"/>
      <c r="C53" s="2"/>
      <c r="D53" s="2"/>
      <c r="E53" s="2"/>
      <c r="F53" s="2" t="s">
        <v>221</v>
      </c>
      <c r="G53" s="2">
        <v>1</v>
      </c>
      <c r="H53" s="35"/>
      <c r="I53" s="2"/>
      <c r="J53" s="2"/>
      <c r="K53" s="17" t="s">
        <v>137</v>
      </c>
      <c r="L53" s="2"/>
      <c r="M53" s="2">
        <v>1</v>
      </c>
      <c r="N53" s="2"/>
      <c r="O53" s="2"/>
      <c r="P53" s="2"/>
      <c r="Q53" s="2"/>
      <c r="R53" s="2">
        <f t="shared" si="0"/>
        <v>2</v>
      </c>
      <c r="S53" s="33">
        <f>R53/36*100</f>
        <v>5.5555555555555554</v>
      </c>
    </row>
    <row r="54" spans="1:19" ht="15" thickBot="1" x14ac:dyDescent="0.35">
      <c r="A54" s="9" t="s">
        <v>24</v>
      </c>
      <c r="B54" s="2"/>
      <c r="C54" s="22" t="s">
        <v>166</v>
      </c>
      <c r="D54" s="12">
        <v>1</v>
      </c>
      <c r="E54" s="22"/>
      <c r="F54" s="22" t="s">
        <v>130</v>
      </c>
      <c r="G54" s="12">
        <v>1</v>
      </c>
      <c r="H54" s="19"/>
      <c r="I54" s="2"/>
      <c r="J54" s="2"/>
      <c r="K54" s="17" t="s">
        <v>234</v>
      </c>
      <c r="L54" s="2"/>
      <c r="M54" s="2">
        <v>1</v>
      </c>
      <c r="N54" s="2"/>
      <c r="O54" s="2" t="s">
        <v>131</v>
      </c>
      <c r="P54" s="2">
        <v>1</v>
      </c>
      <c r="Q54" s="2"/>
      <c r="R54" s="2">
        <f t="shared" si="0"/>
        <v>4</v>
      </c>
      <c r="S54" s="33">
        <f>R54/18*100</f>
        <v>22.222222222222221</v>
      </c>
    </row>
    <row r="55" spans="1:19" ht="15" thickBot="1" x14ac:dyDescent="0.35">
      <c r="A55" s="9" t="s">
        <v>12</v>
      </c>
      <c r="B55" s="2"/>
      <c r="C55" s="2"/>
      <c r="D55" s="2"/>
      <c r="E55" s="2"/>
      <c r="F55" s="2" t="s">
        <v>198</v>
      </c>
      <c r="G55" s="2">
        <v>2</v>
      </c>
      <c r="H55" s="35"/>
      <c r="I55" s="2"/>
      <c r="J55" s="2"/>
      <c r="K55" s="17" t="s">
        <v>238</v>
      </c>
      <c r="L55" s="2"/>
      <c r="M55" s="2">
        <v>1</v>
      </c>
      <c r="N55" s="2"/>
      <c r="O55" s="2" t="s">
        <v>195</v>
      </c>
      <c r="P55" s="2">
        <v>1</v>
      </c>
      <c r="Q55" s="2"/>
      <c r="R55" s="2">
        <f t="shared" si="0"/>
        <v>4</v>
      </c>
      <c r="S55" s="33">
        <f>R55/87*100</f>
        <v>4.5977011494252871</v>
      </c>
    </row>
    <row r="56" spans="1:19" ht="15" thickBot="1" x14ac:dyDescent="0.35">
      <c r="A56" s="9" t="s">
        <v>25</v>
      </c>
      <c r="B56" s="2"/>
      <c r="C56" s="2"/>
      <c r="D56" s="2"/>
      <c r="E56" s="2"/>
      <c r="F56" s="2" t="s">
        <v>155</v>
      </c>
      <c r="G56" s="2">
        <v>1</v>
      </c>
      <c r="H56" s="35"/>
      <c r="I56" s="7"/>
      <c r="J56" s="2"/>
      <c r="K56" s="17" t="s">
        <v>243</v>
      </c>
      <c r="L56" s="2"/>
      <c r="M56" s="2">
        <v>1</v>
      </c>
      <c r="N56" s="2"/>
      <c r="O56" s="2"/>
      <c r="P56" s="2"/>
      <c r="Q56" s="2"/>
      <c r="R56" s="2">
        <f t="shared" si="0"/>
        <v>2</v>
      </c>
      <c r="S56" s="33">
        <v>7.84</v>
      </c>
    </row>
    <row r="57" spans="1:19" ht="15" thickBot="1" x14ac:dyDescent="0.35">
      <c r="A57" s="9" t="s">
        <v>26</v>
      </c>
      <c r="B57" s="2"/>
      <c r="C57" s="2"/>
      <c r="D57" s="2"/>
      <c r="E57" s="2"/>
      <c r="F57" s="2"/>
      <c r="G57" s="2"/>
      <c r="H57" s="19"/>
      <c r="I57" s="2"/>
      <c r="J57" s="2"/>
      <c r="K57" s="17"/>
      <c r="L57" s="2"/>
      <c r="M57" s="2"/>
      <c r="N57" s="2"/>
      <c r="O57" s="2" t="s">
        <v>143</v>
      </c>
      <c r="P57" s="2">
        <v>1</v>
      </c>
      <c r="Q57" s="2"/>
      <c r="R57" s="2">
        <f t="shared" si="0"/>
        <v>1</v>
      </c>
      <c r="S57" s="33">
        <f>R57/18*100</f>
        <v>5.5555555555555554</v>
      </c>
    </row>
    <row r="58" spans="1:19" ht="15" thickBot="1" x14ac:dyDescent="0.35">
      <c r="A58" s="9" t="s">
        <v>14</v>
      </c>
      <c r="B58" s="2"/>
      <c r="C58" s="2"/>
      <c r="D58" s="2"/>
      <c r="E58" s="2"/>
      <c r="F58" s="2"/>
      <c r="G58" s="2"/>
      <c r="H58" s="19"/>
      <c r="I58" s="2"/>
      <c r="J58" s="2"/>
      <c r="K58" s="17"/>
      <c r="L58" s="2"/>
      <c r="M58" s="2"/>
      <c r="N58" s="2"/>
      <c r="O58" s="2" t="s">
        <v>144</v>
      </c>
      <c r="P58" s="2">
        <v>1</v>
      </c>
      <c r="Q58" s="2"/>
      <c r="R58" s="2">
        <f t="shared" si="0"/>
        <v>1</v>
      </c>
      <c r="S58" s="33">
        <f>R58/18*100</f>
        <v>5.5555555555555554</v>
      </c>
    </row>
    <row r="59" spans="1:19" ht="15" thickBot="1" x14ac:dyDescent="0.35">
      <c r="A59" s="9" t="s">
        <v>16</v>
      </c>
      <c r="B59" s="2"/>
      <c r="C59" s="2"/>
      <c r="D59" s="2"/>
      <c r="E59" s="2"/>
      <c r="F59" s="2" t="s">
        <v>212</v>
      </c>
      <c r="G59" s="2">
        <v>1</v>
      </c>
      <c r="H59" s="19"/>
      <c r="I59" s="2"/>
      <c r="J59" s="2"/>
      <c r="K59" s="17"/>
      <c r="L59" s="2" t="s">
        <v>143</v>
      </c>
      <c r="M59" s="2">
        <v>1</v>
      </c>
      <c r="N59" s="2"/>
      <c r="O59" s="12"/>
      <c r="P59" s="11"/>
      <c r="Q59" s="2"/>
      <c r="R59" s="2">
        <f t="shared" si="0"/>
        <v>2</v>
      </c>
      <c r="S59" s="33">
        <f>R59/36*100</f>
        <v>5.5555555555555554</v>
      </c>
    </row>
    <row r="60" spans="1:19" ht="15" thickBot="1" x14ac:dyDescent="0.35">
      <c r="A60" s="9" t="s">
        <v>18</v>
      </c>
      <c r="B60" s="2"/>
      <c r="C60" s="2"/>
      <c r="D60" s="2"/>
      <c r="E60" s="2"/>
      <c r="F60" s="2" t="s">
        <v>140</v>
      </c>
      <c r="G60" s="2">
        <v>1</v>
      </c>
      <c r="H60" s="19"/>
      <c r="I60" s="2"/>
      <c r="J60" s="2"/>
      <c r="K60" s="17"/>
      <c r="L60" s="2"/>
      <c r="M60" s="2"/>
      <c r="N60" s="2"/>
      <c r="O60" s="2" t="s">
        <v>225</v>
      </c>
      <c r="P60" s="2">
        <v>1</v>
      </c>
      <c r="Q60" s="2"/>
      <c r="R60" s="2">
        <f t="shared" si="0"/>
        <v>2</v>
      </c>
      <c r="S60" s="33">
        <f>R60/51*100</f>
        <v>3.9215686274509802</v>
      </c>
    </row>
    <row r="61" spans="1:19" ht="15" thickBot="1" x14ac:dyDescent="0.35">
      <c r="A61" s="9" t="s">
        <v>17</v>
      </c>
      <c r="B61" s="2"/>
      <c r="C61" s="2"/>
      <c r="D61" s="2"/>
      <c r="E61" s="2"/>
      <c r="F61" s="2"/>
      <c r="G61" s="2"/>
      <c r="H61" s="19"/>
      <c r="I61" s="2"/>
      <c r="J61" s="2"/>
      <c r="K61" s="17"/>
      <c r="L61" s="2"/>
      <c r="M61" s="2"/>
      <c r="N61" s="2"/>
      <c r="O61" s="2"/>
      <c r="P61" s="2"/>
      <c r="Q61" s="2"/>
      <c r="R61" s="2">
        <f t="shared" si="0"/>
        <v>0</v>
      </c>
      <c r="S61" s="33">
        <f>R61/18*100</f>
        <v>0</v>
      </c>
    </row>
    <row r="62" spans="1:19" ht="15" thickBot="1" x14ac:dyDescent="0.35">
      <c r="A62" s="3" t="s">
        <v>27</v>
      </c>
      <c r="B62" s="3"/>
      <c r="C62" s="3"/>
      <c r="D62" s="3"/>
      <c r="E62" s="3"/>
      <c r="F62" s="3"/>
      <c r="G62" s="3"/>
      <c r="H62" s="19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</row>
    <row r="63" spans="1:19" ht="15" thickBot="1" x14ac:dyDescent="0.35">
      <c r="A63" s="8" t="s">
        <v>9</v>
      </c>
      <c r="B63" s="2"/>
      <c r="C63" s="2" t="s">
        <v>180</v>
      </c>
      <c r="D63" s="2">
        <v>2</v>
      </c>
      <c r="E63" s="2"/>
      <c r="F63" s="2" t="s">
        <v>181</v>
      </c>
      <c r="G63" s="2">
        <v>2</v>
      </c>
      <c r="H63" s="19"/>
      <c r="I63" s="2" t="s">
        <v>182</v>
      </c>
      <c r="J63" s="2"/>
      <c r="K63" s="17" t="s">
        <v>134</v>
      </c>
      <c r="L63" s="2"/>
      <c r="M63" s="2">
        <v>1</v>
      </c>
      <c r="N63" s="2"/>
      <c r="O63" s="2" t="s">
        <v>183</v>
      </c>
      <c r="P63" s="2">
        <v>2</v>
      </c>
      <c r="Q63" s="2"/>
      <c r="R63" s="2">
        <f t="shared" si="0"/>
        <v>7</v>
      </c>
      <c r="S63" s="33">
        <f>R63/105*100</f>
        <v>6.666666666666667</v>
      </c>
    </row>
    <row r="64" spans="1:19" ht="15" thickBot="1" x14ac:dyDescent="0.35">
      <c r="A64" s="9" t="s">
        <v>22</v>
      </c>
      <c r="B64" s="2"/>
      <c r="C64" s="2"/>
      <c r="D64" s="2"/>
      <c r="E64" s="2"/>
      <c r="F64" s="2"/>
      <c r="G64" s="2"/>
      <c r="H64" s="19"/>
      <c r="I64" s="2"/>
      <c r="J64" s="2"/>
      <c r="K64" s="17" t="s">
        <v>233</v>
      </c>
      <c r="L64" s="2"/>
      <c r="M64" s="2">
        <v>1</v>
      </c>
      <c r="N64" s="2"/>
      <c r="O64" s="2"/>
      <c r="P64" s="2"/>
      <c r="Q64" s="2"/>
      <c r="R64" s="2">
        <f t="shared" si="0"/>
        <v>1</v>
      </c>
      <c r="S64" s="33">
        <f>R64/51*100</f>
        <v>1.9607843137254901</v>
      </c>
    </row>
    <row r="65" spans="1:19" ht="15" thickBot="1" x14ac:dyDescent="0.35">
      <c r="A65" s="8" t="s">
        <v>11</v>
      </c>
      <c r="B65" s="2"/>
      <c r="C65" s="2" t="s">
        <v>122</v>
      </c>
      <c r="D65" s="2">
        <v>1</v>
      </c>
      <c r="E65" s="2"/>
      <c r="F65" s="2"/>
      <c r="G65" s="2"/>
      <c r="H65" s="19"/>
      <c r="I65" s="2" t="s">
        <v>81</v>
      </c>
      <c r="J65" s="2">
        <v>1</v>
      </c>
      <c r="K65" s="17" t="s">
        <v>233</v>
      </c>
      <c r="L65" s="2"/>
      <c r="M65" s="2">
        <v>1</v>
      </c>
      <c r="N65" s="2"/>
      <c r="O65" s="2" t="s">
        <v>82</v>
      </c>
      <c r="P65" s="2">
        <v>1</v>
      </c>
      <c r="Q65" s="2"/>
      <c r="R65" s="2">
        <f t="shared" si="0"/>
        <v>4</v>
      </c>
      <c r="S65" s="33">
        <f>R65/51*100</f>
        <v>7.8431372549019605</v>
      </c>
    </row>
    <row r="66" spans="1:19" ht="27" thickBot="1" x14ac:dyDescent="0.35">
      <c r="A66" s="9" t="s">
        <v>23</v>
      </c>
      <c r="B66" s="2"/>
      <c r="C66" s="2"/>
      <c r="D66" s="2"/>
      <c r="E66" s="2"/>
      <c r="F66" s="2"/>
      <c r="G66" s="2"/>
      <c r="H66" s="19"/>
      <c r="I66" s="2"/>
      <c r="J66" s="2"/>
      <c r="K66" s="17" t="s">
        <v>233</v>
      </c>
      <c r="L66" s="2"/>
      <c r="M66" s="2"/>
      <c r="N66" s="2"/>
      <c r="O66" s="2" t="s">
        <v>140</v>
      </c>
      <c r="P66" s="2">
        <v>1</v>
      </c>
      <c r="Q66" s="2"/>
      <c r="R66" s="2">
        <f t="shared" si="0"/>
        <v>1</v>
      </c>
      <c r="S66" s="33">
        <f>R66/35*100</f>
        <v>2.8571428571428572</v>
      </c>
    </row>
    <row r="67" spans="1:19" ht="15" thickBot="1" x14ac:dyDescent="0.35">
      <c r="A67" s="9" t="s">
        <v>28</v>
      </c>
      <c r="B67" s="2"/>
      <c r="C67" s="2"/>
      <c r="D67" s="2"/>
      <c r="E67" s="2"/>
      <c r="F67" s="2"/>
      <c r="G67" s="2"/>
      <c r="H67" s="19"/>
      <c r="I67" s="2"/>
      <c r="J67" s="2"/>
      <c r="K67" s="17" t="s">
        <v>137</v>
      </c>
      <c r="L67" s="2"/>
      <c r="M67" s="2"/>
      <c r="N67" s="2"/>
      <c r="O67" s="2"/>
      <c r="P67" s="2"/>
      <c r="Q67" s="2"/>
      <c r="R67" s="2">
        <f t="shared" si="0"/>
        <v>0</v>
      </c>
      <c r="S67" s="33">
        <f>R67/18*100</f>
        <v>0</v>
      </c>
    </row>
    <row r="68" spans="1:19" ht="15" thickBot="1" x14ac:dyDescent="0.35">
      <c r="A68" s="9" t="s">
        <v>24</v>
      </c>
      <c r="B68" s="2"/>
      <c r="C68" s="2" t="s">
        <v>153</v>
      </c>
      <c r="D68" s="2">
        <v>1</v>
      </c>
      <c r="E68" s="2"/>
      <c r="F68" s="2"/>
      <c r="G68" s="2"/>
      <c r="H68" s="19"/>
      <c r="I68" s="2"/>
      <c r="J68" s="2"/>
      <c r="K68" s="17" t="s">
        <v>138</v>
      </c>
      <c r="L68" s="2"/>
      <c r="M68" s="2">
        <v>3</v>
      </c>
      <c r="N68" s="2"/>
      <c r="O68" s="30"/>
      <c r="P68" s="2"/>
      <c r="Q68" s="2"/>
      <c r="R68" s="2">
        <f t="shared" si="0"/>
        <v>4</v>
      </c>
      <c r="S68" s="33">
        <f>R68/17*100</f>
        <v>23.52941176470588</v>
      </c>
    </row>
    <row r="69" spans="1:19" ht="15" thickBot="1" x14ac:dyDescent="0.35">
      <c r="A69" s="9" t="s">
        <v>12</v>
      </c>
      <c r="B69" s="2"/>
      <c r="C69" s="2" t="s">
        <v>196</v>
      </c>
      <c r="D69" s="2">
        <v>1</v>
      </c>
      <c r="E69" s="2"/>
      <c r="F69" s="2"/>
      <c r="G69" s="2"/>
      <c r="H69" s="19"/>
      <c r="I69" s="2"/>
      <c r="J69" s="2"/>
      <c r="K69" s="17" t="s">
        <v>139</v>
      </c>
      <c r="L69" s="2"/>
      <c r="M69" s="2">
        <v>3</v>
      </c>
      <c r="N69" s="2"/>
      <c r="O69" s="2" t="s">
        <v>197</v>
      </c>
      <c r="P69" s="2">
        <v>1</v>
      </c>
      <c r="Q69" s="2"/>
      <c r="R69" s="2">
        <f t="shared" si="0"/>
        <v>5</v>
      </c>
      <c r="S69" s="33">
        <f>R69/87*100</f>
        <v>5.7471264367816088</v>
      </c>
    </row>
    <row r="70" spans="1:19" ht="15" thickBot="1" x14ac:dyDescent="0.35">
      <c r="A70" s="9" t="s">
        <v>25</v>
      </c>
      <c r="B70" s="2"/>
      <c r="C70" s="2"/>
      <c r="D70" s="2"/>
      <c r="E70" s="2"/>
      <c r="F70" s="2"/>
      <c r="G70" s="2"/>
      <c r="H70" s="19"/>
      <c r="I70" s="2" t="s">
        <v>137</v>
      </c>
      <c r="J70" s="2">
        <v>1</v>
      </c>
      <c r="K70" s="18" t="s">
        <v>235</v>
      </c>
      <c r="L70" s="2"/>
      <c r="M70" s="2"/>
      <c r="N70" s="2"/>
      <c r="O70" s="7" t="s">
        <v>167</v>
      </c>
      <c r="P70" s="2">
        <v>1</v>
      </c>
      <c r="Q70" s="2"/>
      <c r="R70" s="2">
        <f t="shared" si="0"/>
        <v>2</v>
      </c>
      <c r="S70" s="33">
        <f>R70/18*100</f>
        <v>11.111111111111111</v>
      </c>
    </row>
    <row r="71" spans="1:19" ht="15" thickBot="1" x14ac:dyDescent="0.35">
      <c r="A71" s="9" t="s">
        <v>26</v>
      </c>
      <c r="B71" s="2"/>
      <c r="C71" s="2"/>
      <c r="D71" s="2"/>
      <c r="E71" s="2"/>
      <c r="F71" s="2"/>
      <c r="G71" s="2"/>
      <c r="H71" s="19"/>
      <c r="I71" s="2"/>
      <c r="J71" s="2"/>
      <c r="K71" s="17"/>
      <c r="L71" s="2"/>
      <c r="M71" s="2"/>
      <c r="N71" s="2"/>
      <c r="O71" s="2" t="s">
        <v>141</v>
      </c>
      <c r="P71" s="2">
        <v>1</v>
      </c>
      <c r="Q71" s="2"/>
      <c r="R71" s="2">
        <f t="shared" si="0"/>
        <v>1</v>
      </c>
      <c r="S71" s="33">
        <f>R71/18*100</f>
        <v>5.5555555555555554</v>
      </c>
    </row>
    <row r="72" spans="1:19" ht="15" thickBot="1" x14ac:dyDescent="0.35">
      <c r="A72" s="9" t="s">
        <v>14</v>
      </c>
      <c r="B72" s="2"/>
      <c r="C72" s="2"/>
      <c r="D72" s="2"/>
      <c r="E72" s="2"/>
      <c r="F72" s="2"/>
      <c r="G72" s="2"/>
      <c r="H72" s="19"/>
      <c r="I72" s="2"/>
      <c r="J72" s="2"/>
      <c r="K72" s="17"/>
      <c r="L72" s="2"/>
      <c r="M72" s="2"/>
      <c r="N72" s="2"/>
      <c r="O72" s="2" t="s">
        <v>142</v>
      </c>
      <c r="P72" s="2">
        <v>1</v>
      </c>
      <c r="Q72" s="2"/>
      <c r="R72" s="2">
        <f t="shared" si="0"/>
        <v>1</v>
      </c>
      <c r="S72" s="33">
        <f>R72/18*100</f>
        <v>5.5555555555555554</v>
      </c>
    </row>
    <row r="73" spans="1:19" ht="15" thickBot="1" x14ac:dyDescent="0.35">
      <c r="A73" s="9" t="s">
        <v>16</v>
      </c>
      <c r="B73" s="2"/>
      <c r="C73" s="2"/>
      <c r="D73" s="2"/>
      <c r="E73" s="2"/>
      <c r="F73" s="2" t="s">
        <v>208</v>
      </c>
      <c r="G73" s="2">
        <v>1</v>
      </c>
      <c r="H73" s="19"/>
      <c r="I73" s="2"/>
      <c r="J73" s="2"/>
      <c r="K73" s="17"/>
      <c r="L73" s="2" t="s">
        <v>215</v>
      </c>
      <c r="M73" s="2">
        <v>1</v>
      </c>
      <c r="N73" s="2"/>
      <c r="O73" s="2"/>
      <c r="P73" s="2"/>
      <c r="Q73" s="2"/>
      <c r="R73" s="2">
        <f t="shared" ref="R73" si="2">SUM(D73,G73,J73,M73,P73)</f>
        <v>2</v>
      </c>
      <c r="S73" s="33">
        <f>R73/34*100</f>
        <v>5.8823529411764701</v>
      </c>
    </row>
    <row r="74" spans="1:19" ht="15" thickBot="1" x14ac:dyDescent="0.35">
      <c r="A74" s="9" t="s">
        <v>18</v>
      </c>
      <c r="B74" s="2"/>
      <c r="C74" s="2"/>
      <c r="D74" s="2"/>
      <c r="E74" s="2"/>
      <c r="F74" s="2"/>
      <c r="G74" s="2"/>
      <c r="H74" s="19"/>
      <c r="I74" s="2" t="s">
        <v>82</v>
      </c>
      <c r="J74" s="2">
        <v>1</v>
      </c>
      <c r="K74" s="17"/>
      <c r="L74" s="2"/>
      <c r="M74" s="2"/>
      <c r="N74" s="2"/>
      <c r="O74" s="2" t="s">
        <v>124</v>
      </c>
      <c r="P74" s="2">
        <v>1</v>
      </c>
      <c r="Q74" s="2"/>
      <c r="R74" s="2">
        <f t="shared" si="0"/>
        <v>2</v>
      </c>
      <c r="S74" s="33">
        <f>R74/54*100</f>
        <v>3.7037037037037033</v>
      </c>
    </row>
    <row r="75" spans="1:19" ht="15" thickBot="1" x14ac:dyDescent="0.35">
      <c r="A75" s="3" t="s">
        <v>29</v>
      </c>
      <c r="B75" s="3"/>
      <c r="C75" s="3"/>
      <c r="D75" s="3"/>
      <c r="E75" s="3"/>
      <c r="F75" s="3"/>
      <c r="G75" s="3"/>
      <c r="H75" s="19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</row>
    <row r="76" spans="1:19" ht="15" thickBot="1" x14ac:dyDescent="0.35">
      <c r="A76" s="8" t="s">
        <v>9</v>
      </c>
      <c r="B76" s="2"/>
      <c r="C76" s="2"/>
      <c r="D76" s="2"/>
      <c r="E76" s="2"/>
      <c r="F76" s="2" t="s">
        <v>98</v>
      </c>
      <c r="G76" s="2">
        <v>1</v>
      </c>
      <c r="H76" s="19"/>
      <c r="I76" s="2"/>
      <c r="J76" s="2"/>
      <c r="K76" s="17" t="s">
        <v>106</v>
      </c>
      <c r="L76" s="2"/>
      <c r="M76" s="2">
        <v>1</v>
      </c>
      <c r="N76" s="2"/>
      <c r="O76" s="2" t="s">
        <v>157</v>
      </c>
      <c r="P76" s="2">
        <v>1</v>
      </c>
      <c r="Q76" s="2"/>
      <c r="R76" s="2">
        <f t="shared" si="0"/>
        <v>3</v>
      </c>
      <c r="S76" s="33">
        <f>R76/71*100</f>
        <v>4.225352112676056</v>
      </c>
    </row>
    <row r="77" spans="1:19" ht="15" thickBot="1" x14ac:dyDescent="0.35">
      <c r="A77" s="9" t="s">
        <v>22</v>
      </c>
      <c r="B77" s="2"/>
      <c r="C77" s="2"/>
      <c r="D77" s="2"/>
      <c r="E77" s="2"/>
      <c r="F77" s="2"/>
      <c r="G77" s="2"/>
      <c r="H77" s="19"/>
      <c r="I77" s="2"/>
      <c r="J77" s="2"/>
      <c r="K77" s="17" t="s">
        <v>232</v>
      </c>
      <c r="L77" s="2"/>
      <c r="M77" s="2">
        <v>1</v>
      </c>
      <c r="N77" s="2"/>
      <c r="O77" s="2"/>
      <c r="P77" s="2"/>
      <c r="Q77" s="2"/>
      <c r="R77" s="2">
        <f t="shared" si="0"/>
        <v>1</v>
      </c>
      <c r="S77" s="33">
        <f>R77/36*100</f>
        <v>2.7777777777777777</v>
      </c>
    </row>
    <row r="78" spans="1:19" ht="15" thickBot="1" x14ac:dyDescent="0.35">
      <c r="A78" s="8" t="s">
        <v>11</v>
      </c>
      <c r="B78" s="2"/>
      <c r="C78" s="2"/>
      <c r="D78" s="2"/>
      <c r="E78" s="2"/>
      <c r="F78" s="2" t="s">
        <v>158</v>
      </c>
      <c r="G78" s="2">
        <v>1</v>
      </c>
      <c r="H78" s="19"/>
      <c r="I78" s="2" t="s">
        <v>128</v>
      </c>
      <c r="J78" s="2">
        <v>1</v>
      </c>
      <c r="K78" s="17" t="s">
        <v>232</v>
      </c>
      <c r="L78" s="2"/>
      <c r="M78" s="2">
        <v>1</v>
      </c>
      <c r="N78" s="2"/>
      <c r="O78" s="2" t="s">
        <v>165</v>
      </c>
      <c r="P78" s="2">
        <v>1</v>
      </c>
      <c r="Q78" s="2"/>
      <c r="R78" s="2">
        <f t="shared" ref="R78:R141" si="3">SUM(D78,G78,J78,M78,P78)</f>
        <v>4</v>
      </c>
      <c r="S78" s="33">
        <f>R78/51*100</f>
        <v>7.8431372549019605</v>
      </c>
    </row>
    <row r="79" spans="1:19" ht="27" thickBot="1" x14ac:dyDescent="0.35">
      <c r="A79" s="9" t="s">
        <v>23</v>
      </c>
      <c r="B79" s="2"/>
      <c r="C79" s="2"/>
      <c r="D79" s="2"/>
      <c r="E79" s="2"/>
      <c r="F79" s="2"/>
      <c r="G79" s="2"/>
      <c r="H79" s="19"/>
      <c r="I79" s="2"/>
      <c r="J79" s="2"/>
      <c r="K79" s="17" t="s">
        <v>244</v>
      </c>
      <c r="L79" s="2"/>
      <c r="M79" s="2"/>
      <c r="N79" s="2"/>
      <c r="O79" s="2" t="s">
        <v>81</v>
      </c>
      <c r="P79" s="2">
        <v>1</v>
      </c>
      <c r="Q79" s="2"/>
      <c r="R79" s="2">
        <f t="shared" si="3"/>
        <v>1</v>
      </c>
      <c r="S79" s="33">
        <f>R79/34*100</f>
        <v>2.9411764705882351</v>
      </c>
    </row>
    <row r="80" spans="1:19" ht="15" thickBot="1" x14ac:dyDescent="0.35">
      <c r="A80" s="9" t="s">
        <v>28</v>
      </c>
      <c r="B80" s="2"/>
      <c r="C80" s="2"/>
      <c r="D80" s="2"/>
      <c r="E80" s="2"/>
      <c r="F80" s="2"/>
      <c r="G80" s="2"/>
      <c r="H80" s="19"/>
      <c r="I80" s="2"/>
      <c r="J80" s="2"/>
      <c r="K80" s="17" t="s">
        <v>139</v>
      </c>
      <c r="L80" s="2"/>
      <c r="M80" s="2"/>
      <c r="N80" s="2"/>
      <c r="O80" s="2"/>
      <c r="P80" s="2"/>
      <c r="Q80" s="2"/>
      <c r="R80" s="2">
        <f t="shared" si="3"/>
        <v>0</v>
      </c>
      <c r="S80" s="33">
        <f>R80/18*100</f>
        <v>0</v>
      </c>
    </row>
    <row r="81" spans="1:19" ht="15" thickBot="1" x14ac:dyDescent="0.35">
      <c r="A81" s="9" t="s">
        <v>24</v>
      </c>
      <c r="B81" s="2"/>
      <c r="C81" s="2" t="s">
        <v>169</v>
      </c>
      <c r="D81" s="2">
        <v>1</v>
      </c>
      <c r="E81" s="2"/>
      <c r="F81" s="2"/>
      <c r="G81" s="2"/>
      <c r="H81" s="19"/>
      <c r="I81" s="2"/>
      <c r="J81" s="2"/>
      <c r="K81" s="17" t="s">
        <v>237</v>
      </c>
      <c r="L81" s="2"/>
      <c r="M81" s="2"/>
      <c r="N81" s="2"/>
      <c r="O81" s="2" t="s">
        <v>160</v>
      </c>
      <c r="P81" s="2">
        <v>1</v>
      </c>
      <c r="Q81" s="2"/>
      <c r="R81" s="2">
        <f t="shared" si="3"/>
        <v>2</v>
      </c>
      <c r="S81" s="33">
        <f>R81/33*100</f>
        <v>6.0606060606060606</v>
      </c>
    </row>
    <row r="82" spans="1:19" ht="15" thickBot="1" x14ac:dyDescent="0.35">
      <c r="A82" s="9" t="s">
        <v>30</v>
      </c>
      <c r="B82" s="2"/>
      <c r="C82" s="2" t="s">
        <v>194</v>
      </c>
      <c r="D82" s="2">
        <v>1</v>
      </c>
      <c r="E82" s="2"/>
      <c r="F82" s="2"/>
      <c r="G82" s="2"/>
      <c r="H82" s="19"/>
      <c r="I82" s="2" t="s">
        <v>195</v>
      </c>
      <c r="J82" s="2">
        <v>1</v>
      </c>
      <c r="K82" s="17" t="s">
        <v>243</v>
      </c>
      <c r="L82" s="2"/>
      <c r="M82" s="2">
        <v>2</v>
      </c>
      <c r="N82" s="2"/>
      <c r="O82" s="2" t="s">
        <v>176</v>
      </c>
      <c r="P82" s="2">
        <v>1</v>
      </c>
      <c r="Q82" s="2"/>
      <c r="R82" s="2">
        <f t="shared" si="3"/>
        <v>5</v>
      </c>
      <c r="S82" s="33">
        <f>R82/51*100</f>
        <v>9.8039215686274517</v>
      </c>
    </row>
    <row r="83" spans="1:19" ht="15" thickBot="1" x14ac:dyDescent="0.35">
      <c r="A83" s="9" t="s">
        <v>31</v>
      </c>
      <c r="B83" s="2"/>
      <c r="C83" s="2" t="s">
        <v>179</v>
      </c>
      <c r="D83" s="2">
        <v>1</v>
      </c>
      <c r="E83" s="2"/>
      <c r="F83" s="2"/>
      <c r="G83" s="2"/>
      <c r="H83" s="19"/>
      <c r="I83" s="2" t="s">
        <v>182</v>
      </c>
      <c r="J83" s="2">
        <v>1</v>
      </c>
      <c r="K83" s="17"/>
      <c r="L83" s="2"/>
      <c r="M83" s="2"/>
      <c r="N83" s="2"/>
      <c r="O83" s="2" t="s">
        <v>193</v>
      </c>
      <c r="P83" s="2">
        <v>2</v>
      </c>
      <c r="Q83" s="2"/>
      <c r="R83" s="2">
        <f t="shared" si="3"/>
        <v>4</v>
      </c>
      <c r="S83" s="33">
        <f>R83/36*100</f>
        <v>11.111111111111111</v>
      </c>
    </row>
    <row r="84" spans="1:19" ht="32.25" customHeight="1" thickBot="1" x14ac:dyDescent="0.35">
      <c r="A84" s="9" t="s">
        <v>99</v>
      </c>
      <c r="B84" s="2"/>
      <c r="C84" s="2"/>
      <c r="D84" s="2"/>
      <c r="E84" s="2"/>
      <c r="F84" s="2"/>
      <c r="G84" s="2"/>
      <c r="H84" s="19"/>
      <c r="I84" s="2"/>
      <c r="J84" s="2"/>
      <c r="K84" s="17"/>
      <c r="L84" s="2" t="s">
        <v>192</v>
      </c>
      <c r="M84" s="2">
        <v>1</v>
      </c>
      <c r="N84" s="2"/>
      <c r="O84" s="2"/>
      <c r="P84" s="2"/>
      <c r="Q84" s="2"/>
      <c r="R84" s="2">
        <f t="shared" si="3"/>
        <v>1</v>
      </c>
      <c r="S84" s="33"/>
    </row>
    <row r="85" spans="1:19" ht="15" thickBot="1" x14ac:dyDescent="0.35">
      <c r="A85" s="9" t="s">
        <v>32</v>
      </c>
      <c r="B85" s="2"/>
      <c r="C85" s="2"/>
      <c r="D85" s="2"/>
      <c r="E85" s="2"/>
      <c r="F85" s="2"/>
      <c r="G85" s="2"/>
      <c r="H85" s="19"/>
      <c r="I85" s="2"/>
      <c r="J85" s="2"/>
      <c r="K85" s="17" t="s">
        <v>245</v>
      </c>
      <c r="L85" s="2"/>
      <c r="M85" s="2"/>
      <c r="N85" s="2"/>
      <c r="O85" s="2"/>
      <c r="P85" s="2"/>
      <c r="Q85" s="2"/>
      <c r="R85" s="2">
        <f t="shared" si="3"/>
        <v>0</v>
      </c>
      <c r="S85" s="33">
        <f>R85/18*100</f>
        <v>0</v>
      </c>
    </row>
    <row r="86" spans="1:19" ht="15" thickBot="1" x14ac:dyDescent="0.35">
      <c r="A86" s="9" t="s">
        <v>33</v>
      </c>
      <c r="B86" s="2"/>
      <c r="C86" s="2"/>
      <c r="D86" s="2"/>
      <c r="E86" s="2"/>
      <c r="F86" s="2"/>
      <c r="G86" s="2"/>
      <c r="H86" s="19"/>
      <c r="I86" s="2" t="s">
        <v>222</v>
      </c>
      <c r="J86" s="2">
        <v>1</v>
      </c>
      <c r="K86" s="17" t="s">
        <v>237</v>
      </c>
      <c r="L86" s="2"/>
      <c r="M86" s="2"/>
      <c r="N86" s="2"/>
      <c r="O86" s="2" t="s">
        <v>228</v>
      </c>
      <c r="P86" s="2">
        <v>1</v>
      </c>
      <c r="Q86" s="2"/>
      <c r="R86" s="2">
        <f t="shared" si="3"/>
        <v>2</v>
      </c>
      <c r="S86" s="33">
        <f>R86/34*100</f>
        <v>5.8823529411764701</v>
      </c>
    </row>
    <row r="87" spans="1:19" ht="15" thickBot="1" x14ac:dyDescent="0.35">
      <c r="A87" s="9" t="s">
        <v>25</v>
      </c>
      <c r="B87" s="2"/>
      <c r="C87" s="7"/>
      <c r="D87" s="2"/>
      <c r="E87" s="2"/>
      <c r="F87" s="2" t="s">
        <v>168</v>
      </c>
      <c r="G87" s="2">
        <v>1</v>
      </c>
      <c r="H87" s="19"/>
      <c r="I87" s="7"/>
      <c r="J87" s="2"/>
      <c r="K87" s="17" t="s">
        <v>237</v>
      </c>
      <c r="L87" s="2"/>
      <c r="M87" s="2">
        <v>1</v>
      </c>
      <c r="N87" s="2"/>
      <c r="O87" s="2"/>
      <c r="P87" s="2"/>
      <c r="Q87" s="2"/>
      <c r="R87" s="2">
        <f t="shared" si="3"/>
        <v>2</v>
      </c>
      <c r="S87" s="33">
        <f>R87/18*100</f>
        <v>11.111111111111111</v>
      </c>
    </row>
    <row r="88" spans="1:19" ht="15" thickBot="1" x14ac:dyDescent="0.35">
      <c r="A88" s="9" t="s">
        <v>34</v>
      </c>
      <c r="B88" s="2"/>
      <c r="C88" s="2"/>
      <c r="D88" s="2"/>
      <c r="E88" s="2"/>
      <c r="H88" s="19"/>
      <c r="I88" s="2"/>
      <c r="J88" s="2"/>
      <c r="K88" s="17"/>
      <c r="L88" s="11"/>
      <c r="M88" s="2"/>
      <c r="N88" s="2"/>
      <c r="O88" s="2" t="s">
        <v>125</v>
      </c>
      <c r="P88" s="2">
        <v>1</v>
      </c>
      <c r="Q88" s="2"/>
      <c r="R88" s="2">
        <f t="shared" si="3"/>
        <v>1</v>
      </c>
      <c r="S88" s="33">
        <f>R88/18*100</f>
        <v>5.5555555555555554</v>
      </c>
    </row>
    <row r="89" spans="1:19" ht="15" thickBot="1" x14ac:dyDescent="0.35">
      <c r="A89" s="9" t="s">
        <v>14</v>
      </c>
      <c r="B89" s="2"/>
      <c r="C89" s="2"/>
      <c r="D89" s="2"/>
      <c r="E89" s="2"/>
      <c r="F89" s="2"/>
      <c r="G89" s="2"/>
      <c r="H89" s="19"/>
      <c r="I89" s="2"/>
      <c r="J89" s="2"/>
      <c r="K89" s="17"/>
      <c r="L89" s="2"/>
      <c r="M89" s="2"/>
      <c r="N89" s="2"/>
      <c r="O89" s="2" t="s">
        <v>145</v>
      </c>
      <c r="P89" s="2">
        <v>1</v>
      </c>
      <c r="Q89" s="2"/>
      <c r="R89" s="2">
        <f t="shared" si="3"/>
        <v>1</v>
      </c>
      <c r="S89" s="33">
        <f>R89/18*100</f>
        <v>5.5555555555555554</v>
      </c>
    </row>
    <row r="90" spans="1:19" ht="15" thickBot="1" x14ac:dyDescent="0.35">
      <c r="A90" s="9" t="s">
        <v>16</v>
      </c>
      <c r="B90" s="2"/>
      <c r="C90" s="2"/>
      <c r="D90" s="2"/>
      <c r="E90" s="2"/>
      <c r="F90" s="2" t="s">
        <v>216</v>
      </c>
      <c r="G90" s="2">
        <v>1</v>
      </c>
      <c r="H90" s="19"/>
      <c r="I90" s="2"/>
      <c r="J90" s="2"/>
      <c r="K90" s="17"/>
      <c r="L90" s="2" t="s">
        <v>217</v>
      </c>
      <c r="M90" s="2">
        <v>1</v>
      </c>
      <c r="N90" s="2"/>
      <c r="O90" s="2"/>
      <c r="P90" s="2"/>
      <c r="Q90" s="2"/>
      <c r="R90" s="2">
        <f t="shared" si="3"/>
        <v>2</v>
      </c>
      <c r="S90" s="33">
        <f>R90/36*100</f>
        <v>5.5555555555555554</v>
      </c>
    </row>
    <row r="91" spans="1:19" ht="15" thickBot="1" x14ac:dyDescent="0.35">
      <c r="A91" s="9" t="s">
        <v>18</v>
      </c>
      <c r="B91" s="2"/>
      <c r="C91" s="2"/>
      <c r="D91" s="2"/>
      <c r="E91" s="2"/>
      <c r="F91" s="2"/>
      <c r="G91" s="2"/>
      <c r="H91" s="19"/>
      <c r="I91" s="2" t="s">
        <v>189</v>
      </c>
      <c r="J91" s="2">
        <v>1</v>
      </c>
      <c r="K91" s="17"/>
      <c r="L91" s="2"/>
      <c r="M91" s="2"/>
      <c r="N91" s="2"/>
      <c r="O91" s="2" t="s">
        <v>226</v>
      </c>
      <c r="P91" s="2">
        <v>1</v>
      </c>
      <c r="Q91" s="2"/>
      <c r="R91" s="2">
        <f t="shared" si="3"/>
        <v>2</v>
      </c>
      <c r="S91" s="33">
        <f>R91/51*100</f>
        <v>3.9215686274509802</v>
      </c>
    </row>
    <row r="92" spans="1:19" ht="15" thickBot="1" x14ac:dyDescent="0.35">
      <c r="A92" s="9" t="s">
        <v>17</v>
      </c>
      <c r="B92" s="2"/>
      <c r="C92" s="2"/>
      <c r="D92" s="2"/>
      <c r="E92" s="2"/>
      <c r="F92" s="2"/>
      <c r="G92" s="2"/>
      <c r="H92" s="19"/>
      <c r="I92" s="2"/>
      <c r="J92" s="2"/>
      <c r="K92" s="17"/>
      <c r="L92" s="2"/>
      <c r="M92" s="2"/>
      <c r="N92" s="2"/>
      <c r="O92" s="2"/>
      <c r="P92" s="2"/>
      <c r="Q92" s="2"/>
      <c r="R92" s="2">
        <f t="shared" si="3"/>
        <v>0</v>
      </c>
      <c r="S92" s="33">
        <f>R92/18*100</f>
        <v>0</v>
      </c>
    </row>
    <row r="93" spans="1:19" ht="15" thickBot="1" x14ac:dyDescent="0.35">
      <c r="A93" s="3" t="s">
        <v>35</v>
      </c>
      <c r="B93" s="3"/>
      <c r="C93" s="3"/>
      <c r="D93" s="3"/>
      <c r="E93" s="3"/>
      <c r="F93" s="3"/>
      <c r="G93" s="3"/>
      <c r="H93" s="19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</row>
    <row r="94" spans="1:19" ht="15" thickBot="1" x14ac:dyDescent="0.35">
      <c r="A94" s="8" t="s">
        <v>9</v>
      </c>
      <c r="B94" s="2"/>
      <c r="C94" s="2" t="s">
        <v>133</v>
      </c>
      <c r="D94" s="2">
        <v>1</v>
      </c>
      <c r="E94" s="2"/>
      <c r="F94" s="2" t="s">
        <v>184</v>
      </c>
      <c r="G94" s="2">
        <v>1</v>
      </c>
      <c r="H94" s="19"/>
      <c r="I94" s="2" t="s">
        <v>130</v>
      </c>
      <c r="J94" s="2">
        <v>1</v>
      </c>
      <c r="K94" s="17" t="s">
        <v>136</v>
      </c>
      <c r="L94" s="2"/>
      <c r="M94" s="2">
        <v>1</v>
      </c>
      <c r="N94" s="2"/>
      <c r="O94" s="2" t="s">
        <v>81</v>
      </c>
      <c r="P94" s="2">
        <v>1</v>
      </c>
      <c r="Q94" s="2"/>
      <c r="R94" s="2">
        <f t="shared" si="3"/>
        <v>5</v>
      </c>
      <c r="S94" s="33">
        <f>R94/53*100</f>
        <v>9.433962264150944</v>
      </c>
    </row>
    <row r="95" spans="1:19" ht="15" thickBot="1" x14ac:dyDescent="0.35">
      <c r="A95" s="9" t="s">
        <v>22</v>
      </c>
      <c r="B95" s="2"/>
      <c r="C95" s="2" t="s">
        <v>187</v>
      </c>
      <c r="D95" s="2">
        <v>1</v>
      </c>
      <c r="E95" s="2"/>
      <c r="F95" s="2"/>
      <c r="G95" s="2"/>
      <c r="H95" s="19"/>
      <c r="I95" s="2" t="s">
        <v>150</v>
      </c>
      <c r="J95" s="2">
        <v>1</v>
      </c>
      <c r="K95" s="17" t="s">
        <v>248</v>
      </c>
      <c r="L95" s="2"/>
      <c r="M95" s="2">
        <v>1</v>
      </c>
      <c r="N95" s="2"/>
      <c r="O95" s="2"/>
      <c r="P95" s="2"/>
      <c r="Q95" s="2"/>
      <c r="R95" s="2">
        <f t="shared" si="3"/>
        <v>3</v>
      </c>
      <c r="S95" s="33">
        <f>R95/34*100</f>
        <v>8.8235294117647065</v>
      </c>
    </row>
    <row r="96" spans="1:19" ht="15" thickBot="1" x14ac:dyDescent="0.35">
      <c r="A96" s="9" t="s">
        <v>11</v>
      </c>
      <c r="B96" s="2"/>
      <c r="C96" s="2"/>
      <c r="D96" s="2"/>
      <c r="E96" s="2"/>
      <c r="F96" s="2" t="s">
        <v>156</v>
      </c>
      <c r="G96" s="2">
        <v>1</v>
      </c>
      <c r="H96" s="19"/>
      <c r="I96" s="2" t="s">
        <v>157</v>
      </c>
      <c r="J96" s="2">
        <v>1</v>
      </c>
      <c r="K96" s="17" t="s">
        <v>194</v>
      </c>
      <c r="L96" s="2"/>
      <c r="M96" s="2">
        <v>1</v>
      </c>
      <c r="N96" s="2"/>
      <c r="O96" s="2" t="s">
        <v>124</v>
      </c>
      <c r="P96" s="2">
        <v>1</v>
      </c>
      <c r="Q96" s="2"/>
      <c r="R96" s="2">
        <f t="shared" si="3"/>
        <v>4</v>
      </c>
      <c r="S96" s="33">
        <f>R96/51*100</f>
        <v>7.8431372549019605</v>
      </c>
    </row>
    <row r="97" spans="1:19" ht="27" thickBot="1" x14ac:dyDescent="0.35">
      <c r="A97" s="9" t="s">
        <v>23</v>
      </c>
      <c r="B97" s="2"/>
      <c r="C97" s="2"/>
      <c r="D97" s="2"/>
      <c r="E97" s="2"/>
      <c r="F97" s="2"/>
      <c r="G97" s="2"/>
      <c r="H97" s="19"/>
      <c r="I97" s="2"/>
      <c r="J97" s="2"/>
      <c r="K97" s="17" t="s">
        <v>248</v>
      </c>
      <c r="L97" s="2"/>
      <c r="M97" s="2">
        <v>1</v>
      </c>
      <c r="N97" s="2"/>
      <c r="O97" s="2" t="s">
        <v>102</v>
      </c>
      <c r="P97" s="2">
        <v>1</v>
      </c>
      <c r="Q97" s="2"/>
      <c r="R97" s="2">
        <f t="shared" si="3"/>
        <v>2</v>
      </c>
      <c r="S97" s="33">
        <f>R97/36*100</f>
        <v>5.5555555555555554</v>
      </c>
    </row>
    <row r="98" spans="1:19" ht="15" thickBot="1" x14ac:dyDescent="0.35">
      <c r="A98" s="9" t="s">
        <v>28</v>
      </c>
      <c r="B98" s="2"/>
      <c r="C98" s="2"/>
      <c r="D98" s="2"/>
      <c r="E98" s="2"/>
      <c r="F98" s="2"/>
      <c r="G98" s="2"/>
      <c r="H98" s="19"/>
      <c r="I98" s="2" t="s">
        <v>108</v>
      </c>
      <c r="J98" s="2">
        <v>1</v>
      </c>
      <c r="K98" s="17" t="s">
        <v>236</v>
      </c>
      <c r="L98" s="2"/>
      <c r="M98" s="2"/>
      <c r="N98" s="2"/>
      <c r="O98" s="2"/>
      <c r="P98" s="2"/>
      <c r="Q98" s="2"/>
      <c r="R98" s="2">
        <f t="shared" si="3"/>
        <v>1</v>
      </c>
      <c r="S98" s="33">
        <f>R98/18*100</f>
        <v>5.5555555555555554</v>
      </c>
    </row>
    <row r="99" spans="1:19" ht="15" thickBot="1" x14ac:dyDescent="0.35">
      <c r="A99" s="9" t="s">
        <v>24</v>
      </c>
      <c r="B99" s="2"/>
      <c r="C99" s="2"/>
      <c r="D99" s="2"/>
      <c r="E99" s="2"/>
      <c r="F99" s="2" t="s">
        <v>170</v>
      </c>
      <c r="G99" s="2">
        <v>1</v>
      </c>
      <c r="H99" s="19"/>
      <c r="I99" s="2"/>
      <c r="J99" s="2"/>
      <c r="K99" s="17" t="s">
        <v>237</v>
      </c>
      <c r="L99" s="2"/>
      <c r="M99" s="2">
        <v>1</v>
      </c>
      <c r="N99" s="2"/>
      <c r="O99" s="2"/>
      <c r="P99" s="2"/>
      <c r="Q99" s="2"/>
      <c r="R99" s="2">
        <f t="shared" si="3"/>
        <v>2</v>
      </c>
      <c r="S99" s="33">
        <f>R99/33*100</f>
        <v>6.0606060606060606</v>
      </c>
    </row>
    <row r="100" spans="1:19" ht="15" thickBot="1" x14ac:dyDescent="0.35">
      <c r="A100" s="9" t="s">
        <v>30</v>
      </c>
      <c r="B100" s="2"/>
      <c r="C100" s="2" t="s">
        <v>122</v>
      </c>
      <c r="D100" s="2">
        <v>1</v>
      </c>
      <c r="E100" s="2"/>
      <c r="F100" s="2"/>
      <c r="G100" s="2"/>
      <c r="H100" s="19"/>
      <c r="I100" s="2"/>
      <c r="J100" s="2"/>
      <c r="K100" s="17" t="s">
        <v>138</v>
      </c>
      <c r="L100" s="30"/>
      <c r="M100" s="2">
        <v>3</v>
      </c>
      <c r="N100" s="2"/>
      <c r="O100" s="2" t="s">
        <v>191</v>
      </c>
      <c r="P100" s="2">
        <v>1</v>
      </c>
      <c r="Q100" s="2"/>
      <c r="R100" s="2">
        <f t="shared" si="3"/>
        <v>5</v>
      </c>
      <c r="S100" s="33">
        <f>R100/51*100</f>
        <v>9.8039215686274517</v>
      </c>
    </row>
    <row r="101" spans="1:19" ht="15" thickBot="1" x14ac:dyDescent="0.35">
      <c r="A101" s="9" t="s">
        <v>31</v>
      </c>
      <c r="B101" s="2"/>
      <c r="C101" s="2"/>
      <c r="D101" s="2"/>
      <c r="E101" s="2"/>
      <c r="F101" s="2" t="s">
        <v>188</v>
      </c>
      <c r="G101" s="2">
        <v>1</v>
      </c>
      <c r="H101" s="19"/>
      <c r="I101" s="2" t="s">
        <v>189</v>
      </c>
      <c r="J101" s="2">
        <v>1</v>
      </c>
      <c r="K101" s="17"/>
      <c r="L101" s="2"/>
      <c r="M101" s="2"/>
      <c r="N101" s="2"/>
      <c r="O101" s="2" t="s">
        <v>190</v>
      </c>
      <c r="P101" s="2">
        <v>2</v>
      </c>
      <c r="Q101" s="2"/>
      <c r="R101" s="2">
        <f t="shared" si="3"/>
        <v>4</v>
      </c>
      <c r="S101" s="33">
        <f>R101/36*100</f>
        <v>11.111111111111111</v>
      </c>
    </row>
    <row r="102" spans="1:19" ht="15" thickBot="1" x14ac:dyDescent="0.35">
      <c r="A102" s="9" t="s">
        <v>99</v>
      </c>
      <c r="B102" s="2"/>
      <c r="C102" s="2"/>
      <c r="D102" s="2"/>
      <c r="E102" s="2"/>
      <c r="F102" s="2"/>
      <c r="G102" s="2"/>
      <c r="H102" s="19"/>
      <c r="I102" s="2"/>
      <c r="J102" s="2"/>
      <c r="K102" s="17"/>
      <c r="L102" s="2"/>
      <c r="M102" s="2"/>
      <c r="N102" s="2"/>
      <c r="O102" s="2" t="s">
        <v>167</v>
      </c>
      <c r="P102" s="2">
        <v>1</v>
      </c>
      <c r="Q102" s="2"/>
      <c r="R102" s="2">
        <f t="shared" si="3"/>
        <v>1</v>
      </c>
      <c r="S102" s="33"/>
    </row>
    <row r="103" spans="1:19" ht="15" thickBot="1" x14ac:dyDescent="0.35">
      <c r="A103" s="9" t="s">
        <v>58</v>
      </c>
      <c r="B103" s="2"/>
      <c r="C103" s="2"/>
      <c r="D103" s="2"/>
      <c r="E103" s="2"/>
      <c r="F103" s="2"/>
      <c r="G103" s="2"/>
      <c r="H103" s="19"/>
      <c r="I103" s="2"/>
      <c r="J103" s="2"/>
      <c r="K103" s="17"/>
      <c r="L103" s="2"/>
      <c r="M103" s="2"/>
      <c r="N103" s="2"/>
      <c r="O103" s="2"/>
      <c r="P103" s="2"/>
      <c r="Q103" s="2"/>
      <c r="R103" s="2">
        <f t="shared" si="3"/>
        <v>0</v>
      </c>
      <c r="S103" s="33">
        <f>R103/16*100</f>
        <v>0</v>
      </c>
    </row>
    <row r="104" spans="1:19" ht="15" thickBot="1" x14ac:dyDescent="0.35">
      <c r="A104" s="9" t="s">
        <v>32</v>
      </c>
      <c r="B104" s="2"/>
      <c r="C104" s="2"/>
      <c r="D104" s="2"/>
      <c r="E104" s="2"/>
      <c r="F104" s="2"/>
      <c r="G104" s="2"/>
      <c r="H104" s="19"/>
      <c r="I104" s="2"/>
      <c r="J104" s="2"/>
      <c r="K104" s="17" t="s">
        <v>237</v>
      </c>
      <c r="L104" s="2"/>
      <c r="M104" s="2"/>
      <c r="N104" s="2"/>
      <c r="O104" s="2"/>
      <c r="P104" s="2"/>
      <c r="Q104" s="2"/>
      <c r="R104" s="2">
        <f t="shared" si="3"/>
        <v>0</v>
      </c>
      <c r="S104" s="33">
        <f>R104/18*100</f>
        <v>0</v>
      </c>
    </row>
    <row r="105" spans="1:19" ht="15" thickBot="1" x14ac:dyDescent="0.35">
      <c r="A105" s="9" t="s">
        <v>33</v>
      </c>
      <c r="B105" s="2"/>
      <c r="C105" s="2"/>
      <c r="D105" s="2"/>
      <c r="E105" s="2"/>
      <c r="F105" s="2"/>
      <c r="G105" s="2"/>
      <c r="H105" s="19"/>
      <c r="I105" s="2" t="s">
        <v>229</v>
      </c>
      <c r="J105" s="2">
        <v>1</v>
      </c>
      <c r="K105" s="17"/>
      <c r="L105" s="2"/>
      <c r="M105" s="2"/>
      <c r="N105" s="2"/>
      <c r="O105" s="2" t="s">
        <v>230</v>
      </c>
      <c r="P105" s="2">
        <v>1</v>
      </c>
      <c r="Q105" s="2"/>
      <c r="R105" s="2">
        <f t="shared" si="3"/>
        <v>2</v>
      </c>
      <c r="S105" s="33">
        <f>R105/36*100</f>
        <v>5.5555555555555554</v>
      </c>
    </row>
    <row r="106" spans="1:19" ht="15" thickBot="1" x14ac:dyDescent="0.35">
      <c r="A106" s="9" t="s">
        <v>36</v>
      </c>
      <c r="B106" s="2"/>
      <c r="C106" s="2"/>
      <c r="D106" s="2"/>
      <c r="E106" s="2"/>
      <c r="F106" s="2" t="s">
        <v>173</v>
      </c>
      <c r="G106" s="2">
        <v>1</v>
      </c>
      <c r="H106" s="19"/>
      <c r="I106" s="2" t="s">
        <v>173</v>
      </c>
      <c r="J106" s="2">
        <v>1</v>
      </c>
      <c r="K106" s="17" t="s">
        <v>246</v>
      </c>
      <c r="L106" s="2"/>
      <c r="M106" s="2">
        <v>2</v>
      </c>
      <c r="N106" s="2"/>
      <c r="O106" s="2"/>
      <c r="P106" s="2"/>
      <c r="Q106" s="2"/>
      <c r="R106" s="2">
        <f t="shared" si="3"/>
        <v>4</v>
      </c>
      <c r="S106" s="33">
        <f>R106/36*100</f>
        <v>11.111111111111111</v>
      </c>
    </row>
    <row r="107" spans="1:19" ht="15" thickBot="1" x14ac:dyDescent="0.35">
      <c r="A107" s="9" t="s">
        <v>25</v>
      </c>
      <c r="B107" s="2"/>
      <c r="C107" s="2" t="s">
        <v>171</v>
      </c>
      <c r="D107" s="2">
        <v>1</v>
      </c>
      <c r="E107" s="2"/>
      <c r="F107" s="2"/>
      <c r="G107" s="2"/>
      <c r="H107" s="19"/>
      <c r="I107" s="2" t="s">
        <v>172</v>
      </c>
      <c r="J107" s="2">
        <v>1</v>
      </c>
      <c r="K107" s="17" t="s">
        <v>247</v>
      </c>
      <c r="L107" s="2"/>
      <c r="M107" s="2">
        <v>1</v>
      </c>
      <c r="N107" s="2"/>
      <c r="O107" s="2" t="s">
        <v>147</v>
      </c>
      <c r="P107" s="2">
        <v>1</v>
      </c>
      <c r="Q107" s="2"/>
      <c r="R107" s="2">
        <f t="shared" si="3"/>
        <v>4</v>
      </c>
      <c r="S107" s="33">
        <f>R107/35*100</f>
        <v>11.428571428571429</v>
      </c>
    </row>
    <row r="108" spans="1:19" ht="15" thickBot="1" x14ac:dyDescent="0.35">
      <c r="A108" s="9" t="s">
        <v>14</v>
      </c>
      <c r="B108" s="2"/>
      <c r="C108" s="2"/>
      <c r="D108" s="2"/>
      <c r="E108" s="2"/>
      <c r="F108" s="2"/>
      <c r="G108" s="2"/>
      <c r="H108" s="19"/>
      <c r="I108" s="2"/>
      <c r="J108" s="2"/>
      <c r="K108" s="17"/>
      <c r="L108" s="2"/>
      <c r="M108" s="2"/>
      <c r="N108" s="2"/>
      <c r="O108" s="2" t="s">
        <v>146</v>
      </c>
      <c r="P108" s="2">
        <v>1</v>
      </c>
      <c r="Q108" s="2"/>
      <c r="R108" s="2">
        <f t="shared" si="3"/>
        <v>1</v>
      </c>
      <c r="S108" s="33">
        <f>R108/17*100</f>
        <v>5.8823529411764701</v>
      </c>
    </row>
    <row r="109" spans="1:19" ht="15" thickBot="1" x14ac:dyDescent="0.35">
      <c r="A109" s="9" t="s">
        <v>37</v>
      </c>
      <c r="B109" s="2"/>
      <c r="C109" s="2"/>
      <c r="D109" s="2"/>
      <c r="E109" s="2"/>
      <c r="F109" s="2"/>
      <c r="G109" s="2"/>
      <c r="H109" s="19"/>
      <c r="I109" s="2"/>
      <c r="J109" s="2"/>
      <c r="K109" s="17"/>
      <c r="L109" s="2"/>
      <c r="M109" s="2"/>
      <c r="N109" s="2"/>
      <c r="O109" s="2"/>
      <c r="P109" s="2"/>
      <c r="Q109" s="2"/>
      <c r="R109" s="2">
        <f t="shared" si="3"/>
        <v>0</v>
      </c>
      <c r="S109" s="33">
        <f>R109/16*100</f>
        <v>0</v>
      </c>
    </row>
    <row r="110" spans="1:19" ht="15" thickBot="1" x14ac:dyDescent="0.35">
      <c r="A110" s="9" t="s">
        <v>18</v>
      </c>
      <c r="B110" s="2"/>
      <c r="C110" s="2"/>
      <c r="D110" s="2"/>
      <c r="E110" s="2"/>
      <c r="F110" s="2"/>
      <c r="G110" s="2"/>
      <c r="H110" s="19"/>
      <c r="I110" s="2" t="s">
        <v>145</v>
      </c>
      <c r="J110" s="2">
        <v>1</v>
      </c>
      <c r="K110" s="17"/>
      <c r="L110" s="2"/>
      <c r="M110" s="2"/>
      <c r="N110" s="2"/>
      <c r="O110" s="2" t="s">
        <v>221</v>
      </c>
      <c r="P110" s="2">
        <v>1</v>
      </c>
      <c r="Q110" s="2"/>
      <c r="R110" s="2">
        <f t="shared" si="3"/>
        <v>2</v>
      </c>
      <c r="S110" s="33">
        <f>R110/54*100</f>
        <v>3.7037037037037033</v>
      </c>
    </row>
    <row r="111" spans="1:19" ht="27" thickBot="1" x14ac:dyDescent="0.35">
      <c r="A111" s="9" t="s">
        <v>223</v>
      </c>
      <c r="B111" s="2"/>
      <c r="C111" s="2"/>
      <c r="D111" s="2"/>
      <c r="E111" s="2"/>
      <c r="F111" s="2"/>
      <c r="G111" s="2"/>
      <c r="H111" s="19"/>
      <c r="I111" s="2"/>
      <c r="J111" s="2"/>
      <c r="K111" s="17"/>
      <c r="L111" s="2"/>
      <c r="M111" s="2"/>
      <c r="N111" s="2"/>
      <c r="O111" s="2" t="s">
        <v>224</v>
      </c>
      <c r="P111" s="2">
        <v>1</v>
      </c>
      <c r="Q111" s="2"/>
      <c r="R111" s="2">
        <f t="shared" si="3"/>
        <v>1</v>
      </c>
      <c r="S111" s="33">
        <f>R111/18*100</f>
        <v>5.5555555555555554</v>
      </c>
    </row>
    <row r="112" spans="1:19" ht="15" thickBot="1" x14ac:dyDescent="0.35">
      <c r="A112" s="9" t="s">
        <v>17</v>
      </c>
      <c r="B112" s="2"/>
      <c r="C112" s="2"/>
      <c r="D112" s="2"/>
      <c r="E112" s="2"/>
      <c r="F112" s="2"/>
      <c r="G112" s="2"/>
      <c r="H112" s="19"/>
      <c r="I112" s="2"/>
      <c r="J112" s="2"/>
      <c r="K112" s="17"/>
      <c r="L112" s="2"/>
      <c r="M112" s="2"/>
      <c r="N112" s="2"/>
      <c r="O112" s="2"/>
      <c r="P112" s="2"/>
      <c r="Q112" s="2"/>
      <c r="R112" s="2">
        <f t="shared" si="3"/>
        <v>0</v>
      </c>
      <c r="S112" s="33">
        <f>R112/18*100</f>
        <v>0</v>
      </c>
    </row>
    <row r="113" spans="1:19" ht="15" thickBot="1" x14ac:dyDescent="0.35">
      <c r="A113" s="3" t="s">
        <v>38</v>
      </c>
      <c r="B113" s="3"/>
      <c r="C113" s="3"/>
      <c r="D113" s="3"/>
      <c r="E113" s="3"/>
      <c r="F113" s="3"/>
      <c r="G113" s="3"/>
      <c r="H113" s="19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</row>
    <row r="114" spans="1:19" ht="15" thickBot="1" x14ac:dyDescent="0.35">
      <c r="A114" s="8" t="s">
        <v>9</v>
      </c>
      <c r="B114" s="2"/>
      <c r="C114" s="2"/>
      <c r="D114" s="2"/>
      <c r="E114" s="2"/>
      <c r="F114" s="2" t="s">
        <v>185</v>
      </c>
      <c r="G114" s="2">
        <v>1</v>
      </c>
      <c r="H114" s="19"/>
      <c r="I114" s="2"/>
      <c r="J114" s="2"/>
      <c r="K114" s="2"/>
      <c r="L114" s="2" t="s">
        <v>160</v>
      </c>
      <c r="M114" s="2">
        <v>1</v>
      </c>
      <c r="N114" s="2"/>
      <c r="O114" s="2" t="s">
        <v>186</v>
      </c>
      <c r="P114" s="2">
        <v>1</v>
      </c>
      <c r="Q114" s="2"/>
      <c r="R114" s="2">
        <f t="shared" si="3"/>
        <v>3</v>
      </c>
      <c r="S114" s="33">
        <f>R114/51*100</f>
        <v>5.8823529411764701</v>
      </c>
    </row>
    <row r="115" spans="1:19" ht="15" thickBot="1" x14ac:dyDescent="0.35">
      <c r="A115" s="9" t="s">
        <v>22</v>
      </c>
      <c r="B115" s="2"/>
      <c r="C115" s="2" t="s">
        <v>124</v>
      </c>
      <c r="D115" s="2">
        <v>1</v>
      </c>
      <c r="E115" s="2"/>
      <c r="F115" s="2"/>
      <c r="G115" s="2"/>
      <c r="H115" s="19"/>
      <c r="I115" s="2"/>
      <c r="J115" s="2"/>
      <c r="K115" s="2"/>
      <c r="L115" s="2" t="s">
        <v>84</v>
      </c>
      <c r="M115" s="2">
        <v>1</v>
      </c>
      <c r="N115" s="2"/>
      <c r="O115" s="2"/>
      <c r="P115" s="2"/>
      <c r="Q115" s="2"/>
      <c r="R115" s="2">
        <f t="shared" si="3"/>
        <v>2</v>
      </c>
      <c r="S115" s="33">
        <f>R115/54*100</f>
        <v>3.7037037037037033</v>
      </c>
    </row>
    <row r="116" spans="1:19" ht="15" thickBot="1" x14ac:dyDescent="0.35">
      <c r="A116" s="9" t="s">
        <v>11</v>
      </c>
      <c r="B116" s="2"/>
      <c r="C116" s="2"/>
      <c r="D116" s="2"/>
      <c r="E116" s="2"/>
      <c r="F116" s="2" t="s">
        <v>159</v>
      </c>
      <c r="G116" s="2">
        <v>1</v>
      </c>
      <c r="H116" s="19"/>
      <c r="I116" s="2" t="s">
        <v>83</v>
      </c>
      <c r="J116" s="2">
        <v>1</v>
      </c>
      <c r="K116" s="2"/>
      <c r="L116" s="2"/>
      <c r="M116" s="2"/>
      <c r="N116" s="2"/>
      <c r="O116" s="2" t="s">
        <v>160</v>
      </c>
      <c r="P116" s="2">
        <v>1</v>
      </c>
      <c r="Q116" s="2"/>
      <c r="R116" s="2">
        <f t="shared" si="3"/>
        <v>3</v>
      </c>
      <c r="S116" s="33">
        <f>R116/51*100</f>
        <v>5.8823529411764701</v>
      </c>
    </row>
    <row r="117" spans="1:19" ht="27" thickBot="1" x14ac:dyDescent="0.35">
      <c r="A117" s="9" t="s">
        <v>23</v>
      </c>
      <c r="B117" s="2"/>
      <c r="C117" s="2"/>
      <c r="D117" s="2"/>
      <c r="E117" s="2"/>
      <c r="F117" s="2" t="s">
        <v>82</v>
      </c>
      <c r="G117" s="2">
        <v>1</v>
      </c>
      <c r="H117" s="19"/>
      <c r="I117" s="2"/>
      <c r="J117" s="2"/>
      <c r="K117" s="2"/>
      <c r="L117" s="2" t="s">
        <v>125</v>
      </c>
      <c r="M117" s="2">
        <v>1</v>
      </c>
      <c r="N117" s="2"/>
      <c r="O117" s="2"/>
      <c r="P117" s="2"/>
      <c r="Q117" s="2"/>
      <c r="R117" s="2">
        <f t="shared" si="3"/>
        <v>2</v>
      </c>
      <c r="S117" s="33">
        <f>R117/55*100</f>
        <v>3.6363636363636362</v>
      </c>
    </row>
    <row r="118" spans="1:19" ht="15" thickBot="1" x14ac:dyDescent="0.35">
      <c r="A118" s="9" t="s">
        <v>28</v>
      </c>
      <c r="B118" s="2"/>
      <c r="C118" s="2"/>
      <c r="D118" s="2"/>
      <c r="E118" s="2"/>
      <c r="F118" s="2" t="s">
        <v>218</v>
      </c>
      <c r="G118" s="2">
        <v>1</v>
      </c>
      <c r="H118" s="19"/>
      <c r="I118" s="2"/>
      <c r="J118" s="2"/>
      <c r="K118" s="2"/>
      <c r="L118" s="2" t="s">
        <v>166</v>
      </c>
      <c r="M118" s="2">
        <v>1</v>
      </c>
      <c r="N118" s="2"/>
      <c r="O118" s="2"/>
      <c r="P118" s="2"/>
      <c r="Q118" s="2"/>
      <c r="R118" s="2">
        <f t="shared" si="3"/>
        <v>2</v>
      </c>
      <c r="S118" s="33">
        <f>R118/17*100</f>
        <v>11.76470588235294</v>
      </c>
    </row>
    <row r="119" spans="1:19" ht="15" thickBot="1" x14ac:dyDescent="0.35">
      <c r="A119" s="9" t="s">
        <v>24</v>
      </c>
      <c r="B119" s="2"/>
      <c r="C119" s="2" t="s">
        <v>175</v>
      </c>
      <c r="D119" s="2">
        <v>1</v>
      </c>
      <c r="E119" s="2"/>
      <c r="F119" s="2" t="s">
        <v>86</v>
      </c>
      <c r="G119" s="2">
        <v>1</v>
      </c>
      <c r="H119" s="19"/>
      <c r="I119" s="2"/>
      <c r="J119" s="2"/>
      <c r="K119" s="2"/>
      <c r="L119" s="2"/>
      <c r="M119" s="2"/>
      <c r="N119" s="2"/>
      <c r="O119" s="2" t="s">
        <v>145</v>
      </c>
      <c r="P119" s="2">
        <v>1</v>
      </c>
      <c r="Q119" s="2"/>
      <c r="R119" s="2">
        <f t="shared" si="3"/>
        <v>3</v>
      </c>
      <c r="S119" s="33">
        <f>R119/33*100</f>
        <v>9.0909090909090917</v>
      </c>
    </row>
    <row r="120" spans="1:19" ht="15" thickBot="1" x14ac:dyDescent="0.35">
      <c r="A120" s="9" t="s">
        <v>30</v>
      </c>
      <c r="B120" s="2"/>
      <c r="C120" s="2" t="s">
        <v>86</v>
      </c>
      <c r="D120" s="2">
        <v>1</v>
      </c>
      <c r="E120" s="2"/>
      <c r="F120" s="2"/>
      <c r="G120" s="2"/>
      <c r="H120" s="19"/>
      <c r="I120" s="2" t="s">
        <v>199</v>
      </c>
      <c r="J120" s="2">
        <v>2</v>
      </c>
      <c r="K120" s="2"/>
      <c r="L120" s="2" t="s">
        <v>200</v>
      </c>
      <c r="M120" s="2">
        <v>1</v>
      </c>
      <c r="N120" s="2"/>
      <c r="O120" s="2"/>
      <c r="P120" s="2"/>
      <c r="Q120" s="2"/>
      <c r="R120" s="2">
        <f t="shared" si="3"/>
        <v>4</v>
      </c>
      <c r="S120" s="33">
        <f>R120/52*100</f>
        <v>7.6923076923076925</v>
      </c>
    </row>
    <row r="121" spans="1:19" ht="15" thickBot="1" x14ac:dyDescent="0.35">
      <c r="A121" s="9" t="s">
        <v>31</v>
      </c>
      <c r="B121" s="2"/>
      <c r="C121" s="2"/>
      <c r="D121" s="2"/>
      <c r="E121" s="2"/>
      <c r="F121" s="2" t="s">
        <v>201</v>
      </c>
      <c r="G121" s="2">
        <v>1</v>
      </c>
      <c r="H121" s="19"/>
      <c r="I121" s="2" t="s">
        <v>202</v>
      </c>
      <c r="J121" s="2">
        <v>1</v>
      </c>
      <c r="K121" s="2"/>
      <c r="L121" s="2"/>
      <c r="M121" s="2"/>
      <c r="N121" s="2"/>
      <c r="O121" s="2" t="s">
        <v>203</v>
      </c>
      <c r="P121" s="2">
        <v>1</v>
      </c>
      <c r="Q121" s="2"/>
      <c r="R121" s="2">
        <f t="shared" si="3"/>
        <v>3</v>
      </c>
      <c r="S121" s="33">
        <f>R121/36*100</f>
        <v>8.3333333333333321</v>
      </c>
    </row>
    <row r="122" spans="1:19" ht="15" thickBot="1" x14ac:dyDescent="0.35">
      <c r="A122" s="9" t="s">
        <v>58</v>
      </c>
      <c r="B122" s="2"/>
      <c r="C122" s="2"/>
      <c r="D122" s="2"/>
      <c r="E122" s="2"/>
      <c r="F122" s="2"/>
      <c r="G122" s="2"/>
      <c r="H122" s="19"/>
      <c r="I122" s="12"/>
      <c r="K122" s="12"/>
      <c r="L122" s="12"/>
      <c r="M122" s="12"/>
      <c r="N122" s="12"/>
      <c r="O122" s="12"/>
      <c r="P122" s="12"/>
      <c r="Q122" s="12"/>
      <c r="R122" s="2">
        <f t="shared" si="3"/>
        <v>0</v>
      </c>
      <c r="S122" s="33">
        <f>R122/19*100</f>
        <v>0</v>
      </c>
    </row>
    <row r="123" spans="1:19" ht="15" thickBot="1" x14ac:dyDescent="0.35">
      <c r="A123" s="9" t="s">
        <v>32</v>
      </c>
      <c r="B123" s="2"/>
      <c r="C123" s="2"/>
      <c r="D123" s="2"/>
      <c r="E123" s="2"/>
      <c r="F123" s="2"/>
      <c r="G123" s="2"/>
      <c r="H123" s="19"/>
      <c r="I123" s="2"/>
      <c r="J123" s="2"/>
      <c r="K123" s="2"/>
      <c r="L123" s="2"/>
      <c r="M123" s="2"/>
      <c r="N123" s="2"/>
      <c r="O123" s="2"/>
      <c r="P123" s="2"/>
      <c r="Q123" s="2"/>
      <c r="R123" s="2">
        <f t="shared" si="3"/>
        <v>0</v>
      </c>
      <c r="S123" s="33">
        <f>R123/16*100</f>
        <v>0</v>
      </c>
    </row>
    <row r="124" spans="1:19" ht="15" thickBot="1" x14ac:dyDescent="0.35">
      <c r="A124" s="9" t="s">
        <v>33</v>
      </c>
      <c r="B124" s="2"/>
      <c r="C124" s="2"/>
      <c r="D124" s="2"/>
      <c r="E124" s="2"/>
      <c r="F124" s="2" t="s">
        <v>222</v>
      </c>
      <c r="G124" s="2">
        <v>1</v>
      </c>
      <c r="H124" s="19"/>
      <c r="I124" s="2"/>
      <c r="J124" s="2"/>
      <c r="K124" s="2"/>
      <c r="L124" s="2"/>
      <c r="M124" s="2"/>
      <c r="N124" s="2"/>
      <c r="O124" s="2" t="s">
        <v>231</v>
      </c>
      <c r="P124" s="2">
        <v>1</v>
      </c>
      <c r="Q124" s="2"/>
      <c r="R124" s="2">
        <f t="shared" si="3"/>
        <v>2</v>
      </c>
      <c r="S124" s="33">
        <f>R124/54*100</f>
        <v>3.7037037037037033</v>
      </c>
    </row>
    <row r="125" spans="1:19" ht="15" thickBot="1" x14ac:dyDescent="0.35">
      <c r="A125" s="9" t="s">
        <v>36</v>
      </c>
      <c r="B125" s="2"/>
      <c r="C125" s="2" t="s">
        <v>159</v>
      </c>
      <c r="D125" s="2">
        <v>1</v>
      </c>
      <c r="E125" s="2"/>
      <c r="F125" s="2"/>
      <c r="G125" s="2"/>
      <c r="H125" s="19"/>
      <c r="I125" s="2"/>
      <c r="J125" s="2"/>
      <c r="K125" s="2"/>
      <c r="L125" s="2" t="s">
        <v>136</v>
      </c>
      <c r="M125" s="2">
        <v>1</v>
      </c>
      <c r="N125" s="2"/>
      <c r="O125" s="2"/>
      <c r="P125" s="2"/>
      <c r="Q125" s="2"/>
      <c r="R125" s="2">
        <f t="shared" si="3"/>
        <v>2</v>
      </c>
      <c r="S125" s="33">
        <f>R125/36*100</f>
        <v>5.5555555555555554</v>
      </c>
    </row>
    <row r="126" spans="1:19" ht="15" thickBot="1" x14ac:dyDescent="0.35">
      <c r="A126" s="9" t="s">
        <v>25</v>
      </c>
      <c r="B126" s="2"/>
      <c r="C126" s="2" t="s">
        <v>89</v>
      </c>
      <c r="D126" s="2">
        <v>1</v>
      </c>
      <c r="E126" s="2"/>
      <c r="F126" s="2" t="s">
        <v>174</v>
      </c>
      <c r="G126" s="2">
        <v>1</v>
      </c>
      <c r="H126" s="19"/>
      <c r="I126" s="2"/>
      <c r="J126" s="2"/>
      <c r="K126" s="2"/>
      <c r="L126" s="2"/>
      <c r="M126" s="2"/>
      <c r="N126" s="2"/>
      <c r="O126" s="2" t="s">
        <v>133</v>
      </c>
      <c r="P126" s="2">
        <v>1</v>
      </c>
      <c r="Q126" s="2"/>
      <c r="R126" s="2">
        <f t="shared" si="3"/>
        <v>3</v>
      </c>
      <c r="S126" s="33">
        <f>R126/35*100</f>
        <v>8.5714285714285712</v>
      </c>
    </row>
    <row r="127" spans="1:19" ht="15" thickBot="1" x14ac:dyDescent="0.35">
      <c r="A127" s="9" t="s">
        <v>18</v>
      </c>
      <c r="B127" s="2"/>
      <c r="C127" s="2"/>
      <c r="D127" s="2"/>
      <c r="E127" s="2"/>
      <c r="F127" s="2"/>
      <c r="G127" s="2"/>
      <c r="H127" s="19"/>
      <c r="I127" s="2" t="s">
        <v>199</v>
      </c>
      <c r="J127" s="2">
        <v>1</v>
      </c>
      <c r="K127" s="2"/>
      <c r="L127" s="2"/>
      <c r="M127" s="2"/>
      <c r="N127" s="2"/>
      <c r="O127" s="2" t="s">
        <v>191</v>
      </c>
      <c r="P127" s="2">
        <v>1</v>
      </c>
      <c r="Q127" s="2"/>
      <c r="R127" s="2">
        <f t="shared" si="3"/>
        <v>2</v>
      </c>
      <c r="S127" s="33">
        <f>R127/54*100</f>
        <v>3.7037037037037033</v>
      </c>
    </row>
    <row r="128" spans="1:19" ht="27" thickBot="1" x14ac:dyDescent="0.35">
      <c r="A128" s="9" t="s">
        <v>223</v>
      </c>
      <c r="B128" s="2"/>
      <c r="C128" s="2"/>
      <c r="D128" s="2"/>
      <c r="E128" s="2"/>
      <c r="F128" s="2"/>
      <c r="G128" s="2"/>
      <c r="H128" s="19"/>
      <c r="I128" s="2"/>
      <c r="J128" s="2"/>
      <c r="K128" s="2"/>
      <c r="L128" s="2" t="s">
        <v>168</v>
      </c>
      <c r="M128" s="2">
        <v>1</v>
      </c>
      <c r="N128" s="2"/>
      <c r="O128" s="2"/>
      <c r="P128" s="2"/>
      <c r="Q128" s="2"/>
      <c r="R128" s="2">
        <f t="shared" si="3"/>
        <v>1</v>
      </c>
      <c r="S128" s="33">
        <f>R128/19*100</f>
        <v>5.2631578947368416</v>
      </c>
    </row>
    <row r="129" spans="1:19" ht="15" thickBot="1" x14ac:dyDescent="0.35">
      <c r="A129" s="9" t="s">
        <v>17</v>
      </c>
      <c r="B129" s="2"/>
      <c r="C129" s="2"/>
      <c r="D129" s="2"/>
      <c r="E129" s="2"/>
      <c r="F129" s="2"/>
      <c r="G129" s="2"/>
      <c r="H129" s="19"/>
      <c r="I129" s="2"/>
      <c r="J129" s="2"/>
      <c r="K129" s="2"/>
      <c r="L129" s="2"/>
      <c r="M129" s="2"/>
      <c r="N129" s="2"/>
      <c r="O129" s="2"/>
      <c r="P129" s="2"/>
      <c r="Q129" s="2"/>
      <c r="R129" s="2">
        <f t="shared" si="3"/>
        <v>0</v>
      </c>
      <c r="S129" s="33">
        <f>R129/18*100</f>
        <v>0</v>
      </c>
    </row>
    <row r="130" spans="1:19" ht="15" thickBot="1" x14ac:dyDescent="0.35">
      <c r="A130" s="3" t="s">
        <v>39</v>
      </c>
      <c r="B130" s="3"/>
      <c r="C130" s="3"/>
      <c r="D130" s="3"/>
      <c r="E130" s="3"/>
      <c r="F130" s="3"/>
      <c r="G130" s="3"/>
      <c r="H130" s="19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</row>
    <row r="131" spans="1:19" ht="15" thickBot="1" x14ac:dyDescent="0.35">
      <c r="A131" s="8" t="s">
        <v>9</v>
      </c>
      <c r="B131" s="2"/>
      <c r="C131" s="12" t="s">
        <v>89</v>
      </c>
      <c r="D131" s="12">
        <v>1</v>
      </c>
      <c r="E131" s="12"/>
      <c r="F131" s="12"/>
      <c r="G131" s="12"/>
      <c r="H131" s="31"/>
      <c r="I131" s="26" t="s">
        <v>150</v>
      </c>
      <c r="J131" s="12">
        <v>1</v>
      </c>
      <c r="K131" s="36" t="s">
        <v>139</v>
      </c>
      <c r="L131" s="12"/>
      <c r="M131" s="12">
        <v>2</v>
      </c>
      <c r="N131" s="12"/>
      <c r="O131" s="12" t="s">
        <v>150</v>
      </c>
      <c r="P131" s="12">
        <v>1</v>
      </c>
      <c r="Q131" s="24"/>
      <c r="R131" s="2">
        <f t="shared" si="3"/>
        <v>5</v>
      </c>
      <c r="S131" s="33">
        <f>R131/36*100</f>
        <v>13.888888888888889</v>
      </c>
    </row>
    <row r="132" spans="1:19" ht="15" thickBot="1" x14ac:dyDescent="0.35">
      <c r="A132" s="9" t="s">
        <v>22</v>
      </c>
      <c r="B132" s="2"/>
      <c r="C132" s="25"/>
      <c r="D132" s="25"/>
      <c r="E132" s="25"/>
      <c r="F132" s="25"/>
      <c r="G132" s="25"/>
      <c r="H132" s="32"/>
      <c r="I132" s="27"/>
      <c r="J132" s="25"/>
      <c r="K132" s="37" t="s">
        <v>238</v>
      </c>
      <c r="L132" s="29"/>
      <c r="M132" s="25">
        <v>1</v>
      </c>
      <c r="N132" s="25"/>
      <c r="O132" s="25"/>
      <c r="P132" s="25"/>
      <c r="R132" s="2">
        <f t="shared" si="3"/>
        <v>1</v>
      </c>
      <c r="S132" s="33">
        <f>R132/53*100</f>
        <v>1.8867924528301887</v>
      </c>
    </row>
    <row r="133" spans="1:19" ht="15" thickBot="1" x14ac:dyDescent="0.35">
      <c r="A133" s="9" t="s">
        <v>11</v>
      </c>
      <c r="B133" s="2"/>
      <c r="C133" s="2"/>
      <c r="D133" s="2"/>
      <c r="E133" s="2"/>
      <c r="F133" s="2" t="s">
        <v>148</v>
      </c>
      <c r="G133" s="2">
        <v>1</v>
      </c>
      <c r="H133" s="19"/>
      <c r="I133" s="2" t="s">
        <v>142</v>
      </c>
      <c r="J133" s="2">
        <v>1</v>
      </c>
      <c r="K133" s="17" t="s">
        <v>238</v>
      </c>
      <c r="L133" s="2"/>
      <c r="M133" s="28"/>
      <c r="N133" s="2"/>
      <c r="O133" s="2" t="s">
        <v>161</v>
      </c>
      <c r="P133" s="2">
        <v>1</v>
      </c>
      <c r="Q133" s="2"/>
      <c r="R133" s="2">
        <f t="shared" si="3"/>
        <v>3</v>
      </c>
      <c r="S133" s="33">
        <f>R133/52*100</f>
        <v>5.7692307692307692</v>
      </c>
    </row>
    <row r="134" spans="1:19" ht="15" thickBot="1" x14ac:dyDescent="0.35">
      <c r="A134" s="9" t="s">
        <v>40</v>
      </c>
      <c r="B134" s="2"/>
      <c r="C134" s="2"/>
      <c r="D134" s="2"/>
      <c r="E134" s="2"/>
      <c r="F134" s="2" t="s">
        <v>222</v>
      </c>
      <c r="G134" s="2">
        <v>1</v>
      </c>
      <c r="H134" s="19"/>
      <c r="I134" s="2"/>
      <c r="J134" s="2"/>
      <c r="K134" s="17" t="s">
        <v>238</v>
      </c>
      <c r="L134" s="2"/>
      <c r="M134" s="2">
        <v>1</v>
      </c>
      <c r="N134" s="2"/>
      <c r="O134" s="2"/>
      <c r="P134" s="2"/>
      <c r="Q134" s="2"/>
      <c r="R134" s="2">
        <f t="shared" si="3"/>
        <v>2</v>
      </c>
      <c r="S134" s="33">
        <f>R134/35*100</f>
        <v>5.7142857142857144</v>
      </c>
    </row>
    <row r="135" spans="1:19" ht="15" thickBot="1" x14ac:dyDescent="0.35">
      <c r="A135" s="9" t="s">
        <v>24</v>
      </c>
      <c r="B135" s="2"/>
      <c r="C135" s="2"/>
      <c r="D135" s="2"/>
      <c r="E135" s="2"/>
      <c r="F135" s="30"/>
      <c r="G135" s="2"/>
      <c r="H135" s="19"/>
      <c r="I135" s="30"/>
      <c r="J135" s="2"/>
      <c r="K135" s="17" t="s">
        <v>135</v>
      </c>
      <c r="L135" s="2"/>
      <c r="M135" s="2">
        <v>2</v>
      </c>
      <c r="N135" s="2"/>
      <c r="O135" s="2"/>
      <c r="P135" s="2"/>
      <c r="Q135" s="2"/>
      <c r="R135" s="2">
        <f t="shared" si="3"/>
        <v>2</v>
      </c>
      <c r="S135" s="33">
        <f>R135/18*100</f>
        <v>11.111111111111111</v>
      </c>
    </row>
    <row r="136" spans="1:19" ht="15" thickBot="1" x14ac:dyDescent="0.35">
      <c r="A136" s="9" t="s">
        <v>28</v>
      </c>
      <c r="B136" s="2"/>
      <c r="C136" s="2"/>
      <c r="D136" s="2"/>
      <c r="E136" s="2"/>
      <c r="F136" s="2" t="s">
        <v>219</v>
      </c>
      <c r="G136" s="2">
        <v>1</v>
      </c>
      <c r="H136" s="19"/>
      <c r="I136" s="2"/>
      <c r="J136" s="2"/>
      <c r="K136" s="17" t="s">
        <v>238</v>
      </c>
      <c r="L136" s="2"/>
      <c r="M136" s="2">
        <v>1</v>
      </c>
      <c r="N136" s="2"/>
      <c r="O136" s="2"/>
      <c r="P136" s="2"/>
      <c r="Q136" s="2"/>
      <c r="R136" s="2">
        <f t="shared" si="3"/>
        <v>2</v>
      </c>
      <c r="S136" s="33">
        <f>R136/69*100</f>
        <v>2.8985507246376812</v>
      </c>
    </row>
    <row r="137" spans="1:19" ht="15" thickBot="1" x14ac:dyDescent="0.35">
      <c r="A137" s="9" t="s">
        <v>204</v>
      </c>
      <c r="B137" s="2"/>
      <c r="C137" s="2"/>
      <c r="D137" s="2"/>
      <c r="E137" s="2"/>
      <c r="F137" s="2" t="s">
        <v>147</v>
      </c>
      <c r="G137" s="2">
        <v>1</v>
      </c>
      <c r="H137" s="19"/>
      <c r="I137" s="2" t="s">
        <v>98</v>
      </c>
      <c r="J137" s="2">
        <v>1</v>
      </c>
      <c r="K137" s="17" t="s">
        <v>138</v>
      </c>
      <c r="L137" s="2"/>
      <c r="M137" s="2">
        <v>3</v>
      </c>
      <c r="N137" s="2"/>
      <c r="O137" s="2" t="s">
        <v>157</v>
      </c>
      <c r="P137" s="2">
        <v>1</v>
      </c>
      <c r="Q137" s="2"/>
      <c r="R137" s="2">
        <f t="shared" si="3"/>
        <v>6</v>
      </c>
      <c r="S137" s="33">
        <f>R137/73*100</f>
        <v>8.2191780821917799</v>
      </c>
    </row>
    <row r="138" spans="1:19" ht="15" thickBot="1" x14ac:dyDescent="0.35">
      <c r="A138" s="9" t="s">
        <v>205</v>
      </c>
      <c r="B138" s="2"/>
      <c r="C138" s="2"/>
      <c r="D138" s="2"/>
      <c r="E138" s="2"/>
      <c r="F138" s="2" t="s">
        <v>206</v>
      </c>
      <c r="G138" s="2">
        <v>1</v>
      </c>
      <c r="H138" s="19"/>
      <c r="I138" s="2" t="s">
        <v>207</v>
      </c>
      <c r="J138" s="2">
        <v>1</v>
      </c>
      <c r="K138" s="17"/>
      <c r="L138" s="2" t="s">
        <v>208</v>
      </c>
      <c r="M138" s="2">
        <v>1</v>
      </c>
      <c r="N138" s="2"/>
      <c r="O138" s="2"/>
      <c r="P138" s="2"/>
      <c r="Q138" s="2"/>
      <c r="R138" s="2">
        <f t="shared" si="3"/>
        <v>3</v>
      </c>
      <c r="S138" s="33"/>
    </row>
    <row r="139" spans="1:19" ht="27.75" customHeight="1" thickBot="1" x14ac:dyDescent="0.35">
      <c r="A139" s="9" t="s">
        <v>99</v>
      </c>
      <c r="B139" s="2"/>
      <c r="C139" s="2"/>
      <c r="D139" s="2"/>
      <c r="E139" s="2"/>
      <c r="F139" s="2" t="s">
        <v>156</v>
      </c>
      <c r="G139" s="2">
        <v>1</v>
      </c>
      <c r="H139" s="19"/>
      <c r="I139" s="2"/>
      <c r="J139" s="2"/>
      <c r="K139" s="17"/>
      <c r="L139" s="2"/>
      <c r="M139" s="2"/>
      <c r="N139" s="2"/>
      <c r="O139" s="2" t="s">
        <v>124</v>
      </c>
      <c r="P139" s="2">
        <v>1</v>
      </c>
      <c r="Q139" s="2"/>
      <c r="R139" s="2">
        <f t="shared" si="3"/>
        <v>2</v>
      </c>
      <c r="S139" s="33">
        <f>R139/19*100</f>
        <v>10.526315789473683</v>
      </c>
    </row>
    <row r="140" spans="1:19" ht="15" thickBot="1" x14ac:dyDescent="0.35">
      <c r="A140" s="9" t="s">
        <v>32</v>
      </c>
      <c r="B140" s="2"/>
      <c r="C140" s="2"/>
      <c r="D140" s="2"/>
      <c r="E140" s="2"/>
      <c r="F140" s="2"/>
      <c r="G140" s="2"/>
      <c r="H140" s="19"/>
      <c r="I140" s="30"/>
      <c r="J140" s="2"/>
      <c r="K140" s="17"/>
      <c r="L140" s="2"/>
      <c r="M140" s="2"/>
      <c r="N140" s="2"/>
      <c r="O140" s="2"/>
      <c r="P140" s="2"/>
      <c r="Q140" s="2"/>
      <c r="R140" s="2">
        <f t="shared" si="3"/>
        <v>0</v>
      </c>
      <c r="S140" s="33">
        <f>R140/18*100</f>
        <v>0</v>
      </c>
    </row>
    <row r="141" spans="1:19" ht="15" thickBot="1" x14ac:dyDescent="0.35">
      <c r="A141" s="9" t="s">
        <v>58</v>
      </c>
      <c r="B141" s="2"/>
      <c r="C141" s="2"/>
      <c r="D141" s="2"/>
      <c r="E141" s="2"/>
      <c r="F141" s="2"/>
      <c r="G141" s="2"/>
      <c r="H141" s="19"/>
      <c r="I141" s="30"/>
      <c r="J141" s="2"/>
      <c r="K141" s="17"/>
      <c r="L141" s="2" t="s">
        <v>209</v>
      </c>
      <c r="M141" s="2">
        <v>1</v>
      </c>
      <c r="N141" s="2"/>
      <c r="O141" s="2"/>
      <c r="P141" s="2"/>
      <c r="Q141" s="2"/>
      <c r="R141" s="2">
        <f t="shared" si="3"/>
        <v>1</v>
      </c>
      <c r="S141" s="33"/>
    </row>
    <row r="142" spans="1:19" ht="15" thickBot="1" x14ac:dyDescent="0.35">
      <c r="A142" s="9" t="s">
        <v>33</v>
      </c>
      <c r="B142" s="2"/>
      <c r="C142" s="2"/>
      <c r="D142" s="2"/>
      <c r="E142" s="2"/>
      <c r="F142" s="30"/>
      <c r="G142" s="2"/>
      <c r="H142" s="19"/>
      <c r="I142" s="2" t="s">
        <v>170</v>
      </c>
      <c r="J142" s="2">
        <v>1</v>
      </c>
      <c r="K142" s="17" t="s">
        <v>236</v>
      </c>
      <c r="L142" s="2"/>
      <c r="M142" s="2"/>
      <c r="N142" s="2"/>
      <c r="O142" s="2" t="s">
        <v>93</v>
      </c>
      <c r="P142" s="2">
        <v>1</v>
      </c>
      <c r="Q142" s="2"/>
      <c r="R142" s="2">
        <f t="shared" ref="R142:R164" si="4">SUM(D142,G142,J142,M142,P142)</f>
        <v>2</v>
      </c>
      <c r="S142" s="33">
        <f>R142/34*100</f>
        <v>5.8823529411764701</v>
      </c>
    </row>
    <row r="143" spans="1:19" ht="15" thickBot="1" x14ac:dyDescent="0.35">
      <c r="A143" s="9" t="s">
        <v>36</v>
      </c>
      <c r="B143" s="2"/>
      <c r="C143" s="2"/>
      <c r="D143" s="2"/>
      <c r="E143" s="2"/>
      <c r="F143" s="2"/>
      <c r="G143" s="2"/>
      <c r="H143" s="19"/>
      <c r="I143" s="2"/>
      <c r="J143" s="2"/>
      <c r="K143" s="17" t="s">
        <v>135</v>
      </c>
      <c r="L143" s="2" t="s">
        <v>97</v>
      </c>
      <c r="M143" s="2">
        <v>3</v>
      </c>
      <c r="N143" s="2"/>
      <c r="O143" s="2"/>
      <c r="P143" s="2"/>
      <c r="Q143" s="2"/>
      <c r="R143" s="2">
        <f t="shared" si="4"/>
        <v>3</v>
      </c>
      <c r="S143" s="33">
        <f>R143/18*100</f>
        <v>16.666666666666664</v>
      </c>
    </row>
    <row r="144" spans="1:19" ht="15" thickBot="1" x14ac:dyDescent="0.35">
      <c r="A144" s="9" t="s">
        <v>25</v>
      </c>
      <c r="B144" s="2"/>
      <c r="C144" s="2"/>
      <c r="D144" s="2"/>
      <c r="E144" s="2"/>
      <c r="F144" s="2"/>
      <c r="G144" s="2"/>
      <c r="H144" s="19"/>
      <c r="I144" s="2" t="s">
        <v>176</v>
      </c>
      <c r="J144" s="2">
        <v>1</v>
      </c>
      <c r="K144" s="17"/>
      <c r="L144" s="2"/>
      <c r="M144" s="2"/>
      <c r="N144" s="2"/>
      <c r="O144" s="2"/>
      <c r="P144" s="2"/>
      <c r="Q144" s="2"/>
      <c r="R144" s="2">
        <f t="shared" si="4"/>
        <v>1</v>
      </c>
      <c r="S144" s="33">
        <f>R144/16*100</f>
        <v>6.25</v>
      </c>
    </row>
    <row r="145" spans="1:19" ht="15" thickBot="1" x14ac:dyDescent="0.35">
      <c r="A145" s="9" t="s">
        <v>18</v>
      </c>
      <c r="B145" s="2"/>
      <c r="C145" s="2"/>
      <c r="D145" s="2"/>
      <c r="E145" s="2"/>
      <c r="F145" s="2"/>
      <c r="G145" s="2"/>
      <c r="H145" s="19"/>
      <c r="I145" s="2" t="s">
        <v>221</v>
      </c>
      <c r="J145" s="2">
        <v>1</v>
      </c>
      <c r="K145" s="17"/>
      <c r="L145" s="2"/>
      <c r="M145" s="2"/>
      <c r="N145" s="2"/>
      <c r="O145" s="2" t="s">
        <v>167</v>
      </c>
      <c r="P145" s="2">
        <v>1</v>
      </c>
      <c r="Q145" s="2"/>
      <c r="R145" s="2">
        <f t="shared" si="4"/>
        <v>2</v>
      </c>
      <c r="S145" s="33">
        <f>R145/52*100</f>
        <v>3.8461538461538463</v>
      </c>
    </row>
    <row r="146" spans="1:19" ht="27" thickBot="1" x14ac:dyDescent="0.35">
      <c r="A146" s="9" t="s">
        <v>223</v>
      </c>
      <c r="B146" s="2"/>
      <c r="C146" s="2"/>
      <c r="D146" s="2"/>
      <c r="E146" s="2"/>
      <c r="F146" s="2"/>
      <c r="G146" s="2"/>
      <c r="H146" s="19"/>
      <c r="I146" s="2"/>
      <c r="J146" s="2"/>
      <c r="K146" s="17"/>
      <c r="L146" s="2"/>
      <c r="M146" s="2"/>
      <c r="N146" s="2"/>
      <c r="O146" s="2" t="s">
        <v>188</v>
      </c>
      <c r="P146" s="2">
        <v>1</v>
      </c>
      <c r="Q146" s="2"/>
      <c r="R146" s="2">
        <f t="shared" si="4"/>
        <v>1</v>
      </c>
      <c r="S146" s="33">
        <f>R146/19*100</f>
        <v>5.2631578947368416</v>
      </c>
    </row>
    <row r="147" spans="1:19" ht="15" thickBot="1" x14ac:dyDescent="0.35">
      <c r="A147" s="9" t="s">
        <v>17</v>
      </c>
      <c r="B147" s="2"/>
      <c r="C147" s="2"/>
      <c r="D147" s="2"/>
      <c r="E147" s="2"/>
      <c r="F147" s="2"/>
      <c r="G147" s="2"/>
      <c r="H147" s="19"/>
      <c r="I147" s="2"/>
      <c r="J147" s="2"/>
      <c r="K147" s="17"/>
      <c r="L147" s="2"/>
      <c r="M147" s="2"/>
      <c r="N147" s="2"/>
      <c r="O147" s="2"/>
      <c r="P147" s="2"/>
      <c r="Q147" s="2"/>
      <c r="R147" s="2">
        <f t="shared" si="4"/>
        <v>0</v>
      </c>
      <c r="S147" s="33">
        <f>R147/18*100</f>
        <v>0</v>
      </c>
    </row>
    <row r="148" spans="1:19" ht="15" thickBot="1" x14ac:dyDescent="0.35">
      <c r="A148" s="3" t="s">
        <v>41</v>
      </c>
      <c r="B148" s="3"/>
      <c r="C148" s="3"/>
      <c r="D148" s="3"/>
      <c r="E148" s="3"/>
      <c r="F148" s="3"/>
      <c r="G148" s="3"/>
      <c r="H148" s="19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</row>
    <row r="149" spans="1:19" ht="15" thickBot="1" x14ac:dyDescent="0.35">
      <c r="A149" s="8" t="s">
        <v>9</v>
      </c>
      <c r="B149" s="2"/>
      <c r="C149" s="2" t="s">
        <v>151</v>
      </c>
      <c r="D149" s="2">
        <v>1</v>
      </c>
      <c r="E149" s="2"/>
      <c r="F149" s="2"/>
      <c r="G149" s="19"/>
      <c r="H149" s="19"/>
      <c r="I149" s="2"/>
      <c r="J149" s="2"/>
      <c r="K149" s="2"/>
      <c r="L149" s="2" t="s">
        <v>152</v>
      </c>
      <c r="M149" s="2">
        <v>1</v>
      </c>
      <c r="N149" s="2"/>
      <c r="O149" s="30" t="s">
        <v>153</v>
      </c>
      <c r="P149" s="2">
        <v>1</v>
      </c>
      <c r="Q149" s="2"/>
      <c r="R149" s="2">
        <f t="shared" si="4"/>
        <v>3</v>
      </c>
      <c r="S149" s="33">
        <f>R149/36*100</f>
        <v>8.3333333333333321</v>
      </c>
    </row>
    <row r="150" spans="1:19" ht="15" thickBot="1" x14ac:dyDescent="0.35">
      <c r="A150" s="9" t="s">
        <v>22</v>
      </c>
      <c r="B150" s="2"/>
      <c r="C150" s="2"/>
      <c r="D150" s="2"/>
      <c r="E150" s="2"/>
      <c r="F150" s="2"/>
      <c r="G150" s="19"/>
      <c r="H150" s="19"/>
      <c r="I150" s="2"/>
      <c r="J150" s="2"/>
      <c r="K150" s="2"/>
      <c r="L150" s="2"/>
      <c r="M150" s="2"/>
      <c r="N150" s="2"/>
      <c r="O150" s="2" t="s">
        <v>154</v>
      </c>
      <c r="P150" s="2">
        <v>1</v>
      </c>
      <c r="Q150" s="2"/>
      <c r="R150" s="2">
        <f t="shared" si="4"/>
        <v>1</v>
      </c>
      <c r="S150" s="33">
        <f>R150/51*100</f>
        <v>1.9607843137254901</v>
      </c>
    </row>
    <row r="151" spans="1:19" ht="15" thickBot="1" x14ac:dyDescent="0.35">
      <c r="A151" s="9" t="s">
        <v>11</v>
      </c>
      <c r="B151" s="2"/>
      <c r="C151" s="2"/>
      <c r="D151" s="2"/>
      <c r="E151" s="2"/>
      <c r="F151" s="2" t="s">
        <v>83</v>
      </c>
      <c r="G151" s="2">
        <v>1</v>
      </c>
      <c r="H151" s="19"/>
      <c r="I151" s="2"/>
      <c r="J151" s="2"/>
      <c r="K151" s="2"/>
      <c r="L151" s="2" t="s">
        <v>162</v>
      </c>
      <c r="M151" s="2">
        <v>1</v>
      </c>
      <c r="N151" s="2"/>
      <c r="O151" s="2" t="s">
        <v>163</v>
      </c>
      <c r="P151" s="2">
        <v>1</v>
      </c>
      <c r="Q151" s="2"/>
      <c r="R151" s="2">
        <f t="shared" si="4"/>
        <v>3</v>
      </c>
      <c r="S151" s="33">
        <f>R151/53*100</f>
        <v>5.6603773584905666</v>
      </c>
    </row>
    <row r="152" spans="1:19" ht="15" thickBot="1" x14ac:dyDescent="0.35">
      <c r="A152" s="9" t="s">
        <v>40</v>
      </c>
      <c r="B152" s="2"/>
      <c r="C152" s="2"/>
      <c r="D152" s="2"/>
      <c r="E152" s="2"/>
      <c r="F152" s="2" t="s">
        <v>176</v>
      </c>
      <c r="G152" s="2">
        <v>1</v>
      </c>
      <c r="H152" s="19"/>
      <c r="I152" s="2"/>
      <c r="J152" s="2"/>
      <c r="K152" s="2"/>
      <c r="L152" s="2" t="s">
        <v>222</v>
      </c>
      <c r="M152" s="2">
        <v>1</v>
      </c>
      <c r="N152" s="2"/>
      <c r="O152" s="2"/>
      <c r="P152" s="2"/>
      <c r="Q152" s="2"/>
      <c r="R152" s="2">
        <f t="shared" si="4"/>
        <v>2</v>
      </c>
      <c r="S152" s="33">
        <f>R152/34*100</f>
        <v>5.8823529411764701</v>
      </c>
    </row>
    <row r="153" spans="1:19" ht="15" thickBot="1" x14ac:dyDescent="0.35">
      <c r="A153" s="9" t="s">
        <v>24</v>
      </c>
      <c r="B153" s="2"/>
      <c r="C153" s="23"/>
      <c r="D153" s="2"/>
      <c r="E153" s="2"/>
      <c r="F153" s="30" t="s">
        <v>147</v>
      </c>
      <c r="G153" s="2">
        <v>1</v>
      </c>
      <c r="H153" s="19"/>
      <c r="I153" s="2"/>
      <c r="J153" s="2"/>
      <c r="K153" s="2"/>
      <c r="L153" s="2" t="s">
        <v>91</v>
      </c>
      <c r="M153" s="2">
        <v>1</v>
      </c>
      <c r="N153" s="2"/>
      <c r="O153" s="2"/>
      <c r="P153" s="2"/>
      <c r="Q153" s="2"/>
      <c r="R153" s="2">
        <f t="shared" si="4"/>
        <v>2</v>
      </c>
      <c r="S153" s="33">
        <f>R153/19*100</f>
        <v>10.526315789473683</v>
      </c>
    </row>
    <row r="154" spans="1:19" ht="15" thickBot="1" x14ac:dyDescent="0.35">
      <c r="A154" s="9" t="s">
        <v>28</v>
      </c>
      <c r="B154" s="2"/>
      <c r="C154" s="2"/>
      <c r="D154" s="2"/>
      <c r="E154" s="2"/>
      <c r="F154" s="2" t="s">
        <v>220</v>
      </c>
      <c r="G154" s="2">
        <v>1</v>
      </c>
      <c r="H154" s="19"/>
      <c r="I154" s="2"/>
      <c r="J154" s="2"/>
      <c r="K154" s="2"/>
      <c r="L154" s="11" t="s">
        <v>83</v>
      </c>
      <c r="M154" s="2">
        <v>1</v>
      </c>
      <c r="N154" s="2"/>
      <c r="O154" s="2"/>
      <c r="P154" s="2"/>
      <c r="Q154" s="2"/>
      <c r="R154" s="2">
        <f t="shared" si="4"/>
        <v>2</v>
      </c>
      <c r="S154" s="33">
        <f>R154/37*100</f>
        <v>5.4054054054054053</v>
      </c>
    </row>
    <row r="155" spans="1:19" ht="15" thickBot="1" x14ac:dyDescent="0.35">
      <c r="A155" s="9" t="s">
        <v>204</v>
      </c>
      <c r="B155" s="2"/>
      <c r="C155" s="2" t="s">
        <v>210</v>
      </c>
      <c r="D155" s="2">
        <v>1</v>
      </c>
      <c r="E155" s="2"/>
      <c r="F155" s="2" t="s">
        <v>127</v>
      </c>
      <c r="G155" s="2">
        <v>1</v>
      </c>
      <c r="H155" s="19"/>
      <c r="I155" s="7" t="s">
        <v>128</v>
      </c>
      <c r="J155" s="2">
        <v>1</v>
      </c>
      <c r="K155" s="2"/>
      <c r="L155" s="2" t="s">
        <v>211</v>
      </c>
      <c r="M155" s="2">
        <v>1</v>
      </c>
      <c r="N155" s="2"/>
      <c r="O155" s="30"/>
      <c r="P155" s="2"/>
      <c r="Q155" s="2"/>
      <c r="R155" s="2">
        <f t="shared" si="4"/>
        <v>4</v>
      </c>
      <c r="S155" s="33">
        <f>R155/105*100</f>
        <v>3.8095238095238098</v>
      </c>
    </row>
    <row r="156" spans="1:19" ht="15" thickBot="1" x14ac:dyDescent="0.35">
      <c r="A156" s="9" t="s">
        <v>214</v>
      </c>
      <c r="B156" s="2"/>
      <c r="C156" s="2"/>
      <c r="D156" s="2"/>
      <c r="E156" s="2"/>
      <c r="F156" s="2"/>
      <c r="G156" s="2"/>
      <c r="H156" s="19"/>
      <c r="I156" s="7" t="s">
        <v>212</v>
      </c>
      <c r="J156" s="2">
        <v>1</v>
      </c>
      <c r="K156" s="2"/>
      <c r="L156" s="2" t="s">
        <v>213</v>
      </c>
      <c r="M156" s="2">
        <v>1</v>
      </c>
      <c r="N156" s="2"/>
      <c r="O156" s="30" t="s">
        <v>188</v>
      </c>
      <c r="P156" s="2">
        <v>1</v>
      </c>
      <c r="Q156" s="2"/>
      <c r="R156" s="2">
        <f t="shared" si="4"/>
        <v>3</v>
      </c>
      <c r="S156" s="33"/>
    </row>
    <row r="157" spans="1:19" ht="23.25" customHeight="1" thickBot="1" x14ac:dyDescent="0.35">
      <c r="A157" s="9" t="s">
        <v>99</v>
      </c>
      <c r="B157" s="2"/>
      <c r="C157" s="2"/>
      <c r="D157" s="2"/>
      <c r="E157" s="2"/>
      <c r="F157" s="2"/>
      <c r="G157" s="2"/>
      <c r="H157" s="19"/>
      <c r="I157" s="2"/>
      <c r="J157" s="2"/>
      <c r="K157" s="2"/>
      <c r="L157" s="2" t="s">
        <v>130</v>
      </c>
      <c r="M157" s="2">
        <v>1</v>
      </c>
      <c r="N157" s="2"/>
      <c r="O157" s="2"/>
      <c r="P157" s="2"/>
      <c r="Q157" s="2"/>
      <c r="R157" s="2">
        <f t="shared" si="4"/>
        <v>1</v>
      </c>
      <c r="S157" s="33">
        <f>R157/19*100</f>
        <v>5.2631578947368416</v>
      </c>
    </row>
    <row r="158" spans="1:19" ht="15" thickBot="1" x14ac:dyDescent="0.35">
      <c r="A158" s="9" t="s">
        <v>32</v>
      </c>
      <c r="B158" s="2"/>
      <c r="C158" s="2"/>
      <c r="D158" s="2"/>
      <c r="E158" s="2"/>
      <c r="F158" s="2"/>
      <c r="G158" s="2"/>
      <c r="H158" s="19"/>
      <c r="I158" s="2"/>
      <c r="J158" s="2"/>
      <c r="K158" s="2"/>
      <c r="L158" s="2"/>
      <c r="M158" s="2"/>
      <c r="N158" s="2"/>
      <c r="O158" s="2"/>
      <c r="P158" s="2"/>
      <c r="Q158" s="2"/>
      <c r="R158" s="2">
        <f t="shared" si="4"/>
        <v>0</v>
      </c>
      <c r="S158" s="33">
        <f>R158/16*100</f>
        <v>0</v>
      </c>
    </row>
    <row r="159" spans="1:19" ht="15" thickBot="1" x14ac:dyDescent="0.35">
      <c r="A159" s="9" t="s">
        <v>33</v>
      </c>
      <c r="B159" s="2"/>
      <c r="C159" s="2"/>
      <c r="D159" s="2"/>
      <c r="E159" s="2"/>
      <c r="F159" s="2" t="s">
        <v>108</v>
      </c>
      <c r="G159" s="2">
        <v>1</v>
      </c>
      <c r="H159" s="19"/>
      <c r="I159" s="2"/>
      <c r="J159" s="2"/>
      <c r="K159" s="2"/>
      <c r="L159" s="2"/>
      <c r="M159" s="2"/>
      <c r="N159" s="2"/>
      <c r="O159" s="2" t="s">
        <v>189</v>
      </c>
      <c r="P159" s="2">
        <v>1</v>
      </c>
      <c r="Q159" s="2"/>
      <c r="R159" s="2">
        <f t="shared" si="4"/>
        <v>2</v>
      </c>
      <c r="S159" s="33">
        <f>R159/37*100</f>
        <v>5.4054054054054053</v>
      </c>
    </row>
    <row r="160" spans="1:19" ht="15" thickBot="1" x14ac:dyDescent="0.35">
      <c r="A160" s="9" t="s">
        <v>36</v>
      </c>
      <c r="B160" s="2"/>
      <c r="C160" s="30"/>
      <c r="D160" s="2"/>
      <c r="E160" s="2"/>
      <c r="F160" s="2" t="s">
        <v>90</v>
      </c>
      <c r="G160" s="2">
        <v>1</v>
      </c>
      <c r="H160" s="19"/>
      <c r="I160" s="2"/>
      <c r="J160" s="2"/>
      <c r="K160" s="2"/>
      <c r="L160" s="2" t="s">
        <v>177</v>
      </c>
      <c r="M160" s="2">
        <v>1</v>
      </c>
      <c r="N160" s="2"/>
      <c r="O160" s="30"/>
      <c r="P160" s="2"/>
      <c r="Q160" s="2"/>
      <c r="R160" s="2">
        <f t="shared" si="4"/>
        <v>2</v>
      </c>
      <c r="S160" s="33">
        <f>R160/18*100</f>
        <v>11.111111111111111</v>
      </c>
    </row>
    <row r="161" spans="1:19" ht="15" thickBot="1" x14ac:dyDescent="0.35">
      <c r="A161" s="9" t="s">
        <v>25</v>
      </c>
      <c r="B161" s="2"/>
      <c r="C161" s="2"/>
      <c r="D161" s="2"/>
      <c r="E161" s="2"/>
      <c r="F161" s="2" t="s">
        <v>158</v>
      </c>
      <c r="G161" s="2">
        <v>1</v>
      </c>
      <c r="H161" s="19"/>
      <c r="I161" s="30"/>
      <c r="J161" s="2"/>
      <c r="K161" s="2"/>
      <c r="L161" s="2" t="s">
        <v>178</v>
      </c>
      <c r="M161" s="2">
        <v>2</v>
      </c>
      <c r="N161" s="2"/>
      <c r="O161" s="2"/>
      <c r="P161" s="2"/>
      <c r="Q161" s="2"/>
      <c r="R161" s="2">
        <f t="shared" si="4"/>
        <v>3</v>
      </c>
      <c r="S161" s="33">
        <f>R161/18*100</f>
        <v>16.666666666666664</v>
      </c>
    </row>
    <row r="162" spans="1:19" ht="15" thickBot="1" x14ac:dyDescent="0.35">
      <c r="A162" s="9" t="s">
        <v>18</v>
      </c>
      <c r="B162" s="2"/>
      <c r="C162" s="2"/>
      <c r="D162" s="2"/>
      <c r="E162" s="2"/>
      <c r="F162" s="2"/>
      <c r="G162" s="2"/>
      <c r="H162" s="19"/>
      <c r="I162" s="2" t="s">
        <v>98</v>
      </c>
      <c r="J162" s="2">
        <v>1</v>
      </c>
      <c r="K162" s="2"/>
      <c r="L162" s="2"/>
      <c r="M162" s="2"/>
      <c r="N162" s="2"/>
      <c r="O162" s="2" t="s">
        <v>157</v>
      </c>
      <c r="P162" s="2">
        <v>1</v>
      </c>
      <c r="Q162" s="2"/>
      <c r="R162" s="2">
        <f t="shared" si="4"/>
        <v>2</v>
      </c>
      <c r="S162" s="33">
        <f>R162/51*100</f>
        <v>3.9215686274509802</v>
      </c>
    </row>
    <row r="163" spans="1:19" ht="27" thickBot="1" x14ac:dyDescent="0.35">
      <c r="A163" s="9" t="s">
        <v>223</v>
      </c>
      <c r="B163" s="2"/>
      <c r="C163" s="2"/>
      <c r="D163" s="2"/>
      <c r="E163" s="2"/>
      <c r="F163" s="2"/>
      <c r="G163" s="2"/>
      <c r="H163" s="19"/>
      <c r="I163" s="2"/>
      <c r="J163" s="2"/>
      <c r="K163" s="2"/>
      <c r="L163" s="2" t="s">
        <v>187</v>
      </c>
      <c r="M163" s="2">
        <v>1</v>
      </c>
      <c r="N163" s="2"/>
      <c r="O163" s="2"/>
      <c r="P163" s="2"/>
      <c r="Q163" s="2"/>
      <c r="R163" s="2">
        <f t="shared" si="4"/>
        <v>1</v>
      </c>
      <c r="S163" s="33">
        <f>R163/18*100</f>
        <v>5.5555555555555554</v>
      </c>
    </row>
    <row r="164" spans="1:19" x14ac:dyDescent="0.3">
      <c r="A164" s="10" t="s">
        <v>17</v>
      </c>
      <c r="B164" s="2"/>
      <c r="C164" s="2"/>
      <c r="D164" s="2"/>
      <c r="E164" s="2"/>
      <c r="F164" s="2"/>
      <c r="G164" s="2"/>
      <c r="H164" s="19"/>
      <c r="I164" s="2"/>
      <c r="J164" s="2"/>
      <c r="K164" s="2"/>
      <c r="L164" s="2"/>
      <c r="M164" s="2"/>
      <c r="N164" s="2"/>
      <c r="O164" s="2"/>
      <c r="P164" s="2"/>
      <c r="Q164" s="2"/>
      <c r="R164" s="2">
        <f t="shared" si="4"/>
        <v>0</v>
      </c>
      <c r="S164" s="33">
        <f>R164/18*100</f>
        <v>0</v>
      </c>
    </row>
    <row r="165" spans="1:19" hidden="1" x14ac:dyDescent="0.3">
      <c r="B165" s="6"/>
      <c r="C165" s="6"/>
      <c r="D165" s="6"/>
      <c r="E165" s="6"/>
      <c r="F165" s="6"/>
      <c r="G165" s="6"/>
      <c r="H165" s="21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33">
        <f t="shared" ref="S165:S189" si="5">R165/87*100</f>
        <v>0</v>
      </c>
    </row>
    <row r="166" spans="1:19" hidden="1" x14ac:dyDescent="0.3">
      <c r="B166" s="6"/>
      <c r="C166" s="6"/>
      <c r="D166" s="6"/>
      <c r="E166" s="6"/>
      <c r="F166" s="6"/>
      <c r="G166" s="6"/>
      <c r="H166" s="21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33">
        <f t="shared" si="5"/>
        <v>0</v>
      </c>
    </row>
    <row r="167" spans="1:19" hidden="1" x14ac:dyDescent="0.3">
      <c r="B167" s="6"/>
      <c r="C167" s="6"/>
      <c r="D167" s="6"/>
      <c r="E167" s="6"/>
      <c r="F167" s="6"/>
      <c r="G167" s="6"/>
      <c r="H167" s="21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33">
        <f t="shared" si="5"/>
        <v>0</v>
      </c>
    </row>
    <row r="168" spans="1:19" hidden="1" x14ac:dyDescent="0.3">
      <c r="B168" s="6"/>
      <c r="C168" s="6"/>
      <c r="D168" s="6"/>
      <c r="E168" s="6"/>
      <c r="F168" s="6"/>
      <c r="G168" s="6"/>
      <c r="H168" s="21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33">
        <f t="shared" si="5"/>
        <v>0</v>
      </c>
    </row>
    <row r="169" spans="1:19" hidden="1" x14ac:dyDescent="0.3">
      <c r="B169" s="6"/>
      <c r="C169" s="6"/>
      <c r="D169" s="6"/>
      <c r="E169" s="6"/>
      <c r="F169" s="6"/>
      <c r="G169" s="6"/>
      <c r="H169" s="21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33">
        <f t="shared" si="5"/>
        <v>0</v>
      </c>
    </row>
    <row r="170" spans="1:19" hidden="1" x14ac:dyDescent="0.3">
      <c r="B170" s="6"/>
      <c r="C170" s="6"/>
      <c r="D170" s="6"/>
      <c r="E170" s="6"/>
      <c r="F170" s="6"/>
      <c r="G170" s="6"/>
      <c r="H170" s="21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33">
        <f t="shared" si="5"/>
        <v>0</v>
      </c>
    </row>
    <row r="171" spans="1:19" hidden="1" x14ac:dyDescent="0.3">
      <c r="S171" s="33">
        <f t="shared" si="5"/>
        <v>0</v>
      </c>
    </row>
    <row r="172" spans="1:19" hidden="1" x14ac:dyDescent="0.3">
      <c r="S172" s="33">
        <f t="shared" si="5"/>
        <v>0</v>
      </c>
    </row>
    <row r="173" spans="1:19" hidden="1" x14ac:dyDescent="0.3">
      <c r="S173" s="33">
        <f t="shared" si="5"/>
        <v>0</v>
      </c>
    </row>
    <row r="174" spans="1:19" hidden="1" x14ac:dyDescent="0.3">
      <c r="S174" s="33">
        <f t="shared" si="5"/>
        <v>0</v>
      </c>
    </row>
    <row r="175" spans="1:19" hidden="1" x14ac:dyDescent="0.3">
      <c r="S175" s="33">
        <f t="shared" si="5"/>
        <v>0</v>
      </c>
    </row>
    <row r="176" spans="1:19" hidden="1" x14ac:dyDescent="0.3">
      <c r="S176" s="33">
        <f t="shared" si="5"/>
        <v>0</v>
      </c>
    </row>
    <row r="177" spans="19:19" hidden="1" x14ac:dyDescent="0.3">
      <c r="S177" s="33">
        <f t="shared" si="5"/>
        <v>0</v>
      </c>
    </row>
    <row r="178" spans="19:19" hidden="1" x14ac:dyDescent="0.3">
      <c r="S178" s="33">
        <f t="shared" si="5"/>
        <v>0</v>
      </c>
    </row>
    <row r="179" spans="19:19" hidden="1" x14ac:dyDescent="0.3">
      <c r="S179" s="33">
        <f t="shared" si="5"/>
        <v>0</v>
      </c>
    </row>
    <row r="180" spans="19:19" hidden="1" x14ac:dyDescent="0.3">
      <c r="S180" s="33">
        <f t="shared" si="5"/>
        <v>0</v>
      </c>
    </row>
    <row r="181" spans="19:19" hidden="1" x14ac:dyDescent="0.3">
      <c r="S181" s="33">
        <f t="shared" si="5"/>
        <v>0</v>
      </c>
    </row>
    <row r="182" spans="19:19" hidden="1" x14ac:dyDescent="0.3">
      <c r="S182" s="33">
        <f t="shared" si="5"/>
        <v>0</v>
      </c>
    </row>
    <row r="183" spans="19:19" hidden="1" x14ac:dyDescent="0.3">
      <c r="S183" s="33">
        <f t="shared" si="5"/>
        <v>0</v>
      </c>
    </row>
    <row r="184" spans="19:19" hidden="1" x14ac:dyDescent="0.3">
      <c r="S184" s="33">
        <f t="shared" si="5"/>
        <v>0</v>
      </c>
    </row>
    <row r="185" spans="19:19" hidden="1" x14ac:dyDescent="0.3">
      <c r="S185" s="33">
        <f t="shared" si="5"/>
        <v>0</v>
      </c>
    </row>
    <row r="186" spans="19:19" hidden="1" x14ac:dyDescent="0.3">
      <c r="S186" s="33">
        <f t="shared" si="5"/>
        <v>0</v>
      </c>
    </row>
    <row r="187" spans="19:19" hidden="1" x14ac:dyDescent="0.3">
      <c r="S187" s="33">
        <f t="shared" si="5"/>
        <v>0</v>
      </c>
    </row>
    <row r="188" spans="19:19" hidden="1" x14ac:dyDescent="0.3">
      <c r="S188" s="33">
        <f t="shared" si="5"/>
        <v>0</v>
      </c>
    </row>
    <row r="189" spans="19:19" hidden="1" x14ac:dyDescent="0.3">
      <c r="S189" s="33">
        <f t="shared" si="5"/>
        <v>0</v>
      </c>
    </row>
    <row r="190" spans="19:19" hidden="1" x14ac:dyDescent="0.3">
      <c r="S190" s="33">
        <f t="shared" ref="S190:S253" si="6">R190/87*100</f>
        <v>0</v>
      </c>
    </row>
    <row r="191" spans="19:19" hidden="1" x14ac:dyDescent="0.3">
      <c r="S191" s="33">
        <f t="shared" si="6"/>
        <v>0</v>
      </c>
    </row>
    <row r="192" spans="19:19" hidden="1" x14ac:dyDescent="0.3">
      <c r="S192" s="33">
        <f t="shared" si="6"/>
        <v>0</v>
      </c>
    </row>
    <row r="193" spans="19:19" hidden="1" x14ac:dyDescent="0.3">
      <c r="S193" s="33">
        <f t="shared" si="6"/>
        <v>0</v>
      </c>
    </row>
    <row r="194" spans="19:19" hidden="1" x14ac:dyDescent="0.3">
      <c r="S194" s="33">
        <f t="shared" si="6"/>
        <v>0</v>
      </c>
    </row>
    <row r="195" spans="19:19" hidden="1" x14ac:dyDescent="0.3">
      <c r="S195" s="33">
        <f t="shared" si="6"/>
        <v>0</v>
      </c>
    </row>
    <row r="196" spans="19:19" hidden="1" x14ac:dyDescent="0.3">
      <c r="S196" s="33">
        <f t="shared" si="6"/>
        <v>0</v>
      </c>
    </row>
    <row r="197" spans="19:19" hidden="1" x14ac:dyDescent="0.3">
      <c r="S197" s="33">
        <f t="shared" si="6"/>
        <v>0</v>
      </c>
    </row>
    <row r="198" spans="19:19" hidden="1" x14ac:dyDescent="0.3">
      <c r="S198" s="33">
        <f t="shared" si="6"/>
        <v>0</v>
      </c>
    </row>
    <row r="199" spans="19:19" hidden="1" x14ac:dyDescent="0.3">
      <c r="S199" s="33">
        <f t="shared" si="6"/>
        <v>0</v>
      </c>
    </row>
    <row r="200" spans="19:19" hidden="1" x14ac:dyDescent="0.3">
      <c r="S200" s="33">
        <f t="shared" si="6"/>
        <v>0</v>
      </c>
    </row>
    <row r="201" spans="19:19" hidden="1" x14ac:dyDescent="0.3">
      <c r="S201" s="33">
        <f t="shared" si="6"/>
        <v>0</v>
      </c>
    </row>
    <row r="202" spans="19:19" hidden="1" x14ac:dyDescent="0.3">
      <c r="S202" s="33">
        <f t="shared" si="6"/>
        <v>0</v>
      </c>
    </row>
    <row r="203" spans="19:19" hidden="1" x14ac:dyDescent="0.3">
      <c r="S203" s="33">
        <f t="shared" si="6"/>
        <v>0</v>
      </c>
    </row>
    <row r="204" spans="19:19" hidden="1" x14ac:dyDescent="0.3">
      <c r="S204" s="33">
        <f t="shared" si="6"/>
        <v>0</v>
      </c>
    </row>
    <row r="205" spans="19:19" hidden="1" x14ac:dyDescent="0.3">
      <c r="S205" s="33">
        <f t="shared" si="6"/>
        <v>0</v>
      </c>
    </row>
    <row r="206" spans="19:19" hidden="1" x14ac:dyDescent="0.3">
      <c r="S206" s="33">
        <f t="shared" si="6"/>
        <v>0</v>
      </c>
    </row>
    <row r="207" spans="19:19" hidden="1" x14ac:dyDescent="0.3">
      <c r="S207" s="33">
        <f t="shared" si="6"/>
        <v>0</v>
      </c>
    </row>
    <row r="208" spans="19:19" hidden="1" x14ac:dyDescent="0.3">
      <c r="S208" s="33">
        <f t="shared" si="6"/>
        <v>0</v>
      </c>
    </row>
    <row r="209" spans="19:19" hidden="1" x14ac:dyDescent="0.3">
      <c r="S209" s="33">
        <f t="shared" si="6"/>
        <v>0</v>
      </c>
    </row>
    <row r="210" spans="19:19" hidden="1" x14ac:dyDescent="0.3">
      <c r="S210" s="33">
        <f t="shared" si="6"/>
        <v>0</v>
      </c>
    </row>
    <row r="211" spans="19:19" hidden="1" x14ac:dyDescent="0.3">
      <c r="S211" s="33">
        <f t="shared" si="6"/>
        <v>0</v>
      </c>
    </row>
    <row r="212" spans="19:19" hidden="1" x14ac:dyDescent="0.3">
      <c r="S212" s="33">
        <f t="shared" si="6"/>
        <v>0</v>
      </c>
    </row>
    <row r="213" spans="19:19" hidden="1" x14ac:dyDescent="0.3">
      <c r="S213" s="33">
        <f t="shared" si="6"/>
        <v>0</v>
      </c>
    </row>
    <row r="214" spans="19:19" hidden="1" x14ac:dyDescent="0.3">
      <c r="S214" s="33">
        <f t="shared" si="6"/>
        <v>0</v>
      </c>
    </row>
    <row r="215" spans="19:19" hidden="1" x14ac:dyDescent="0.3">
      <c r="S215" s="33">
        <f t="shared" si="6"/>
        <v>0</v>
      </c>
    </row>
    <row r="216" spans="19:19" hidden="1" x14ac:dyDescent="0.3">
      <c r="S216" s="33">
        <f t="shared" si="6"/>
        <v>0</v>
      </c>
    </row>
    <row r="217" spans="19:19" hidden="1" x14ac:dyDescent="0.3">
      <c r="S217" s="33">
        <f t="shared" si="6"/>
        <v>0</v>
      </c>
    </row>
    <row r="218" spans="19:19" hidden="1" x14ac:dyDescent="0.3">
      <c r="S218" s="33">
        <f t="shared" si="6"/>
        <v>0</v>
      </c>
    </row>
    <row r="219" spans="19:19" hidden="1" x14ac:dyDescent="0.3">
      <c r="S219" s="33">
        <f t="shared" si="6"/>
        <v>0</v>
      </c>
    </row>
    <row r="220" spans="19:19" hidden="1" x14ac:dyDescent="0.3">
      <c r="S220" s="33">
        <f t="shared" si="6"/>
        <v>0</v>
      </c>
    </row>
    <row r="221" spans="19:19" hidden="1" x14ac:dyDescent="0.3">
      <c r="S221" s="33">
        <f t="shared" si="6"/>
        <v>0</v>
      </c>
    </row>
    <row r="222" spans="19:19" hidden="1" x14ac:dyDescent="0.3">
      <c r="S222" s="33">
        <f t="shared" si="6"/>
        <v>0</v>
      </c>
    </row>
    <row r="223" spans="19:19" hidden="1" x14ac:dyDescent="0.3">
      <c r="S223" s="33">
        <f t="shared" si="6"/>
        <v>0</v>
      </c>
    </row>
    <row r="224" spans="19:19" hidden="1" x14ac:dyDescent="0.3">
      <c r="S224" s="33">
        <f t="shared" si="6"/>
        <v>0</v>
      </c>
    </row>
    <row r="225" spans="19:19" hidden="1" x14ac:dyDescent="0.3">
      <c r="S225" s="33">
        <f t="shared" si="6"/>
        <v>0</v>
      </c>
    </row>
    <row r="226" spans="19:19" hidden="1" x14ac:dyDescent="0.3">
      <c r="S226" s="33">
        <f t="shared" si="6"/>
        <v>0</v>
      </c>
    </row>
    <row r="227" spans="19:19" hidden="1" x14ac:dyDescent="0.3">
      <c r="S227" s="33">
        <f t="shared" si="6"/>
        <v>0</v>
      </c>
    </row>
    <row r="228" spans="19:19" hidden="1" x14ac:dyDescent="0.3">
      <c r="S228" s="33">
        <f t="shared" si="6"/>
        <v>0</v>
      </c>
    </row>
    <row r="229" spans="19:19" hidden="1" x14ac:dyDescent="0.3">
      <c r="S229" s="33">
        <f t="shared" si="6"/>
        <v>0</v>
      </c>
    </row>
    <row r="230" spans="19:19" hidden="1" x14ac:dyDescent="0.3">
      <c r="S230" s="33">
        <f t="shared" si="6"/>
        <v>0</v>
      </c>
    </row>
    <row r="231" spans="19:19" hidden="1" x14ac:dyDescent="0.3">
      <c r="S231" s="33">
        <f t="shared" si="6"/>
        <v>0</v>
      </c>
    </row>
    <row r="232" spans="19:19" hidden="1" x14ac:dyDescent="0.3">
      <c r="S232" s="33">
        <f t="shared" si="6"/>
        <v>0</v>
      </c>
    </row>
    <row r="233" spans="19:19" hidden="1" x14ac:dyDescent="0.3">
      <c r="S233" s="33">
        <f t="shared" si="6"/>
        <v>0</v>
      </c>
    </row>
    <row r="234" spans="19:19" hidden="1" x14ac:dyDescent="0.3">
      <c r="S234" s="33">
        <f t="shared" si="6"/>
        <v>0</v>
      </c>
    </row>
    <row r="235" spans="19:19" hidden="1" x14ac:dyDescent="0.3">
      <c r="S235" s="33">
        <f t="shared" si="6"/>
        <v>0</v>
      </c>
    </row>
    <row r="236" spans="19:19" hidden="1" x14ac:dyDescent="0.3">
      <c r="S236" s="33">
        <f t="shared" si="6"/>
        <v>0</v>
      </c>
    </row>
    <row r="237" spans="19:19" hidden="1" x14ac:dyDescent="0.3">
      <c r="S237" s="33">
        <f t="shared" si="6"/>
        <v>0</v>
      </c>
    </row>
    <row r="238" spans="19:19" hidden="1" x14ac:dyDescent="0.3">
      <c r="S238" s="33">
        <f t="shared" si="6"/>
        <v>0</v>
      </c>
    </row>
    <row r="239" spans="19:19" hidden="1" x14ac:dyDescent="0.3">
      <c r="S239" s="33">
        <f t="shared" si="6"/>
        <v>0</v>
      </c>
    </row>
    <row r="240" spans="19:19" hidden="1" x14ac:dyDescent="0.3">
      <c r="S240" s="33">
        <f t="shared" si="6"/>
        <v>0</v>
      </c>
    </row>
    <row r="241" spans="19:19" hidden="1" x14ac:dyDescent="0.3">
      <c r="S241" s="33">
        <f t="shared" si="6"/>
        <v>0</v>
      </c>
    </row>
    <row r="242" spans="19:19" hidden="1" x14ac:dyDescent="0.3">
      <c r="S242" s="33">
        <f t="shared" si="6"/>
        <v>0</v>
      </c>
    </row>
    <row r="243" spans="19:19" hidden="1" x14ac:dyDescent="0.3">
      <c r="S243" s="33">
        <f t="shared" si="6"/>
        <v>0</v>
      </c>
    </row>
    <row r="244" spans="19:19" hidden="1" x14ac:dyDescent="0.3">
      <c r="S244" s="33">
        <f t="shared" si="6"/>
        <v>0</v>
      </c>
    </row>
    <row r="245" spans="19:19" hidden="1" x14ac:dyDescent="0.3">
      <c r="S245" s="33">
        <f t="shared" si="6"/>
        <v>0</v>
      </c>
    </row>
    <row r="246" spans="19:19" hidden="1" x14ac:dyDescent="0.3">
      <c r="S246" s="33">
        <f t="shared" si="6"/>
        <v>0</v>
      </c>
    </row>
    <row r="247" spans="19:19" hidden="1" x14ac:dyDescent="0.3">
      <c r="S247" s="33">
        <f t="shared" si="6"/>
        <v>0</v>
      </c>
    </row>
    <row r="248" spans="19:19" hidden="1" x14ac:dyDescent="0.3">
      <c r="S248" s="33">
        <f t="shared" si="6"/>
        <v>0</v>
      </c>
    </row>
    <row r="249" spans="19:19" hidden="1" x14ac:dyDescent="0.3">
      <c r="S249" s="33">
        <f t="shared" si="6"/>
        <v>0</v>
      </c>
    </row>
    <row r="250" spans="19:19" hidden="1" x14ac:dyDescent="0.3">
      <c r="S250" s="33">
        <f t="shared" si="6"/>
        <v>0</v>
      </c>
    </row>
    <row r="251" spans="19:19" hidden="1" x14ac:dyDescent="0.3">
      <c r="S251" s="33">
        <f t="shared" si="6"/>
        <v>0</v>
      </c>
    </row>
    <row r="252" spans="19:19" hidden="1" x14ac:dyDescent="0.3">
      <c r="S252" s="33">
        <f t="shared" si="6"/>
        <v>0</v>
      </c>
    </row>
    <row r="253" spans="19:19" hidden="1" x14ac:dyDescent="0.3">
      <c r="S253" s="33">
        <f t="shared" si="6"/>
        <v>0</v>
      </c>
    </row>
    <row r="254" spans="19:19" hidden="1" x14ac:dyDescent="0.3">
      <c r="S254" s="33">
        <f t="shared" ref="S254:S317" si="7">R254/87*100</f>
        <v>0</v>
      </c>
    </row>
    <row r="255" spans="19:19" hidden="1" x14ac:dyDescent="0.3">
      <c r="S255" s="33">
        <f t="shared" si="7"/>
        <v>0</v>
      </c>
    </row>
    <row r="256" spans="19:19" hidden="1" x14ac:dyDescent="0.3">
      <c r="S256" s="33">
        <f t="shared" si="7"/>
        <v>0</v>
      </c>
    </row>
    <row r="257" spans="19:19" hidden="1" x14ac:dyDescent="0.3">
      <c r="S257" s="33">
        <f t="shared" si="7"/>
        <v>0</v>
      </c>
    </row>
    <row r="258" spans="19:19" hidden="1" x14ac:dyDescent="0.3">
      <c r="S258" s="33">
        <f t="shared" si="7"/>
        <v>0</v>
      </c>
    </row>
    <row r="259" spans="19:19" hidden="1" x14ac:dyDescent="0.3">
      <c r="S259" s="33">
        <f t="shared" si="7"/>
        <v>0</v>
      </c>
    </row>
    <row r="260" spans="19:19" hidden="1" x14ac:dyDescent="0.3">
      <c r="S260" s="33">
        <f t="shared" si="7"/>
        <v>0</v>
      </c>
    </row>
    <row r="261" spans="19:19" hidden="1" x14ac:dyDescent="0.3">
      <c r="S261" s="33">
        <f t="shared" si="7"/>
        <v>0</v>
      </c>
    </row>
    <row r="262" spans="19:19" hidden="1" x14ac:dyDescent="0.3">
      <c r="S262" s="33">
        <f t="shared" si="7"/>
        <v>0</v>
      </c>
    </row>
    <row r="263" spans="19:19" hidden="1" x14ac:dyDescent="0.3">
      <c r="S263" s="33">
        <f t="shared" si="7"/>
        <v>0</v>
      </c>
    </row>
    <row r="264" spans="19:19" hidden="1" x14ac:dyDescent="0.3">
      <c r="S264" s="33">
        <f t="shared" si="7"/>
        <v>0</v>
      </c>
    </row>
    <row r="265" spans="19:19" hidden="1" x14ac:dyDescent="0.3">
      <c r="S265" s="33">
        <f t="shared" si="7"/>
        <v>0</v>
      </c>
    </row>
    <row r="266" spans="19:19" hidden="1" x14ac:dyDescent="0.3">
      <c r="S266" s="33">
        <f t="shared" si="7"/>
        <v>0</v>
      </c>
    </row>
    <row r="267" spans="19:19" hidden="1" x14ac:dyDescent="0.3">
      <c r="S267" s="33">
        <f t="shared" si="7"/>
        <v>0</v>
      </c>
    </row>
    <row r="268" spans="19:19" hidden="1" x14ac:dyDescent="0.3">
      <c r="S268" s="33">
        <f t="shared" si="7"/>
        <v>0</v>
      </c>
    </row>
    <row r="269" spans="19:19" hidden="1" x14ac:dyDescent="0.3">
      <c r="S269" s="33">
        <f t="shared" si="7"/>
        <v>0</v>
      </c>
    </row>
    <row r="270" spans="19:19" hidden="1" x14ac:dyDescent="0.3">
      <c r="S270" s="33">
        <f t="shared" si="7"/>
        <v>0</v>
      </c>
    </row>
    <row r="271" spans="19:19" hidden="1" x14ac:dyDescent="0.3">
      <c r="S271" s="33">
        <f t="shared" si="7"/>
        <v>0</v>
      </c>
    </row>
    <row r="272" spans="19:19" hidden="1" x14ac:dyDescent="0.3">
      <c r="S272" s="33">
        <f t="shared" si="7"/>
        <v>0</v>
      </c>
    </row>
    <row r="273" spans="19:19" hidden="1" x14ac:dyDescent="0.3">
      <c r="S273" s="33">
        <f t="shared" si="7"/>
        <v>0</v>
      </c>
    </row>
    <row r="274" spans="19:19" hidden="1" x14ac:dyDescent="0.3">
      <c r="S274" s="33">
        <f t="shared" si="7"/>
        <v>0</v>
      </c>
    </row>
    <row r="275" spans="19:19" hidden="1" x14ac:dyDescent="0.3">
      <c r="S275" s="33">
        <f t="shared" si="7"/>
        <v>0</v>
      </c>
    </row>
    <row r="276" spans="19:19" hidden="1" x14ac:dyDescent="0.3">
      <c r="S276" s="33">
        <f t="shared" si="7"/>
        <v>0</v>
      </c>
    </row>
    <row r="277" spans="19:19" hidden="1" x14ac:dyDescent="0.3">
      <c r="S277" s="33">
        <f t="shared" si="7"/>
        <v>0</v>
      </c>
    </row>
    <row r="278" spans="19:19" hidden="1" x14ac:dyDescent="0.3">
      <c r="S278" s="33">
        <f t="shared" si="7"/>
        <v>0</v>
      </c>
    </row>
    <row r="279" spans="19:19" hidden="1" x14ac:dyDescent="0.3">
      <c r="S279" s="33">
        <f t="shared" si="7"/>
        <v>0</v>
      </c>
    </row>
    <row r="280" spans="19:19" hidden="1" x14ac:dyDescent="0.3">
      <c r="S280" s="33">
        <f t="shared" si="7"/>
        <v>0</v>
      </c>
    </row>
    <row r="281" spans="19:19" hidden="1" x14ac:dyDescent="0.3">
      <c r="S281" s="33">
        <f t="shared" si="7"/>
        <v>0</v>
      </c>
    </row>
    <row r="282" spans="19:19" hidden="1" x14ac:dyDescent="0.3">
      <c r="S282" s="33">
        <f t="shared" si="7"/>
        <v>0</v>
      </c>
    </row>
    <row r="283" spans="19:19" hidden="1" x14ac:dyDescent="0.3">
      <c r="S283" s="33">
        <f t="shared" si="7"/>
        <v>0</v>
      </c>
    </row>
    <row r="284" spans="19:19" hidden="1" x14ac:dyDescent="0.3">
      <c r="S284" s="33">
        <f t="shared" si="7"/>
        <v>0</v>
      </c>
    </row>
    <row r="285" spans="19:19" hidden="1" x14ac:dyDescent="0.3">
      <c r="S285" s="33">
        <f t="shared" si="7"/>
        <v>0</v>
      </c>
    </row>
    <row r="286" spans="19:19" hidden="1" x14ac:dyDescent="0.3">
      <c r="S286" s="33">
        <f t="shared" si="7"/>
        <v>0</v>
      </c>
    </row>
    <row r="287" spans="19:19" hidden="1" x14ac:dyDescent="0.3">
      <c r="S287" s="33">
        <f t="shared" si="7"/>
        <v>0</v>
      </c>
    </row>
    <row r="288" spans="19:19" hidden="1" x14ac:dyDescent="0.3">
      <c r="S288" s="33">
        <f t="shared" si="7"/>
        <v>0</v>
      </c>
    </row>
    <row r="289" spans="19:19" hidden="1" x14ac:dyDescent="0.3">
      <c r="S289" s="33">
        <f t="shared" si="7"/>
        <v>0</v>
      </c>
    </row>
    <row r="290" spans="19:19" hidden="1" x14ac:dyDescent="0.3">
      <c r="S290" s="33">
        <f t="shared" si="7"/>
        <v>0</v>
      </c>
    </row>
    <row r="291" spans="19:19" hidden="1" x14ac:dyDescent="0.3">
      <c r="S291" s="33">
        <f t="shared" si="7"/>
        <v>0</v>
      </c>
    </row>
    <row r="292" spans="19:19" hidden="1" x14ac:dyDescent="0.3">
      <c r="S292" s="33">
        <f t="shared" si="7"/>
        <v>0</v>
      </c>
    </row>
    <row r="293" spans="19:19" hidden="1" x14ac:dyDescent="0.3">
      <c r="S293" s="33">
        <f t="shared" si="7"/>
        <v>0</v>
      </c>
    </row>
    <row r="294" spans="19:19" hidden="1" x14ac:dyDescent="0.3">
      <c r="S294" s="33">
        <f t="shared" si="7"/>
        <v>0</v>
      </c>
    </row>
    <row r="295" spans="19:19" hidden="1" x14ac:dyDescent="0.3">
      <c r="S295" s="33">
        <f t="shared" si="7"/>
        <v>0</v>
      </c>
    </row>
    <row r="296" spans="19:19" hidden="1" x14ac:dyDescent="0.3">
      <c r="S296" s="33">
        <f t="shared" si="7"/>
        <v>0</v>
      </c>
    </row>
    <row r="297" spans="19:19" hidden="1" x14ac:dyDescent="0.3">
      <c r="S297" s="33">
        <f t="shared" si="7"/>
        <v>0</v>
      </c>
    </row>
    <row r="298" spans="19:19" hidden="1" x14ac:dyDescent="0.3">
      <c r="S298" s="33">
        <f t="shared" si="7"/>
        <v>0</v>
      </c>
    </row>
    <row r="299" spans="19:19" hidden="1" x14ac:dyDescent="0.3">
      <c r="S299" s="33">
        <f t="shared" si="7"/>
        <v>0</v>
      </c>
    </row>
    <row r="300" spans="19:19" hidden="1" x14ac:dyDescent="0.3">
      <c r="S300" s="33">
        <f t="shared" si="7"/>
        <v>0</v>
      </c>
    </row>
    <row r="301" spans="19:19" hidden="1" x14ac:dyDescent="0.3">
      <c r="S301" s="33">
        <f t="shared" si="7"/>
        <v>0</v>
      </c>
    </row>
    <row r="302" spans="19:19" hidden="1" x14ac:dyDescent="0.3">
      <c r="S302" s="33">
        <f t="shared" si="7"/>
        <v>0</v>
      </c>
    </row>
    <row r="303" spans="19:19" hidden="1" x14ac:dyDescent="0.3">
      <c r="S303" s="33">
        <f t="shared" si="7"/>
        <v>0</v>
      </c>
    </row>
    <row r="304" spans="19:19" hidden="1" x14ac:dyDescent="0.3">
      <c r="S304" s="33">
        <f t="shared" si="7"/>
        <v>0</v>
      </c>
    </row>
    <row r="305" spans="19:19" hidden="1" x14ac:dyDescent="0.3">
      <c r="S305" s="33">
        <f t="shared" si="7"/>
        <v>0</v>
      </c>
    </row>
    <row r="306" spans="19:19" hidden="1" x14ac:dyDescent="0.3">
      <c r="S306" s="33">
        <f t="shared" si="7"/>
        <v>0</v>
      </c>
    </row>
    <row r="307" spans="19:19" hidden="1" x14ac:dyDescent="0.3">
      <c r="S307" s="33">
        <f t="shared" si="7"/>
        <v>0</v>
      </c>
    </row>
    <row r="308" spans="19:19" hidden="1" x14ac:dyDescent="0.3">
      <c r="S308" s="33">
        <f t="shared" si="7"/>
        <v>0</v>
      </c>
    </row>
    <row r="309" spans="19:19" hidden="1" x14ac:dyDescent="0.3">
      <c r="S309" s="33">
        <f t="shared" si="7"/>
        <v>0</v>
      </c>
    </row>
    <row r="310" spans="19:19" hidden="1" x14ac:dyDescent="0.3">
      <c r="S310" s="33">
        <f t="shared" si="7"/>
        <v>0</v>
      </c>
    </row>
    <row r="311" spans="19:19" hidden="1" x14ac:dyDescent="0.3">
      <c r="S311" s="33">
        <f t="shared" si="7"/>
        <v>0</v>
      </c>
    </row>
    <row r="312" spans="19:19" hidden="1" x14ac:dyDescent="0.3">
      <c r="S312" s="33">
        <f t="shared" si="7"/>
        <v>0</v>
      </c>
    </row>
    <row r="313" spans="19:19" hidden="1" x14ac:dyDescent="0.3">
      <c r="S313" s="33">
        <f t="shared" si="7"/>
        <v>0</v>
      </c>
    </row>
    <row r="314" spans="19:19" hidden="1" x14ac:dyDescent="0.3">
      <c r="S314" s="33">
        <f t="shared" si="7"/>
        <v>0</v>
      </c>
    </row>
    <row r="315" spans="19:19" hidden="1" x14ac:dyDescent="0.3">
      <c r="S315" s="33">
        <f t="shared" si="7"/>
        <v>0</v>
      </c>
    </row>
    <row r="316" spans="19:19" hidden="1" x14ac:dyDescent="0.3">
      <c r="S316" s="33">
        <f t="shared" si="7"/>
        <v>0</v>
      </c>
    </row>
    <row r="317" spans="19:19" hidden="1" x14ac:dyDescent="0.3">
      <c r="S317" s="33">
        <f t="shared" si="7"/>
        <v>0</v>
      </c>
    </row>
    <row r="318" spans="19:19" hidden="1" x14ac:dyDescent="0.3">
      <c r="S318" s="33">
        <f t="shared" ref="S318:S381" si="8">R318/87*100</f>
        <v>0</v>
      </c>
    </row>
    <row r="319" spans="19:19" hidden="1" x14ac:dyDescent="0.3">
      <c r="S319" s="33">
        <f t="shared" si="8"/>
        <v>0</v>
      </c>
    </row>
    <row r="320" spans="19:19" hidden="1" x14ac:dyDescent="0.3">
      <c r="S320" s="33">
        <f t="shared" si="8"/>
        <v>0</v>
      </c>
    </row>
    <row r="321" spans="19:19" hidden="1" x14ac:dyDescent="0.3">
      <c r="S321" s="33">
        <f t="shared" si="8"/>
        <v>0</v>
      </c>
    </row>
    <row r="322" spans="19:19" hidden="1" x14ac:dyDescent="0.3">
      <c r="S322" s="33">
        <f t="shared" si="8"/>
        <v>0</v>
      </c>
    </row>
    <row r="323" spans="19:19" hidden="1" x14ac:dyDescent="0.3">
      <c r="S323" s="33">
        <f t="shared" si="8"/>
        <v>0</v>
      </c>
    </row>
    <row r="324" spans="19:19" hidden="1" x14ac:dyDescent="0.3">
      <c r="S324" s="33">
        <f t="shared" si="8"/>
        <v>0</v>
      </c>
    </row>
    <row r="325" spans="19:19" hidden="1" x14ac:dyDescent="0.3">
      <c r="S325" s="33">
        <f t="shared" si="8"/>
        <v>0</v>
      </c>
    </row>
    <row r="326" spans="19:19" hidden="1" x14ac:dyDescent="0.3">
      <c r="S326" s="33">
        <f t="shared" si="8"/>
        <v>0</v>
      </c>
    </row>
    <row r="327" spans="19:19" hidden="1" x14ac:dyDescent="0.3">
      <c r="S327" s="33">
        <f t="shared" si="8"/>
        <v>0</v>
      </c>
    </row>
    <row r="328" spans="19:19" hidden="1" x14ac:dyDescent="0.3">
      <c r="S328" s="33">
        <f t="shared" si="8"/>
        <v>0</v>
      </c>
    </row>
    <row r="329" spans="19:19" hidden="1" x14ac:dyDescent="0.3">
      <c r="S329" s="33">
        <f t="shared" si="8"/>
        <v>0</v>
      </c>
    </row>
    <row r="330" spans="19:19" hidden="1" x14ac:dyDescent="0.3">
      <c r="S330" s="33">
        <f t="shared" si="8"/>
        <v>0</v>
      </c>
    </row>
    <row r="331" spans="19:19" hidden="1" x14ac:dyDescent="0.3">
      <c r="S331" s="33">
        <f t="shared" si="8"/>
        <v>0</v>
      </c>
    </row>
    <row r="332" spans="19:19" hidden="1" x14ac:dyDescent="0.3">
      <c r="S332" s="33">
        <f t="shared" si="8"/>
        <v>0</v>
      </c>
    </row>
    <row r="333" spans="19:19" hidden="1" x14ac:dyDescent="0.3">
      <c r="S333" s="33">
        <f t="shared" si="8"/>
        <v>0</v>
      </c>
    </row>
    <row r="334" spans="19:19" hidden="1" x14ac:dyDescent="0.3">
      <c r="S334" s="33">
        <f t="shared" si="8"/>
        <v>0</v>
      </c>
    </row>
    <row r="335" spans="19:19" hidden="1" x14ac:dyDescent="0.3">
      <c r="S335" s="33">
        <f t="shared" si="8"/>
        <v>0</v>
      </c>
    </row>
    <row r="336" spans="19:19" hidden="1" x14ac:dyDescent="0.3">
      <c r="S336" s="33">
        <f t="shared" si="8"/>
        <v>0</v>
      </c>
    </row>
    <row r="337" spans="19:19" hidden="1" x14ac:dyDescent="0.3">
      <c r="S337" s="33">
        <f t="shared" si="8"/>
        <v>0</v>
      </c>
    </row>
    <row r="338" spans="19:19" hidden="1" x14ac:dyDescent="0.3">
      <c r="S338" s="33">
        <f t="shared" si="8"/>
        <v>0</v>
      </c>
    </row>
    <row r="339" spans="19:19" hidden="1" x14ac:dyDescent="0.3">
      <c r="S339" s="33">
        <f t="shared" si="8"/>
        <v>0</v>
      </c>
    </row>
    <row r="340" spans="19:19" hidden="1" x14ac:dyDescent="0.3">
      <c r="S340" s="33">
        <f t="shared" si="8"/>
        <v>0</v>
      </c>
    </row>
    <row r="341" spans="19:19" hidden="1" x14ac:dyDescent="0.3">
      <c r="S341" s="33">
        <f t="shared" si="8"/>
        <v>0</v>
      </c>
    </row>
    <row r="342" spans="19:19" hidden="1" x14ac:dyDescent="0.3">
      <c r="S342" s="33">
        <f t="shared" si="8"/>
        <v>0</v>
      </c>
    </row>
    <row r="343" spans="19:19" hidden="1" x14ac:dyDescent="0.3">
      <c r="S343" s="33">
        <f t="shared" si="8"/>
        <v>0</v>
      </c>
    </row>
    <row r="344" spans="19:19" hidden="1" x14ac:dyDescent="0.3">
      <c r="S344" s="33">
        <f t="shared" si="8"/>
        <v>0</v>
      </c>
    </row>
    <row r="345" spans="19:19" hidden="1" x14ac:dyDescent="0.3">
      <c r="S345" s="33">
        <f t="shared" si="8"/>
        <v>0</v>
      </c>
    </row>
    <row r="346" spans="19:19" hidden="1" x14ac:dyDescent="0.3">
      <c r="S346" s="33">
        <f t="shared" si="8"/>
        <v>0</v>
      </c>
    </row>
    <row r="347" spans="19:19" hidden="1" x14ac:dyDescent="0.3">
      <c r="S347" s="33">
        <f t="shared" si="8"/>
        <v>0</v>
      </c>
    </row>
    <row r="348" spans="19:19" hidden="1" x14ac:dyDescent="0.3">
      <c r="S348" s="33">
        <f t="shared" si="8"/>
        <v>0</v>
      </c>
    </row>
    <row r="349" spans="19:19" hidden="1" x14ac:dyDescent="0.3">
      <c r="S349" s="33">
        <f t="shared" si="8"/>
        <v>0</v>
      </c>
    </row>
    <row r="350" spans="19:19" hidden="1" x14ac:dyDescent="0.3">
      <c r="S350" s="33">
        <f t="shared" si="8"/>
        <v>0</v>
      </c>
    </row>
    <row r="351" spans="19:19" hidden="1" x14ac:dyDescent="0.3">
      <c r="S351" s="33">
        <f t="shared" si="8"/>
        <v>0</v>
      </c>
    </row>
    <row r="352" spans="19:19" hidden="1" x14ac:dyDescent="0.3">
      <c r="S352" s="33">
        <f t="shared" si="8"/>
        <v>0</v>
      </c>
    </row>
    <row r="353" spans="19:19" hidden="1" x14ac:dyDescent="0.3">
      <c r="S353" s="33">
        <f t="shared" si="8"/>
        <v>0</v>
      </c>
    </row>
    <row r="354" spans="19:19" hidden="1" x14ac:dyDescent="0.3">
      <c r="S354" s="33">
        <f t="shared" si="8"/>
        <v>0</v>
      </c>
    </row>
    <row r="355" spans="19:19" hidden="1" x14ac:dyDescent="0.3">
      <c r="S355" s="33">
        <f t="shared" si="8"/>
        <v>0</v>
      </c>
    </row>
    <row r="356" spans="19:19" hidden="1" x14ac:dyDescent="0.3">
      <c r="S356" s="33">
        <f t="shared" si="8"/>
        <v>0</v>
      </c>
    </row>
    <row r="357" spans="19:19" hidden="1" x14ac:dyDescent="0.3">
      <c r="S357" s="33">
        <f t="shared" si="8"/>
        <v>0</v>
      </c>
    </row>
    <row r="358" spans="19:19" hidden="1" x14ac:dyDescent="0.3">
      <c r="S358" s="33">
        <f t="shared" si="8"/>
        <v>0</v>
      </c>
    </row>
    <row r="359" spans="19:19" hidden="1" x14ac:dyDescent="0.3">
      <c r="S359" s="33">
        <f t="shared" si="8"/>
        <v>0</v>
      </c>
    </row>
    <row r="360" spans="19:19" hidden="1" x14ac:dyDescent="0.3">
      <c r="S360" s="33">
        <f t="shared" si="8"/>
        <v>0</v>
      </c>
    </row>
    <row r="361" spans="19:19" hidden="1" x14ac:dyDescent="0.3">
      <c r="S361" s="33">
        <f t="shared" si="8"/>
        <v>0</v>
      </c>
    </row>
    <row r="362" spans="19:19" hidden="1" x14ac:dyDescent="0.3">
      <c r="S362" s="33">
        <f t="shared" si="8"/>
        <v>0</v>
      </c>
    </row>
    <row r="363" spans="19:19" hidden="1" x14ac:dyDescent="0.3">
      <c r="S363" s="33">
        <f t="shared" si="8"/>
        <v>0</v>
      </c>
    </row>
    <row r="364" spans="19:19" hidden="1" x14ac:dyDescent="0.3">
      <c r="S364" s="33">
        <f t="shared" si="8"/>
        <v>0</v>
      </c>
    </row>
    <row r="365" spans="19:19" hidden="1" x14ac:dyDescent="0.3">
      <c r="S365" s="33">
        <f t="shared" si="8"/>
        <v>0</v>
      </c>
    </row>
    <row r="366" spans="19:19" hidden="1" x14ac:dyDescent="0.3">
      <c r="S366" s="33">
        <f t="shared" si="8"/>
        <v>0</v>
      </c>
    </row>
    <row r="367" spans="19:19" hidden="1" x14ac:dyDescent="0.3">
      <c r="S367" s="33">
        <f t="shared" si="8"/>
        <v>0</v>
      </c>
    </row>
    <row r="368" spans="19:19" hidden="1" x14ac:dyDescent="0.3">
      <c r="S368" s="33">
        <f t="shared" si="8"/>
        <v>0</v>
      </c>
    </row>
    <row r="369" spans="19:19" hidden="1" x14ac:dyDescent="0.3">
      <c r="S369" s="33">
        <f t="shared" si="8"/>
        <v>0</v>
      </c>
    </row>
    <row r="370" spans="19:19" hidden="1" x14ac:dyDescent="0.3">
      <c r="S370" s="33">
        <f t="shared" si="8"/>
        <v>0</v>
      </c>
    </row>
    <row r="371" spans="19:19" hidden="1" x14ac:dyDescent="0.3">
      <c r="S371" s="33">
        <f t="shared" si="8"/>
        <v>0</v>
      </c>
    </row>
    <row r="372" spans="19:19" hidden="1" x14ac:dyDescent="0.3">
      <c r="S372" s="33">
        <f t="shared" si="8"/>
        <v>0</v>
      </c>
    </row>
    <row r="373" spans="19:19" hidden="1" x14ac:dyDescent="0.3">
      <c r="S373" s="33">
        <f t="shared" si="8"/>
        <v>0</v>
      </c>
    </row>
    <row r="374" spans="19:19" hidden="1" x14ac:dyDescent="0.3">
      <c r="S374" s="33">
        <f t="shared" si="8"/>
        <v>0</v>
      </c>
    </row>
    <row r="375" spans="19:19" hidden="1" x14ac:dyDescent="0.3">
      <c r="S375" s="33">
        <f t="shared" si="8"/>
        <v>0</v>
      </c>
    </row>
    <row r="376" spans="19:19" hidden="1" x14ac:dyDescent="0.3">
      <c r="S376" s="33">
        <f t="shared" si="8"/>
        <v>0</v>
      </c>
    </row>
    <row r="377" spans="19:19" hidden="1" x14ac:dyDescent="0.3">
      <c r="S377" s="33">
        <f t="shared" si="8"/>
        <v>0</v>
      </c>
    </row>
    <row r="378" spans="19:19" hidden="1" x14ac:dyDescent="0.3">
      <c r="S378" s="33">
        <f t="shared" si="8"/>
        <v>0</v>
      </c>
    </row>
    <row r="379" spans="19:19" hidden="1" x14ac:dyDescent="0.3">
      <c r="S379" s="33">
        <f t="shared" si="8"/>
        <v>0</v>
      </c>
    </row>
    <row r="380" spans="19:19" hidden="1" x14ac:dyDescent="0.3">
      <c r="S380" s="33">
        <f t="shared" si="8"/>
        <v>0</v>
      </c>
    </row>
    <row r="381" spans="19:19" hidden="1" x14ac:dyDescent="0.3">
      <c r="S381" s="33">
        <f t="shared" si="8"/>
        <v>0</v>
      </c>
    </row>
    <row r="382" spans="19:19" hidden="1" x14ac:dyDescent="0.3">
      <c r="S382" s="33">
        <f t="shared" ref="S382:S445" si="9">R382/87*100</f>
        <v>0</v>
      </c>
    </row>
    <row r="383" spans="19:19" hidden="1" x14ac:dyDescent="0.3">
      <c r="S383" s="33">
        <f t="shared" si="9"/>
        <v>0</v>
      </c>
    </row>
    <row r="384" spans="19:19" hidden="1" x14ac:dyDescent="0.3">
      <c r="S384" s="33">
        <f t="shared" si="9"/>
        <v>0</v>
      </c>
    </row>
    <row r="385" spans="19:19" hidden="1" x14ac:dyDescent="0.3">
      <c r="S385" s="33">
        <f t="shared" si="9"/>
        <v>0</v>
      </c>
    </row>
    <row r="386" spans="19:19" hidden="1" x14ac:dyDescent="0.3">
      <c r="S386" s="33">
        <f t="shared" si="9"/>
        <v>0</v>
      </c>
    </row>
    <row r="387" spans="19:19" hidden="1" x14ac:dyDescent="0.3">
      <c r="S387" s="33">
        <f t="shared" si="9"/>
        <v>0</v>
      </c>
    </row>
    <row r="388" spans="19:19" hidden="1" x14ac:dyDescent="0.3">
      <c r="S388" s="33">
        <f t="shared" si="9"/>
        <v>0</v>
      </c>
    </row>
    <row r="389" spans="19:19" hidden="1" x14ac:dyDescent="0.3">
      <c r="S389" s="33">
        <f t="shared" si="9"/>
        <v>0</v>
      </c>
    </row>
    <row r="390" spans="19:19" hidden="1" x14ac:dyDescent="0.3">
      <c r="S390" s="33">
        <f t="shared" si="9"/>
        <v>0</v>
      </c>
    </row>
    <row r="391" spans="19:19" hidden="1" x14ac:dyDescent="0.3">
      <c r="S391" s="33">
        <f t="shared" si="9"/>
        <v>0</v>
      </c>
    </row>
    <row r="392" spans="19:19" hidden="1" x14ac:dyDescent="0.3">
      <c r="S392" s="33">
        <f t="shared" si="9"/>
        <v>0</v>
      </c>
    </row>
    <row r="393" spans="19:19" hidden="1" x14ac:dyDescent="0.3">
      <c r="S393" s="33">
        <f t="shared" si="9"/>
        <v>0</v>
      </c>
    </row>
    <row r="394" spans="19:19" hidden="1" x14ac:dyDescent="0.3">
      <c r="S394" s="33">
        <f t="shared" si="9"/>
        <v>0</v>
      </c>
    </row>
    <row r="395" spans="19:19" hidden="1" x14ac:dyDescent="0.3">
      <c r="S395" s="33">
        <f t="shared" si="9"/>
        <v>0</v>
      </c>
    </row>
    <row r="396" spans="19:19" hidden="1" x14ac:dyDescent="0.3">
      <c r="S396" s="33">
        <f t="shared" si="9"/>
        <v>0</v>
      </c>
    </row>
    <row r="397" spans="19:19" hidden="1" x14ac:dyDescent="0.3">
      <c r="S397" s="33">
        <f t="shared" si="9"/>
        <v>0</v>
      </c>
    </row>
    <row r="398" spans="19:19" hidden="1" x14ac:dyDescent="0.3">
      <c r="S398" s="33">
        <f t="shared" si="9"/>
        <v>0</v>
      </c>
    </row>
    <row r="399" spans="19:19" hidden="1" x14ac:dyDescent="0.3">
      <c r="S399" s="33">
        <f t="shared" si="9"/>
        <v>0</v>
      </c>
    </row>
    <row r="400" spans="19:19" hidden="1" x14ac:dyDescent="0.3">
      <c r="S400" s="33">
        <f t="shared" si="9"/>
        <v>0</v>
      </c>
    </row>
    <row r="401" spans="19:19" hidden="1" x14ac:dyDescent="0.3">
      <c r="S401" s="33">
        <f t="shared" si="9"/>
        <v>0</v>
      </c>
    </row>
    <row r="402" spans="19:19" hidden="1" x14ac:dyDescent="0.3">
      <c r="S402" s="33">
        <f t="shared" si="9"/>
        <v>0</v>
      </c>
    </row>
    <row r="403" spans="19:19" hidden="1" x14ac:dyDescent="0.3">
      <c r="S403" s="33">
        <f t="shared" si="9"/>
        <v>0</v>
      </c>
    </row>
    <row r="404" spans="19:19" hidden="1" x14ac:dyDescent="0.3">
      <c r="S404" s="33">
        <f t="shared" si="9"/>
        <v>0</v>
      </c>
    </row>
    <row r="405" spans="19:19" hidden="1" x14ac:dyDescent="0.3">
      <c r="S405" s="33">
        <f t="shared" si="9"/>
        <v>0</v>
      </c>
    </row>
    <row r="406" spans="19:19" hidden="1" x14ac:dyDescent="0.3">
      <c r="S406" s="33">
        <f t="shared" si="9"/>
        <v>0</v>
      </c>
    </row>
    <row r="407" spans="19:19" hidden="1" x14ac:dyDescent="0.3">
      <c r="S407" s="33">
        <f t="shared" si="9"/>
        <v>0</v>
      </c>
    </row>
    <row r="408" spans="19:19" hidden="1" x14ac:dyDescent="0.3">
      <c r="S408" s="33">
        <f t="shared" si="9"/>
        <v>0</v>
      </c>
    </row>
    <row r="409" spans="19:19" hidden="1" x14ac:dyDescent="0.3">
      <c r="S409" s="33">
        <f t="shared" si="9"/>
        <v>0</v>
      </c>
    </row>
    <row r="410" spans="19:19" hidden="1" x14ac:dyDescent="0.3">
      <c r="S410" s="33">
        <f t="shared" si="9"/>
        <v>0</v>
      </c>
    </row>
    <row r="411" spans="19:19" hidden="1" x14ac:dyDescent="0.3">
      <c r="S411" s="33">
        <f t="shared" si="9"/>
        <v>0</v>
      </c>
    </row>
    <row r="412" spans="19:19" hidden="1" x14ac:dyDescent="0.3">
      <c r="S412" s="33">
        <f t="shared" si="9"/>
        <v>0</v>
      </c>
    </row>
    <row r="413" spans="19:19" hidden="1" x14ac:dyDescent="0.3">
      <c r="S413" s="33">
        <f t="shared" si="9"/>
        <v>0</v>
      </c>
    </row>
    <row r="414" spans="19:19" hidden="1" x14ac:dyDescent="0.3">
      <c r="S414" s="33">
        <f t="shared" si="9"/>
        <v>0</v>
      </c>
    </row>
    <row r="415" spans="19:19" hidden="1" x14ac:dyDescent="0.3">
      <c r="S415" s="33">
        <f t="shared" si="9"/>
        <v>0</v>
      </c>
    </row>
    <row r="416" spans="19:19" hidden="1" x14ac:dyDescent="0.3">
      <c r="S416" s="33">
        <f t="shared" si="9"/>
        <v>0</v>
      </c>
    </row>
    <row r="417" spans="19:19" hidden="1" x14ac:dyDescent="0.3">
      <c r="S417" s="33">
        <f t="shared" si="9"/>
        <v>0</v>
      </c>
    </row>
    <row r="418" spans="19:19" hidden="1" x14ac:dyDescent="0.3">
      <c r="S418" s="33">
        <f t="shared" si="9"/>
        <v>0</v>
      </c>
    </row>
    <row r="419" spans="19:19" hidden="1" x14ac:dyDescent="0.3">
      <c r="S419" s="33">
        <f t="shared" si="9"/>
        <v>0</v>
      </c>
    </row>
    <row r="420" spans="19:19" hidden="1" x14ac:dyDescent="0.3">
      <c r="S420" s="33">
        <f t="shared" si="9"/>
        <v>0</v>
      </c>
    </row>
    <row r="421" spans="19:19" hidden="1" x14ac:dyDescent="0.3">
      <c r="S421" s="33">
        <f t="shared" si="9"/>
        <v>0</v>
      </c>
    </row>
    <row r="422" spans="19:19" hidden="1" x14ac:dyDescent="0.3">
      <c r="S422" s="33">
        <f t="shared" si="9"/>
        <v>0</v>
      </c>
    </row>
    <row r="423" spans="19:19" hidden="1" x14ac:dyDescent="0.3">
      <c r="S423" s="33">
        <f t="shared" si="9"/>
        <v>0</v>
      </c>
    </row>
    <row r="424" spans="19:19" hidden="1" x14ac:dyDescent="0.3">
      <c r="S424" s="33">
        <f t="shared" si="9"/>
        <v>0</v>
      </c>
    </row>
    <row r="425" spans="19:19" hidden="1" x14ac:dyDescent="0.3">
      <c r="S425" s="33">
        <f t="shared" si="9"/>
        <v>0</v>
      </c>
    </row>
    <row r="426" spans="19:19" hidden="1" x14ac:dyDescent="0.3">
      <c r="S426" s="33">
        <f t="shared" si="9"/>
        <v>0</v>
      </c>
    </row>
    <row r="427" spans="19:19" hidden="1" x14ac:dyDescent="0.3">
      <c r="S427" s="33">
        <f t="shared" si="9"/>
        <v>0</v>
      </c>
    </row>
    <row r="428" spans="19:19" hidden="1" x14ac:dyDescent="0.3">
      <c r="S428" s="33">
        <f t="shared" si="9"/>
        <v>0</v>
      </c>
    </row>
    <row r="429" spans="19:19" hidden="1" x14ac:dyDescent="0.3">
      <c r="S429" s="33">
        <f t="shared" si="9"/>
        <v>0</v>
      </c>
    </row>
    <row r="430" spans="19:19" hidden="1" x14ac:dyDescent="0.3">
      <c r="S430" s="33">
        <f t="shared" si="9"/>
        <v>0</v>
      </c>
    </row>
    <row r="431" spans="19:19" hidden="1" x14ac:dyDescent="0.3">
      <c r="S431" s="33">
        <f t="shared" si="9"/>
        <v>0</v>
      </c>
    </row>
    <row r="432" spans="19:19" hidden="1" x14ac:dyDescent="0.3">
      <c r="S432" s="33">
        <f t="shared" si="9"/>
        <v>0</v>
      </c>
    </row>
    <row r="433" spans="19:19" hidden="1" x14ac:dyDescent="0.3">
      <c r="S433" s="33">
        <f t="shared" si="9"/>
        <v>0</v>
      </c>
    </row>
    <row r="434" spans="19:19" hidden="1" x14ac:dyDescent="0.3">
      <c r="S434" s="33">
        <f t="shared" si="9"/>
        <v>0</v>
      </c>
    </row>
    <row r="435" spans="19:19" hidden="1" x14ac:dyDescent="0.3">
      <c r="S435" s="33">
        <f t="shared" si="9"/>
        <v>0</v>
      </c>
    </row>
    <row r="436" spans="19:19" hidden="1" x14ac:dyDescent="0.3">
      <c r="S436" s="33">
        <f t="shared" si="9"/>
        <v>0</v>
      </c>
    </row>
    <row r="437" spans="19:19" hidden="1" x14ac:dyDescent="0.3">
      <c r="S437" s="33">
        <f t="shared" si="9"/>
        <v>0</v>
      </c>
    </row>
    <row r="438" spans="19:19" hidden="1" x14ac:dyDescent="0.3">
      <c r="S438" s="33">
        <f t="shared" si="9"/>
        <v>0</v>
      </c>
    </row>
    <row r="439" spans="19:19" hidden="1" x14ac:dyDescent="0.3">
      <c r="S439" s="33">
        <f t="shared" si="9"/>
        <v>0</v>
      </c>
    </row>
    <row r="440" spans="19:19" hidden="1" x14ac:dyDescent="0.3">
      <c r="S440" s="33">
        <f t="shared" si="9"/>
        <v>0</v>
      </c>
    </row>
    <row r="441" spans="19:19" hidden="1" x14ac:dyDescent="0.3">
      <c r="S441" s="33">
        <f t="shared" si="9"/>
        <v>0</v>
      </c>
    </row>
    <row r="442" spans="19:19" hidden="1" x14ac:dyDescent="0.3">
      <c r="S442" s="33">
        <f t="shared" si="9"/>
        <v>0</v>
      </c>
    </row>
    <row r="443" spans="19:19" hidden="1" x14ac:dyDescent="0.3">
      <c r="S443" s="33">
        <f t="shared" si="9"/>
        <v>0</v>
      </c>
    </row>
    <row r="444" spans="19:19" hidden="1" x14ac:dyDescent="0.3">
      <c r="S444" s="33">
        <f t="shared" si="9"/>
        <v>0</v>
      </c>
    </row>
    <row r="445" spans="19:19" hidden="1" x14ac:dyDescent="0.3">
      <c r="S445" s="33">
        <f t="shared" si="9"/>
        <v>0</v>
      </c>
    </row>
    <row r="446" spans="19:19" hidden="1" x14ac:dyDescent="0.3">
      <c r="S446" s="33">
        <f t="shared" ref="S446:S509" si="10">R446/87*100</f>
        <v>0</v>
      </c>
    </row>
    <row r="447" spans="19:19" hidden="1" x14ac:dyDescent="0.3">
      <c r="S447" s="33">
        <f t="shared" si="10"/>
        <v>0</v>
      </c>
    </row>
    <row r="448" spans="19:19" hidden="1" x14ac:dyDescent="0.3">
      <c r="S448" s="33">
        <f t="shared" si="10"/>
        <v>0</v>
      </c>
    </row>
    <row r="449" spans="19:19" hidden="1" x14ac:dyDescent="0.3">
      <c r="S449" s="33">
        <f t="shared" si="10"/>
        <v>0</v>
      </c>
    </row>
    <row r="450" spans="19:19" hidden="1" x14ac:dyDescent="0.3">
      <c r="S450" s="33">
        <f t="shared" si="10"/>
        <v>0</v>
      </c>
    </row>
    <row r="451" spans="19:19" hidden="1" x14ac:dyDescent="0.3">
      <c r="S451" s="33">
        <f t="shared" si="10"/>
        <v>0</v>
      </c>
    </row>
    <row r="452" spans="19:19" hidden="1" x14ac:dyDescent="0.3">
      <c r="S452" s="33">
        <f t="shared" si="10"/>
        <v>0</v>
      </c>
    </row>
    <row r="453" spans="19:19" hidden="1" x14ac:dyDescent="0.3">
      <c r="S453" s="33">
        <f t="shared" si="10"/>
        <v>0</v>
      </c>
    </row>
    <row r="454" spans="19:19" hidden="1" x14ac:dyDescent="0.3">
      <c r="S454" s="33">
        <f t="shared" si="10"/>
        <v>0</v>
      </c>
    </row>
    <row r="455" spans="19:19" hidden="1" x14ac:dyDescent="0.3">
      <c r="S455" s="33">
        <f t="shared" si="10"/>
        <v>0</v>
      </c>
    </row>
    <row r="456" spans="19:19" hidden="1" x14ac:dyDescent="0.3">
      <c r="S456" s="33">
        <f t="shared" si="10"/>
        <v>0</v>
      </c>
    </row>
    <row r="457" spans="19:19" hidden="1" x14ac:dyDescent="0.3">
      <c r="S457" s="33">
        <f t="shared" si="10"/>
        <v>0</v>
      </c>
    </row>
    <row r="458" spans="19:19" hidden="1" x14ac:dyDescent="0.3">
      <c r="S458" s="33">
        <f t="shared" si="10"/>
        <v>0</v>
      </c>
    </row>
    <row r="459" spans="19:19" hidden="1" x14ac:dyDescent="0.3">
      <c r="S459" s="33">
        <f t="shared" si="10"/>
        <v>0</v>
      </c>
    </row>
    <row r="460" spans="19:19" hidden="1" x14ac:dyDescent="0.3">
      <c r="S460" s="33">
        <f t="shared" si="10"/>
        <v>0</v>
      </c>
    </row>
    <row r="461" spans="19:19" hidden="1" x14ac:dyDescent="0.3">
      <c r="S461" s="33">
        <f t="shared" si="10"/>
        <v>0</v>
      </c>
    </row>
    <row r="462" spans="19:19" hidden="1" x14ac:dyDescent="0.3">
      <c r="S462" s="33">
        <f t="shared" si="10"/>
        <v>0</v>
      </c>
    </row>
    <row r="463" spans="19:19" hidden="1" x14ac:dyDescent="0.3">
      <c r="S463" s="33">
        <f t="shared" si="10"/>
        <v>0</v>
      </c>
    </row>
    <row r="464" spans="19:19" hidden="1" x14ac:dyDescent="0.3">
      <c r="S464" s="33">
        <f t="shared" si="10"/>
        <v>0</v>
      </c>
    </row>
    <row r="465" spans="19:19" hidden="1" x14ac:dyDescent="0.3">
      <c r="S465" s="33">
        <f t="shared" si="10"/>
        <v>0</v>
      </c>
    </row>
    <row r="466" spans="19:19" hidden="1" x14ac:dyDescent="0.3">
      <c r="S466" s="33">
        <f t="shared" si="10"/>
        <v>0</v>
      </c>
    </row>
    <row r="467" spans="19:19" hidden="1" x14ac:dyDescent="0.3">
      <c r="S467" s="33">
        <f t="shared" si="10"/>
        <v>0</v>
      </c>
    </row>
    <row r="468" spans="19:19" hidden="1" x14ac:dyDescent="0.3">
      <c r="S468" s="33">
        <f t="shared" si="10"/>
        <v>0</v>
      </c>
    </row>
    <row r="469" spans="19:19" hidden="1" x14ac:dyDescent="0.3">
      <c r="S469" s="33">
        <f t="shared" si="10"/>
        <v>0</v>
      </c>
    </row>
    <row r="470" spans="19:19" hidden="1" x14ac:dyDescent="0.3">
      <c r="S470" s="33">
        <f t="shared" si="10"/>
        <v>0</v>
      </c>
    </row>
    <row r="471" spans="19:19" hidden="1" x14ac:dyDescent="0.3">
      <c r="S471" s="33">
        <f t="shared" si="10"/>
        <v>0</v>
      </c>
    </row>
    <row r="472" spans="19:19" hidden="1" x14ac:dyDescent="0.3">
      <c r="S472" s="33">
        <f t="shared" si="10"/>
        <v>0</v>
      </c>
    </row>
    <row r="473" spans="19:19" hidden="1" x14ac:dyDescent="0.3">
      <c r="S473" s="33">
        <f t="shared" si="10"/>
        <v>0</v>
      </c>
    </row>
    <row r="474" spans="19:19" hidden="1" x14ac:dyDescent="0.3">
      <c r="S474" s="33">
        <f t="shared" si="10"/>
        <v>0</v>
      </c>
    </row>
    <row r="475" spans="19:19" hidden="1" x14ac:dyDescent="0.3">
      <c r="S475" s="33">
        <f t="shared" si="10"/>
        <v>0</v>
      </c>
    </row>
    <row r="476" spans="19:19" hidden="1" x14ac:dyDescent="0.3">
      <c r="S476" s="33">
        <f t="shared" si="10"/>
        <v>0</v>
      </c>
    </row>
    <row r="477" spans="19:19" hidden="1" x14ac:dyDescent="0.3">
      <c r="S477" s="33">
        <f t="shared" si="10"/>
        <v>0</v>
      </c>
    </row>
    <row r="478" spans="19:19" hidden="1" x14ac:dyDescent="0.3">
      <c r="S478" s="33">
        <f t="shared" si="10"/>
        <v>0</v>
      </c>
    </row>
    <row r="479" spans="19:19" hidden="1" x14ac:dyDescent="0.3">
      <c r="S479" s="33">
        <f t="shared" si="10"/>
        <v>0</v>
      </c>
    </row>
    <row r="480" spans="19:19" hidden="1" x14ac:dyDescent="0.3">
      <c r="S480" s="33">
        <f t="shared" si="10"/>
        <v>0</v>
      </c>
    </row>
    <row r="481" spans="19:19" hidden="1" x14ac:dyDescent="0.3">
      <c r="S481" s="33">
        <f t="shared" si="10"/>
        <v>0</v>
      </c>
    </row>
    <row r="482" spans="19:19" hidden="1" x14ac:dyDescent="0.3">
      <c r="S482" s="33">
        <f t="shared" si="10"/>
        <v>0</v>
      </c>
    </row>
    <row r="483" spans="19:19" hidden="1" x14ac:dyDescent="0.3">
      <c r="S483" s="33">
        <f t="shared" si="10"/>
        <v>0</v>
      </c>
    </row>
    <row r="484" spans="19:19" hidden="1" x14ac:dyDescent="0.3">
      <c r="S484" s="33">
        <f t="shared" si="10"/>
        <v>0</v>
      </c>
    </row>
    <row r="485" spans="19:19" hidden="1" x14ac:dyDescent="0.3">
      <c r="S485" s="33">
        <f t="shared" si="10"/>
        <v>0</v>
      </c>
    </row>
    <row r="486" spans="19:19" hidden="1" x14ac:dyDescent="0.3">
      <c r="S486" s="33">
        <f t="shared" si="10"/>
        <v>0</v>
      </c>
    </row>
    <row r="487" spans="19:19" hidden="1" x14ac:dyDescent="0.3">
      <c r="S487" s="33">
        <f t="shared" si="10"/>
        <v>0</v>
      </c>
    </row>
    <row r="488" spans="19:19" hidden="1" x14ac:dyDescent="0.3">
      <c r="S488" s="33">
        <f t="shared" si="10"/>
        <v>0</v>
      </c>
    </row>
    <row r="489" spans="19:19" hidden="1" x14ac:dyDescent="0.3">
      <c r="S489" s="33">
        <f t="shared" si="10"/>
        <v>0</v>
      </c>
    </row>
    <row r="490" spans="19:19" hidden="1" x14ac:dyDescent="0.3">
      <c r="S490" s="33">
        <f t="shared" si="10"/>
        <v>0</v>
      </c>
    </row>
    <row r="491" spans="19:19" hidden="1" x14ac:dyDescent="0.3">
      <c r="S491" s="33">
        <f t="shared" si="10"/>
        <v>0</v>
      </c>
    </row>
    <row r="492" spans="19:19" hidden="1" x14ac:dyDescent="0.3">
      <c r="S492" s="33">
        <f t="shared" si="10"/>
        <v>0</v>
      </c>
    </row>
    <row r="493" spans="19:19" hidden="1" x14ac:dyDescent="0.3">
      <c r="S493" s="33">
        <f t="shared" si="10"/>
        <v>0</v>
      </c>
    </row>
    <row r="494" spans="19:19" hidden="1" x14ac:dyDescent="0.3">
      <c r="S494" s="33">
        <f t="shared" si="10"/>
        <v>0</v>
      </c>
    </row>
    <row r="495" spans="19:19" hidden="1" x14ac:dyDescent="0.3">
      <c r="S495" s="33">
        <f t="shared" si="10"/>
        <v>0</v>
      </c>
    </row>
    <row r="496" spans="19:19" hidden="1" x14ac:dyDescent="0.3">
      <c r="S496" s="33">
        <f t="shared" si="10"/>
        <v>0</v>
      </c>
    </row>
    <row r="497" spans="19:19" hidden="1" x14ac:dyDescent="0.3">
      <c r="S497" s="33">
        <f t="shared" si="10"/>
        <v>0</v>
      </c>
    </row>
    <row r="498" spans="19:19" hidden="1" x14ac:dyDescent="0.3">
      <c r="S498" s="33">
        <f t="shared" si="10"/>
        <v>0</v>
      </c>
    </row>
    <row r="499" spans="19:19" hidden="1" x14ac:dyDescent="0.3">
      <c r="S499" s="33">
        <f t="shared" si="10"/>
        <v>0</v>
      </c>
    </row>
    <row r="500" spans="19:19" hidden="1" x14ac:dyDescent="0.3">
      <c r="S500" s="33">
        <f t="shared" si="10"/>
        <v>0</v>
      </c>
    </row>
    <row r="501" spans="19:19" hidden="1" x14ac:dyDescent="0.3">
      <c r="S501" s="33">
        <f t="shared" si="10"/>
        <v>0</v>
      </c>
    </row>
    <row r="502" spans="19:19" hidden="1" x14ac:dyDescent="0.3">
      <c r="S502" s="33">
        <f t="shared" si="10"/>
        <v>0</v>
      </c>
    </row>
    <row r="503" spans="19:19" hidden="1" x14ac:dyDescent="0.3">
      <c r="S503" s="33">
        <f t="shared" si="10"/>
        <v>0</v>
      </c>
    </row>
    <row r="504" spans="19:19" hidden="1" x14ac:dyDescent="0.3">
      <c r="S504" s="33">
        <f t="shared" si="10"/>
        <v>0</v>
      </c>
    </row>
    <row r="505" spans="19:19" hidden="1" x14ac:dyDescent="0.3">
      <c r="S505" s="33">
        <f t="shared" si="10"/>
        <v>0</v>
      </c>
    </row>
    <row r="506" spans="19:19" hidden="1" x14ac:dyDescent="0.3">
      <c r="S506" s="33">
        <f t="shared" si="10"/>
        <v>0</v>
      </c>
    </row>
    <row r="507" spans="19:19" hidden="1" x14ac:dyDescent="0.3">
      <c r="S507" s="33">
        <f t="shared" si="10"/>
        <v>0</v>
      </c>
    </row>
    <row r="508" spans="19:19" hidden="1" x14ac:dyDescent="0.3">
      <c r="S508" s="33">
        <f t="shared" si="10"/>
        <v>0</v>
      </c>
    </row>
    <row r="509" spans="19:19" hidden="1" x14ac:dyDescent="0.3">
      <c r="S509" s="33">
        <f t="shared" si="10"/>
        <v>0</v>
      </c>
    </row>
    <row r="510" spans="19:19" hidden="1" x14ac:dyDescent="0.3">
      <c r="S510" s="33">
        <f t="shared" ref="S510:S573" si="11">R510/87*100</f>
        <v>0</v>
      </c>
    </row>
    <row r="511" spans="19:19" hidden="1" x14ac:dyDescent="0.3">
      <c r="S511" s="33">
        <f t="shared" si="11"/>
        <v>0</v>
      </c>
    </row>
    <row r="512" spans="19:19" hidden="1" x14ac:dyDescent="0.3">
      <c r="S512" s="33">
        <f t="shared" si="11"/>
        <v>0</v>
      </c>
    </row>
    <row r="513" spans="19:19" hidden="1" x14ac:dyDescent="0.3">
      <c r="S513" s="33">
        <f t="shared" si="11"/>
        <v>0</v>
      </c>
    </row>
    <row r="514" spans="19:19" hidden="1" x14ac:dyDescent="0.3">
      <c r="S514" s="33">
        <f t="shared" si="11"/>
        <v>0</v>
      </c>
    </row>
    <row r="515" spans="19:19" hidden="1" x14ac:dyDescent="0.3">
      <c r="S515" s="33">
        <f t="shared" si="11"/>
        <v>0</v>
      </c>
    </row>
    <row r="516" spans="19:19" hidden="1" x14ac:dyDescent="0.3">
      <c r="S516" s="33">
        <f t="shared" si="11"/>
        <v>0</v>
      </c>
    </row>
    <row r="517" spans="19:19" hidden="1" x14ac:dyDescent="0.3">
      <c r="S517" s="33">
        <f t="shared" si="11"/>
        <v>0</v>
      </c>
    </row>
    <row r="518" spans="19:19" hidden="1" x14ac:dyDescent="0.3">
      <c r="S518" s="33">
        <f t="shared" si="11"/>
        <v>0</v>
      </c>
    </row>
    <row r="519" spans="19:19" hidden="1" x14ac:dyDescent="0.3">
      <c r="S519" s="33">
        <f t="shared" si="11"/>
        <v>0</v>
      </c>
    </row>
    <row r="520" spans="19:19" hidden="1" x14ac:dyDescent="0.3">
      <c r="S520" s="33">
        <f t="shared" si="11"/>
        <v>0</v>
      </c>
    </row>
    <row r="521" spans="19:19" hidden="1" x14ac:dyDescent="0.3">
      <c r="S521" s="33">
        <f t="shared" si="11"/>
        <v>0</v>
      </c>
    </row>
    <row r="522" spans="19:19" hidden="1" x14ac:dyDescent="0.3">
      <c r="S522" s="33">
        <f t="shared" si="11"/>
        <v>0</v>
      </c>
    </row>
    <row r="523" spans="19:19" hidden="1" x14ac:dyDescent="0.3">
      <c r="S523" s="33">
        <f t="shared" si="11"/>
        <v>0</v>
      </c>
    </row>
    <row r="524" spans="19:19" hidden="1" x14ac:dyDescent="0.3">
      <c r="S524" s="33">
        <f t="shared" si="11"/>
        <v>0</v>
      </c>
    </row>
    <row r="525" spans="19:19" hidden="1" x14ac:dyDescent="0.3">
      <c r="S525" s="33">
        <f t="shared" si="11"/>
        <v>0</v>
      </c>
    </row>
    <row r="526" spans="19:19" hidden="1" x14ac:dyDescent="0.3">
      <c r="S526" s="33">
        <f t="shared" si="11"/>
        <v>0</v>
      </c>
    </row>
    <row r="527" spans="19:19" hidden="1" x14ac:dyDescent="0.3">
      <c r="S527" s="33">
        <f t="shared" si="11"/>
        <v>0</v>
      </c>
    </row>
    <row r="528" spans="19:19" hidden="1" x14ac:dyDescent="0.3">
      <c r="S528" s="33">
        <f t="shared" si="11"/>
        <v>0</v>
      </c>
    </row>
    <row r="529" spans="19:19" hidden="1" x14ac:dyDescent="0.3">
      <c r="S529" s="33">
        <f t="shared" si="11"/>
        <v>0</v>
      </c>
    </row>
    <row r="530" spans="19:19" hidden="1" x14ac:dyDescent="0.3">
      <c r="S530" s="33">
        <f t="shared" si="11"/>
        <v>0</v>
      </c>
    </row>
    <row r="531" spans="19:19" hidden="1" x14ac:dyDescent="0.3">
      <c r="S531" s="33">
        <f t="shared" si="11"/>
        <v>0</v>
      </c>
    </row>
    <row r="532" spans="19:19" hidden="1" x14ac:dyDescent="0.3">
      <c r="S532" s="33">
        <f t="shared" si="11"/>
        <v>0</v>
      </c>
    </row>
    <row r="533" spans="19:19" hidden="1" x14ac:dyDescent="0.3">
      <c r="S533" s="33">
        <f t="shared" si="11"/>
        <v>0</v>
      </c>
    </row>
    <row r="534" spans="19:19" hidden="1" x14ac:dyDescent="0.3">
      <c r="S534" s="33">
        <f t="shared" si="11"/>
        <v>0</v>
      </c>
    </row>
    <row r="535" spans="19:19" hidden="1" x14ac:dyDescent="0.3">
      <c r="S535" s="33">
        <f t="shared" si="11"/>
        <v>0</v>
      </c>
    </row>
    <row r="536" spans="19:19" hidden="1" x14ac:dyDescent="0.3">
      <c r="S536" s="33">
        <f t="shared" si="11"/>
        <v>0</v>
      </c>
    </row>
    <row r="537" spans="19:19" hidden="1" x14ac:dyDescent="0.3">
      <c r="S537" s="33">
        <f t="shared" si="11"/>
        <v>0</v>
      </c>
    </row>
    <row r="538" spans="19:19" hidden="1" x14ac:dyDescent="0.3">
      <c r="S538" s="33">
        <f t="shared" si="11"/>
        <v>0</v>
      </c>
    </row>
    <row r="539" spans="19:19" hidden="1" x14ac:dyDescent="0.3">
      <c r="S539" s="33">
        <f t="shared" si="11"/>
        <v>0</v>
      </c>
    </row>
    <row r="540" spans="19:19" hidden="1" x14ac:dyDescent="0.3">
      <c r="S540" s="33">
        <f t="shared" si="11"/>
        <v>0</v>
      </c>
    </row>
    <row r="541" spans="19:19" hidden="1" x14ac:dyDescent="0.3">
      <c r="S541" s="33">
        <f t="shared" si="11"/>
        <v>0</v>
      </c>
    </row>
    <row r="542" spans="19:19" hidden="1" x14ac:dyDescent="0.3">
      <c r="S542" s="33">
        <f t="shared" si="11"/>
        <v>0</v>
      </c>
    </row>
    <row r="543" spans="19:19" hidden="1" x14ac:dyDescent="0.3">
      <c r="S543" s="33">
        <f t="shared" si="11"/>
        <v>0</v>
      </c>
    </row>
    <row r="544" spans="19:19" hidden="1" x14ac:dyDescent="0.3">
      <c r="S544" s="33">
        <f t="shared" si="11"/>
        <v>0</v>
      </c>
    </row>
    <row r="545" spans="19:19" hidden="1" x14ac:dyDescent="0.3">
      <c r="S545" s="33">
        <f t="shared" si="11"/>
        <v>0</v>
      </c>
    </row>
    <row r="546" spans="19:19" hidden="1" x14ac:dyDescent="0.3">
      <c r="S546" s="33">
        <f t="shared" si="11"/>
        <v>0</v>
      </c>
    </row>
    <row r="547" spans="19:19" hidden="1" x14ac:dyDescent="0.3">
      <c r="S547" s="33">
        <f t="shared" si="11"/>
        <v>0</v>
      </c>
    </row>
    <row r="548" spans="19:19" hidden="1" x14ac:dyDescent="0.3">
      <c r="S548" s="33">
        <f t="shared" si="11"/>
        <v>0</v>
      </c>
    </row>
    <row r="549" spans="19:19" hidden="1" x14ac:dyDescent="0.3">
      <c r="S549" s="33">
        <f t="shared" si="11"/>
        <v>0</v>
      </c>
    </row>
    <row r="550" spans="19:19" hidden="1" x14ac:dyDescent="0.3">
      <c r="S550" s="33">
        <f t="shared" si="11"/>
        <v>0</v>
      </c>
    </row>
    <row r="551" spans="19:19" hidden="1" x14ac:dyDescent="0.3">
      <c r="S551" s="33">
        <f t="shared" si="11"/>
        <v>0</v>
      </c>
    </row>
    <row r="552" spans="19:19" hidden="1" x14ac:dyDescent="0.3">
      <c r="S552" s="33">
        <f t="shared" si="11"/>
        <v>0</v>
      </c>
    </row>
    <row r="553" spans="19:19" hidden="1" x14ac:dyDescent="0.3">
      <c r="S553" s="33">
        <f t="shared" si="11"/>
        <v>0</v>
      </c>
    </row>
    <row r="554" spans="19:19" hidden="1" x14ac:dyDescent="0.3">
      <c r="S554" s="33">
        <f t="shared" si="11"/>
        <v>0</v>
      </c>
    </row>
    <row r="555" spans="19:19" hidden="1" x14ac:dyDescent="0.3">
      <c r="S555" s="33">
        <f t="shared" si="11"/>
        <v>0</v>
      </c>
    </row>
    <row r="556" spans="19:19" hidden="1" x14ac:dyDescent="0.3">
      <c r="S556" s="33">
        <f t="shared" si="11"/>
        <v>0</v>
      </c>
    </row>
    <row r="557" spans="19:19" hidden="1" x14ac:dyDescent="0.3">
      <c r="S557" s="33">
        <f t="shared" si="11"/>
        <v>0</v>
      </c>
    </row>
    <row r="558" spans="19:19" hidden="1" x14ac:dyDescent="0.3">
      <c r="S558" s="33">
        <f t="shared" si="11"/>
        <v>0</v>
      </c>
    </row>
    <row r="559" spans="19:19" hidden="1" x14ac:dyDescent="0.3">
      <c r="S559" s="33">
        <f t="shared" si="11"/>
        <v>0</v>
      </c>
    </row>
    <row r="560" spans="19:19" hidden="1" x14ac:dyDescent="0.3">
      <c r="S560" s="33">
        <f t="shared" si="11"/>
        <v>0</v>
      </c>
    </row>
    <row r="561" spans="19:19" hidden="1" x14ac:dyDescent="0.3">
      <c r="S561" s="33">
        <f t="shared" si="11"/>
        <v>0</v>
      </c>
    </row>
    <row r="562" spans="19:19" hidden="1" x14ac:dyDescent="0.3">
      <c r="S562" s="33">
        <f t="shared" si="11"/>
        <v>0</v>
      </c>
    </row>
    <row r="563" spans="19:19" hidden="1" x14ac:dyDescent="0.3">
      <c r="S563" s="33">
        <f t="shared" si="11"/>
        <v>0</v>
      </c>
    </row>
    <row r="564" spans="19:19" hidden="1" x14ac:dyDescent="0.3">
      <c r="S564" s="33">
        <f t="shared" si="11"/>
        <v>0</v>
      </c>
    </row>
    <row r="565" spans="19:19" hidden="1" x14ac:dyDescent="0.3">
      <c r="S565" s="33">
        <f t="shared" si="11"/>
        <v>0</v>
      </c>
    </row>
    <row r="566" spans="19:19" hidden="1" x14ac:dyDescent="0.3">
      <c r="S566" s="33">
        <f t="shared" si="11"/>
        <v>0</v>
      </c>
    </row>
    <row r="567" spans="19:19" hidden="1" x14ac:dyDescent="0.3">
      <c r="S567" s="33">
        <f t="shared" si="11"/>
        <v>0</v>
      </c>
    </row>
    <row r="568" spans="19:19" hidden="1" x14ac:dyDescent="0.3">
      <c r="S568" s="33">
        <f t="shared" si="11"/>
        <v>0</v>
      </c>
    </row>
    <row r="569" spans="19:19" hidden="1" x14ac:dyDescent="0.3">
      <c r="S569" s="33">
        <f t="shared" si="11"/>
        <v>0</v>
      </c>
    </row>
    <row r="570" spans="19:19" hidden="1" x14ac:dyDescent="0.3">
      <c r="S570" s="33">
        <f t="shared" si="11"/>
        <v>0</v>
      </c>
    </row>
    <row r="571" spans="19:19" hidden="1" x14ac:dyDescent="0.3">
      <c r="S571" s="33">
        <f t="shared" si="11"/>
        <v>0</v>
      </c>
    </row>
    <row r="572" spans="19:19" hidden="1" x14ac:dyDescent="0.3">
      <c r="S572" s="33">
        <f t="shared" si="11"/>
        <v>0</v>
      </c>
    </row>
    <row r="573" spans="19:19" hidden="1" x14ac:dyDescent="0.3">
      <c r="S573" s="33">
        <f t="shared" si="11"/>
        <v>0</v>
      </c>
    </row>
    <row r="574" spans="19:19" hidden="1" x14ac:dyDescent="0.3">
      <c r="S574" s="33">
        <f t="shared" ref="S574:S627" si="12">R574/87*100</f>
        <v>0</v>
      </c>
    </row>
    <row r="575" spans="19:19" hidden="1" x14ac:dyDescent="0.3">
      <c r="S575" s="33">
        <f t="shared" si="12"/>
        <v>0</v>
      </c>
    </row>
    <row r="576" spans="19:19" hidden="1" x14ac:dyDescent="0.3">
      <c r="S576" s="33">
        <f t="shared" si="12"/>
        <v>0</v>
      </c>
    </row>
    <row r="577" spans="19:19" hidden="1" x14ac:dyDescent="0.3">
      <c r="S577" s="33">
        <f t="shared" si="12"/>
        <v>0</v>
      </c>
    </row>
    <row r="578" spans="19:19" hidden="1" x14ac:dyDescent="0.3">
      <c r="S578" s="33">
        <f t="shared" si="12"/>
        <v>0</v>
      </c>
    </row>
    <row r="579" spans="19:19" hidden="1" x14ac:dyDescent="0.3">
      <c r="S579" s="33">
        <f t="shared" si="12"/>
        <v>0</v>
      </c>
    </row>
    <row r="580" spans="19:19" hidden="1" x14ac:dyDescent="0.3">
      <c r="S580" s="33">
        <f t="shared" si="12"/>
        <v>0</v>
      </c>
    </row>
    <row r="581" spans="19:19" hidden="1" x14ac:dyDescent="0.3">
      <c r="S581" s="33">
        <f t="shared" si="12"/>
        <v>0</v>
      </c>
    </row>
    <row r="582" spans="19:19" hidden="1" x14ac:dyDescent="0.3">
      <c r="S582" s="33">
        <f t="shared" si="12"/>
        <v>0</v>
      </c>
    </row>
    <row r="583" spans="19:19" hidden="1" x14ac:dyDescent="0.3">
      <c r="S583" s="33">
        <f t="shared" si="12"/>
        <v>0</v>
      </c>
    </row>
    <row r="584" spans="19:19" hidden="1" x14ac:dyDescent="0.3">
      <c r="S584" s="33">
        <f t="shared" si="12"/>
        <v>0</v>
      </c>
    </row>
    <row r="585" spans="19:19" hidden="1" x14ac:dyDescent="0.3">
      <c r="S585" s="33">
        <f t="shared" si="12"/>
        <v>0</v>
      </c>
    </row>
    <row r="586" spans="19:19" hidden="1" x14ac:dyDescent="0.3">
      <c r="S586" s="33">
        <f t="shared" si="12"/>
        <v>0</v>
      </c>
    </row>
    <row r="587" spans="19:19" hidden="1" x14ac:dyDescent="0.3">
      <c r="S587" s="33">
        <f t="shared" si="12"/>
        <v>0</v>
      </c>
    </row>
    <row r="588" spans="19:19" hidden="1" x14ac:dyDescent="0.3">
      <c r="S588" s="33">
        <f t="shared" si="12"/>
        <v>0</v>
      </c>
    </row>
    <row r="589" spans="19:19" hidden="1" x14ac:dyDescent="0.3">
      <c r="S589" s="33">
        <f t="shared" si="12"/>
        <v>0</v>
      </c>
    </row>
    <row r="590" spans="19:19" hidden="1" x14ac:dyDescent="0.3">
      <c r="S590" s="33">
        <f t="shared" si="12"/>
        <v>0</v>
      </c>
    </row>
    <row r="591" spans="19:19" hidden="1" x14ac:dyDescent="0.3">
      <c r="S591" s="33">
        <f t="shared" si="12"/>
        <v>0</v>
      </c>
    </row>
    <row r="592" spans="19:19" hidden="1" x14ac:dyDescent="0.3">
      <c r="S592" s="33">
        <f t="shared" si="12"/>
        <v>0</v>
      </c>
    </row>
    <row r="593" spans="19:19" hidden="1" x14ac:dyDescent="0.3">
      <c r="S593" s="33">
        <f t="shared" si="12"/>
        <v>0</v>
      </c>
    </row>
    <row r="594" spans="19:19" hidden="1" x14ac:dyDescent="0.3">
      <c r="S594" s="33">
        <f t="shared" si="12"/>
        <v>0</v>
      </c>
    </row>
    <row r="595" spans="19:19" hidden="1" x14ac:dyDescent="0.3">
      <c r="S595" s="33">
        <f t="shared" si="12"/>
        <v>0</v>
      </c>
    </row>
    <row r="596" spans="19:19" hidden="1" x14ac:dyDescent="0.3">
      <c r="S596" s="33">
        <f t="shared" si="12"/>
        <v>0</v>
      </c>
    </row>
    <row r="597" spans="19:19" hidden="1" x14ac:dyDescent="0.3">
      <c r="S597" s="33">
        <f t="shared" si="12"/>
        <v>0</v>
      </c>
    </row>
    <row r="598" spans="19:19" hidden="1" x14ac:dyDescent="0.3">
      <c r="S598" s="33">
        <f t="shared" si="12"/>
        <v>0</v>
      </c>
    </row>
    <row r="599" spans="19:19" hidden="1" x14ac:dyDescent="0.3">
      <c r="S599" s="33">
        <f t="shared" si="12"/>
        <v>0</v>
      </c>
    </row>
    <row r="600" spans="19:19" hidden="1" x14ac:dyDescent="0.3">
      <c r="S600" s="33">
        <f t="shared" si="12"/>
        <v>0</v>
      </c>
    </row>
    <row r="601" spans="19:19" hidden="1" x14ac:dyDescent="0.3">
      <c r="S601" s="33">
        <f t="shared" si="12"/>
        <v>0</v>
      </c>
    </row>
    <row r="602" spans="19:19" hidden="1" x14ac:dyDescent="0.3">
      <c r="S602" s="33">
        <f t="shared" si="12"/>
        <v>0</v>
      </c>
    </row>
    <row r="603" spans="19:19" hidden="1" x14ac:dyDescent="0.3">
      <c r="S603" s="33">
        <f t="shared" si="12"/>
        <v>0</v>
      </c>
    </row>
    <row r="604" spans="19:19" hidden="1" x14ac:dyDescent="0.3">
      <c r="S604" s="33">
        <f t="shared" si="12"/>
        <v>0</v>
      </c>
    </row>
    <row r="605" spans="19:19" hidden="1" x14ac:dyDescent="0.3">
      <c r="S605" s="33">
        <f t="shared" si="12"/>
        <v>0</v>
      </c>
    </row>
    <row r="606" spans="19:19" hidden="1" x14ac:dyDescent="0.3">
      <c r="S606" s="33">
        <f t="shared" si="12"/>
        <v>0</v>
      </c>
    </row>
    <row r="607" spans="19:19" hidden="1" x14ac:dyDescent="0.3">
      <c r="S607" s="33">
        <f t="shared" si="12"/>
        <v>0</v>
      </c>
    </row>
    <row r="608" spans="19:19" hidden="1" x14ac:dyDescent="0.3">
      <c r="S608" s="33">
        <f t="shared" si="12"/>
        <v>0</v>
      </c>
    </row>
    <row r="609" spans="19:19" hidden="1" x14ac:dyDescent="0.3">
      <c r="S609" s="33">
        <f t="shared" si="12"/>
        <v>0</v>
      </c>
    </row>
    <row r="610" spans="19:19" hidden="1" x14ac:dyDescent="0.3">
      <c r="S610" s="33">
        <f t="shared" si="12"/>
        <v>0</v>
      </c>
    </row>
    <row r="611" spans="19:19" hidden="1" x14ac:dyDescent="0.3">
      <c r="S611" s="33">
        <f t="shared" si="12"/>
        <v>0</v>
      </c>
    </row>
    <row r="612" spans="19:19" hidden="1" x14ac:dyDescent="0.3">
      <c r="S612" s="33">
        <f t="shared" si="12"/>
        <v>0</v>
      </c>
    </row>
    <row r="613" spans="19:19" hidden="1" x14ac:dyDescent="0.3">
      <c r="S613" s="33">
        <f t="shared" si="12"/>
        <v>0</v>
      </c>
    </row>
    <row r="614" spans="19:19" hidden="1" x14ac:dyDescent="0.3">
      <c r="S614" s="33">
        <f t="shared" si="12"/>
        <v>0</v>
      </c>
    </row>
    <row r="615" spans="19:19" hidden="1" x14ac:dyDescent="0.3">
      <c r="S615" s="33">
        <f t="shared" si="12"/>
        <v>0</v>
      </c>
    </row>
    <row r="616" spans="19:19" hidden="1" x14ac:dyDescent="0.3">
      <c r="S616" s="33">
        <f t="shared" si="12"/>
        <v>0</v>
      </c>
    </row>
    <row r="617" spans="19:19" hidden="1" x14ac:dyDescent="0.3">
      <c r="S617" s="33">
        <f t="shared" si="12"/>
        <v>0</v>
      </c>
    </row>
    <row r="618" spans="19:19" hidden="1" x14ac:dyDescent="0.3">
      <c r="S618" s="33">
        <f t="shared" si="12"/>
        <v>0</v>
      </c>
    </row>
    <row r="619" spans="19:19" hidden="1" x14ac:dyDescent="0.3">
      <c r="S619" s="33">
        <f t="shared" si="12"/>
        <v>0</v>
      </c>
    </row>
    <row r="620" spans="19:19" hidden="1" x14ac:dyDescent="0.3">
      <c r="S620" s="33">
        <f t="shared" si="12"/>
        <v>0</v>
      </c>
    </row>
    <row r="621" spans="19:19" hidden="1" x14ac:dyDescent="0.3">
      <c r="S621" s="33">
        <f t="shared" si="12"/>
        <v>0</v>
      </c>
    </row>
    <row r="622" spans="19:19" hidden="1" x14ac:dyDescent="0.3">
      <c r="S622" s="33">
        <f t="shared" si="12"/>
        <v>0</v>
      </c>
    </row>
    <row r="623" spans="19:19" hidden="1" x14ac:dyDescent="0.3">
      <c r="S623" s="33">
        <f t="shared" si="12"/>
        <v>0</v>
      </c>
    </row>
    <row r="624" spans="19:19" hidden="1" x14ac:dyDescent="0.3">
      <c r="S624" s="33">
        <f t="shared" si="12"/>
        <v>0</v>
      </c>
    </row>
    <row r="625" spans="19:19" hidden="1" x14ac:dyDescent="0.3">
      <c r="S625" s="33">
        <f t="shared" si="12"/>
        <v>0</v>
      </c>
    </row>
    <row r="626" spans="19:19" hidden="1" x14ac:dyDescent="0.3">
      <c r="S626" s="33">
        <f t="shared" si="12"/>
        <v>0</v>
      </c>
    </row>
    <row r="627" spans="19:19" hidden="1" x14ac:dyDescent="0.3">
      <c r="S627" s="33">
        <f t="shared" si="12"/>
        <v>0</v>
      </c>
    </row>
    <row r="628" spans="19:19" hidden="1" x14ac:dyDescent="0.3"/>
  </sheetData>
  <mergeCells count="9">
    <mergeCell ref="A4:A6"/>
    <mergeCell ref="R4:R6"/>
    <mergeCell ref="S4:S6"/>
    <mergeCell ref="F1:I2"/>
    <mergeCell ref="B4:D4"/>
    <mergeCell ref="E4:G4"/>
    <mergeCell ref="H4:J4"/>
    <mergeCell ref="K4:M4"/>
    <mergeCell ref="N4:P4"/>
  </mergeCells>
  <pageMargins left="0.25" right="0.25" top="0.75" bottom="0.75" header="0.3" footer="0.3"/>
  <pageSetup paperSize="9" scale="5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tsokt</dc:creator>
  <cp:lastModifiedBy>Александр Доненко</cp:lastModifiedBy>
  <cp:lastPrinted>2023-01-23T18:30:20Z</cp:lastPrinted>
  <dcterms:created xsi:type="dcterms:W3CDTF">2022-09-13T12:55:07Z</dcterms:created>
  <dcterms:modified xsi:type="dcterms:W3CDTF">2025-03-12T12:57:34Z</dcterms:modified>
</cp:coreProperties>
</file>