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225" windowWidth="14805" windowHeight="7890" tabRatio="824"/>
  </bookViews>
  <sheets>
    <sheet name="Октябрьское сп " sheetId="28" r:id="rId1"/>
  </sheets>
  <externalReferences>
    <externalReference r:id="rId2"/>
    <externalReference r:id="rId3"/>
  </externalReferences>
  <definedNames>
    <definedName name="base_month">[1]TECHSHEET!$K$6</definedName>
    <definedName name="base_period">[1]TECHSHEET!$K$7</definedName>
    <definedName name="base_year">[1]TECHSHEET!$K$2</definedName>
    <definedName name="LOGICAL">[1]TECHSHEET!$D$45:$D$46</definedName>
    <definedName name="REGION_IDX_LIMIT_MIRROR">'[1]Список МО'!$M$73</definedName>
    <definedName name="regulation_year">[1]TECHSHEET!$K$3</definedName>
    <definedName name="report_month">[1]TECHSHEET!$K$5</definedName>
    <definedName name="report_period">[1]TECHSHEET!$K$8</definedName>
  </definedNames>
  <calcPr calcId="125725" concurrentCalc="0"/>
</workbook>
</file>

<file path=xl/calcChain.xml><?xml version="1.0" encoding="utf-8"?>
<calcChain xmlns="http://schemas.openxmlformats.org/spreadsheetml/2006/main">
  <c r="AK53" i="28"/>
  <c r="AJ53"/>
  <c r="AD53"/>
  <c r="AC53"/>
  <c r="AD36"/>
  <c r="AC36"/>
  <c r="AD38"/>
  <c r="AC38"/>
  <c r="AD20"/>
  <c r="AC20"/>
  <c r="AF38"/>
  <c r="AE38"/>
  <c r="AF20"/>
  <c r="AE20"/>
  <c r="X32"/>
  <c r="AD32"/>
  <c r="W32"/>
  <c r="AC32"/>
  <c r="AK51"/>
  <c r="AJ51"/>
  <c r="AO51"/>
  <c r="AK48"/>
  <c r="AJ48"/>
  <c r="AO48"/>
  <c r="Z46"/>
  <c r="AD46"/>
  <c r="AK46"/>
  <c r="Y46"/>
  <c r="AC46"/>
  <c r="AJ46"/>
  <c r="X46"/>
  <c r="W46"/>
  <c r="Z45"/>
  <c r="AD45"/>
  <c r="AK45"/>
  <c r="Y45"/>
  <c r="AC45"/>
  <c r="AJ45"/>
  <c r="Z44"/>
  <c r="AD44"/>
  <c r="AK44"/>
  <c r="Y44"/>
  <c r="AC44"/>
  <c r="AJ44"/>
  <c r="AH39"/>
  <c r="AG39"/>
  <c r="AD39"/>
  <c r="AK39"/>
  <c r="AC39"/>
  <c r="AJ39"/>
  <c r="Z39"/>
  <c r="Y39"/>
  <c r="R39"/>
  <c r="Q39"/>
  <c r="P39"/>
  <c r="M39"/>
  <c r="L39"/>
  <c r="K39"/>
  <c r="J39"/>
  <c r="AH38"/>
  <c r="AG38"/>
  <c r="Z38"/>
  <c r="AK38"/>
  <c r="Y38"/>
  <c r="AJ38"/>
  <c r="R38"/>
  <c r="Q38"/>
  <c r="P38"/>
  <c r="M38"/>
  <c r="L38"/>
  <c r="K38"/>
  <c r="J38"/>
  <c r="AH36"/>
  <c r="AK36"/>
  <c r="AG36"/>
  <c r="AJ36"/>
  <c r="AO36"/>
  <c r="Z36"/>
  <c r="Y36"/>
  <c r="AK32"/>
  <c r="AJ32"/>
  <c r="Z32"/>
  <c r="Y32"/>
  <c r="Z26"/>
  <c r="Y26"/>
  <c r="O26"/>
  <c r="AH26"/>
  <c r="AG26"/>
  <c r="AD23"/>
  <c r="AK23"/>
  <c r="AC23"/>
  <c r="AJ23"/>
  <c r="AO23"/>
  <c r="Z23"/>
  <c r="Y23"/>
  <c r="R23"/>
  <c r="Q23"/>
  <c r="P23"/>
  <c r="L23"/>
  <c r="K23"/>
  <c r="J23"/>
  <c r="AH20"/>
  <c r="AG20"/>
  <c r="Z20"/>
  <c r="Y20"/>
  <c r="R20"/>
  <c r="Q20"/>
  <c r="P20"/>
  <c r="M20"/>
  <c r="L20"/>
  <c r="K20"/>
  <c r="J20"/>
  <c r="B20"/>
  <c r="AO32"/>
  <c r="AO44"/>
  <c r="AO45"/>
  <c r="AO46"/>
  <c r="AO38"/>
  <c r="AS38"/>
  <c r="AO39"/>
  <c r="AT38"/>
  <c r="AK20"/>
  <c r="AD26"/>
  <c r="AK26"/>
  <c r="AJ20"/>
  <c r="AC26"/>
  <c r="AJ26"/>
  <c r="AO26"/>
  <c r="AS20"/>
  <c r="AO20"/>
  <c r="AS39"/>
  <c r="AO53"/>
  <c r="AT20"/>
  <c r="AT39"/>
</calcChain>
</file>

<file path=xl/comments1.xml><?xml version="1.0" encoding="utf-8"?>
<comments xmlns="http://schemas.openxmlformats.org/spreadsheetml/2006/main">
  <authors>
    <author>Автор</author>
  </authors>
  <commentList>
    <comment ref="AA8" authorId="0">
      <text>
        <r>
          <rPr>
            <sz val="9"/>
            <color indexed="81"/>
            <rFont val="Tahoma"/>
            <family val="2"/>
            <charset val="204"/>
          </rPr>
          <t>Адрес, для которого приведён расчёт (изменение значения - двойным щелчком мыши)</t>
        </r>
      </text>
    </comment>
    <comment ref="F9" authorId="0">
      <text>
        <r>
          <rPr>
            <sz val="9"/>
            <color indexed="81"/>
            <rFont val="Tahoma"/>
            <family val="2"/>
            <charset val="204"/>
          </rPr>
          <t>ЖП - жилое помещение</t>
        </r>
      </text>
    </comment>
    <comment ref="H9" authorId="0">
      <text>
        <r>
          <rPr>
            <sz val="9"/>
            <color indexed="81"/>
            <rFont val="Tahoma"/>
            <family val="2"/>
            <charset val="204"/>
          </rPr>
          <t>ОДН - общедомовые нужды
ИЗУ и НП - использование земельного участка и надворных построек</t>
        </r>
      </text>
    </comment>
    <comment ref="J9" authorId="0">
      <text>
        <r>
          <rPr>
            <sz val="9"/>
            <color indexed="81"/>
            <rFont val="Tahoma"/>
            <family val="2"/>
            <charset val="204"/>
          </rPr>
          <t>ЖП - жилое помещение</t>
        </r>
      </text>
    </comment>
    <comment ref="L9" authorId="0">
      <text>
        <r>
          <rPr>
            <sz val="9"/>
            <color indexed="81"/>
            <rFont val="Tahoma"/>
            <family val="2"/>
            <charset val="204"/>
          </rPr>
          <t>ОДН - общедомовые нужды
ИЗУ и НП - использование земельного участка и надворных построек</t>
        </r>
      </text>
    </comment>
    <comment ref="N9" authorId="0">
      <text>
        <r>
          <rPr>
            <sz val="9"/>
            <color indexed="81"/>
            <rFont val="Tahoma"/>
            <family val="2"/>
            <charset val="204"/>
          </rPr>
          <t>ЖП - жилое помещение</t>
        </r>
      </text>
    </comment>
    <comment ref="P9" authorId="0">
      <text>
        <r>
          <rPr>
            <sz val="9"/>
            <color indexed="81"/>
            <rFont val="Tahoma"/>
            <family val="2"/>
            <charset val="204"/>
          </rPr>
          <t>ОДН - общедомовые нужды
ИЗУ и НП - использование земельного участка и надворных построек</t>
        </r>
      </text>
    </comment>
    <comment ref="S9" authorId="0">
      <text>
        <r>
          <rPr>
            <sz val="9"/>
            <color indexed="81"/>
            <rFont val="Tahoma"/>
            <family val="2"/>
            <charset val="204"/>
          </rPr>
          <t>ЖП - жилое помещение</t>
        </r>
      </text>
    </comment>
    <comment ref="U9" authorId="0">
      <text>
        <r>
          <rPr>
            <sz val="9"/>
            <color indexed="81"/>
            <rFont val="Tahoma"/>
            <family val="2"/>
            <charset val="204"/>
          </rPr>
          <t>ОДН - общедомовые нужды
ИЗУ и НП - использование земельного участка и надворных построек</t>
        </r>
      </text>
    </comment>
    <comment ref="AE9" authorId="0">
      <text>
        <r>
          <rPr>
            <sz val="9"/>
            <color indexed="81"/>
            <rFont val="Tahoma"/>
            <family val="2"/>
            <charset val="204"/>
          </rPr>
          <t>ОДН - общедомовые нужды
ИЗУ и НП - использование земельного участка и надворных построек</t>
        </r>
      </text>
    </comment>
    <comment ref="AO9" authorId="0">
      <text>
        <r>
          <rPr>
            <sz val="9"/>
            <color indexed="81"/>
            <rFont val="Tahoma"/>
            <family val="2"/>
            <charset val="204"/>
          </rPr>
          <t>Максимальное изменение платы, всего (в сопоставимых условиях при изменении тарифов, нормативов, с учётом изменения количества месяцев в периоде оказания услуги), а также с учётом мер дополнительной социальной поддержки граждан, предусмотренной за счёт средств бюджета субъекта Российской Федерации и бюджета муниципального образования и направленной на соблюдение устанавливаемых предельных индексов, %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Номер-ссылка на лист СРЕД</t>
        </r>
      </text>
    </comment>
    <comment ref="D10" authorId="0">
      <text>
        <r>
          <rPr>
            <sz val="9"/>
            <color indexed="81"/>
            <rFont val="Tahoma"/>
            <family val="2"/>
            <charset val="204"/>
          </rPr>
          <t>МКД - многоквартирный дом
ЧД - частный дом</t>
        </r>
      </text>
    </comment>
    <comment ref="J10" authorId="0">
      <text>
        <r>
          <rPr>
            <sz val="9"/>
            <color indexed="81"/>
            <rFont val="Tahoma"/>
            <family val="2"/>
            <charset val="204"/>
          </rPr>
          <t>Изменение значения -двойным щелчком мыши</t>
        </r>
      </text>
    </comment>
    <comment ref="N10" authorId="0">
      <text>
        <r>
          <rPr>
            <sz val="9"/>
            <color indexed="81"/>
            <rFont val="Tahoma"/>
            <family val="2"/>
            <charset val="204"/>
          </rPr>
          <t>Тариф для населения с учётом надбавки, НДС и прочих выплат, применяемых при начислении платежа гражданину, руб.</t>
        </r>
      </text>
    </comment>
    <comment ref="P10" authorId="0">
      <text>
        <r>
          <rPr>
            <sz val="9"/>
            <color indexed="81"/>
            <rFont val="Tahoma"/>
            <family val="2"/>
            <charset val="204"/>
          </rPr>
          <t>СПРАВОЧНО. Экономически обоснованный тариф организаций коммунального комплекса с учётом надбавки, руб. (тариф указывается с НДС)</t>
        </r>
      </text>
    </comment>
    <comment ref="R10" authorId="0">
      <text>
        <r>
          <rPr>
            <sz val="9"/>
            <color indexed="81"/>
            <rFont val="Tahoma"/>
            <family val="2"/>
            <charset val="204"/>
          </rPr>
          <t>Тариф для населения с учётом надбавки, НДС и прочих выплат, применяемых при начислении платежа гражданину, руб.</t>
        </r>
      </text>
    </comment>
    <comment ref="S10" authorId="0">
      <text>
        <r>
          <rPr>
            <sz val="9"/>
            <color indexed="81"/>
            <rFont val="Tahoma"/>
            <family val="2"/>
            <charset val="204"/>
          </rPr>
          <t>Норматив потребления услуг (неусредненный норматив по муниципальному образованию)</t>
        </r>
      </text>
    </comment>
    <comment ref="W10" authorId="0">
      <text>
        <r>
          <rPr>
            <sz val="9"/>
            <color indexed="81"/>
            <rFont val="Tahoma"/>
            <family val="2"/>
            <charset val="204"/>
          </rPr>
          <t>Общая площадь жилых помещений, на которую рассчитывается стоимость соответствующей услуги, кв.м</t>
        </r>
      </text>
    </comment>
    <comment ref="Y10" authorId="0">
      <text>
        <r>
          <rPr>
            <sz val="9"/>
            <color indexed="81"/>
            <rFont val="Tahoma"/>
            <family val="2"/>
            <charset val="204"/>
          </rPr>
          <t>Число проживающих в обслуживаемом жилищном фонде, которым оказываются соответствующие услуги, чел.</t>
        </r>
      </text>
    </comment>
    <comment ref="AA10" authorId="0">
      <text>
        <r>
          <rPr>
            <sz val="9"/>
            <color indexed="81"/>
            <rFont val="Tahoma"/>
            <family val="2"/>
            <charset val="204"/>
          </rPr>
          <t>ВС, ВО, ГВС - куб.м
Отопление - Гкал
ЭЭ - кВтч
СГ - куб.м
СЖГ - кг
ТТ - тонн или куб.м</t>
        </r>
      </text>
    </comment>
  </commentList>
</comments>
</file>

<file path=xl/sharedStrings.xml><?xml version="1.0" encoding="utf-8"?>
<sst xmlns="http://schemas.openxmlformats.org/spreadsheetml/2006/main" count="124" uniqueCount="63">
  <si>
    <t>ЖП</t>
  </si>
  <si>
    <t>ОДН (для МКД) или ИЗУ и НП (для ЧД)</t>
  </si>
  <si>
    <t>Жилое помещение</t>
  </si>
  <si>
    <t>Всего</t>
  </si>
  <si>
    <t>Макс. изм. платы по МО, %</t>
  </si>
  <si>
    <t>№</t>
  </si>
  <si>
    <t>Наличие / отсутствие приборов учёта</t>
  </si>
  <si>
    <t>Кол-во месяцев в периоде оказания услуги</t>
  </si>
  <si>
    <t>Тариф для населения, руб.</t>
  </si>
  <si>
    <t>ЭОТ, руб.</t>
  </si>
  <si>
    <t>Общая площадь жилых помещений, кв.м</t>
  </si>
  <si>
    <t>Число проживающих, чел.</t>
  </si>
  <si>
    <t>Объём отпуска продукции (услуг) в месяц</t>
  </si>
  <si>
    <t>Ежемесячная стоимость коммунальных услуг, руб.</t>
  </si>
  <si>
    <t>Водоснабжение, ИТОГО</t>
  </si>
  <si>
    <t>Водоотведение, ИТОГО</t>
  </si>
  <si>
    <t>Горячее водоснабжение, ИТОГО</t>
  </si>
  <si>
    <t>Отопление, ИТОГО</t>
  </si>
  <si>
    <t>5.2</t>
  </si>
  <si>
    <t>Газоснабжение, ИТОГО</t>
  </si>
  <si>
    <t>Газоснабжение. Сетевой газ, ИТОГО</t>
  </si>
  <si>
    <t>6.2</t>
  </si>
  <si>
    <t>Газоснабжение. Сжиженный газ, ИТОГО</t>
  </si>
  <si>
    <t>Поставки твёрдого топлива при наличии печного отопления, ИТОГО</t>
  </si>
  <si>
    <t>Коммунальные услуги, ИТОГО</t>
  </si>
  <si>
    <t>Тип дома (домов) МКД/ЧД</t>
  </si>
  <si>
    <t>Наименование юр. Лица</t>
  </si>
  <si>
    <t>ед. измерения</t>
  </si>
  <si>
    <t>м3</t>
  </si>
  <si>
    <t>кВтч</t>
  </si>
  <si>
    <t>пищеприготовление</t>
  </si>
  <si>
    <t>отопление</t>
  </si>
  <si>
    <t>газ. колонка</t>
  </si>
  <si>
    <t>МКД</t>
  </si>
  <si>
    <t>Гкал</t>
  </si>
  <si>
    <t>Базовый период</t>
  </si>
  <si>
    <t>Декабрь 2014</t>
  </si>
  <si>
    <t>Июль 2015</t>
  </si>
  <si>
    <t>Регулируемый период</t>
  </si>
  <si>
    <t>дневная зона с 7-00 до 23-00 часов</t>
  </si>
  <si>
    <t>ночная зона с 23-00 до 7-00 часов</t>
  </si>
  <si>
    <t>Норматив потребления услуг</t>
  </si>
  <si>
    <t>июль-декабрь 2016</t>
  </si>
  <si>
    <t>июль-декабрь 2016 / декабрь 2015</t>
  </si>
  <si>
    <t>Приложение 2</t>
  </si>
  <si>
    <t>к проекту постановления  "О внесении изменения  в постановление главы администрации (губернатора) Краснодарского края от 16 декабря 2015 года № 1232 «Об утверждении предельных (максимальных) индексов изменения 
размера вносимой гражданами платы за коммунальные услуги в муниципальных образованиях Краснодарского края на 2016 год»</t>
  </si>
  <si>
    <t>при наличии</t>
  </si>
  <si>
    <t>Гкал/м3</t>
  </si>
  <si>
    <t>Электроснабжение, ИТОГО</t>
  </si>
  <si>
    <t>Электроснабжение. Расчёт по одноставочным тарифам, ИТОГО</t>
  </si>
  <si>
    <r>
      <t>по потребителям-гражданам, проживающим</t>
    </r>
    <r>
      <rPr>
        <b/>
        <sz val="20"/>
        <color indexed="10"/>
        <rFont val="Times New Roman"/>
        <family val="1"/>
        <charset val="204"/>
      </rPr>
      <t xml:space="preserve"> </t>
    </r>
    <r>
      <rPr>
        <b/>
        <u/>
        <sz val="20"/>
        <color indexed="10"/>
        <rFont val="Times New Roman"/>
        <family val="1"/>
        <charset val="204"/>
      </rPr>
      <t>в  жилищном фонде</t>
    </r>
    <r>
      <rPr>
        <b/>
        <sz val="20"/>
        <rFont val="Times New Roman"/>
        <family val="1"/>
        <charset val="204"/>
      </rPr>
      <t>, с наиболее невыгодным (с точки зрения  прироста совокупного платежа за коммунальные услуги) набором коммунальных услуг (степенью благоустройства) к размеру совокупной платы за коммунальные услуги в  декабре 2015г.</t>
    </r>
  </si>
  <si>
    <t>ОАО "Кубаньэнергосбыт"</t>
  </si>
  <si>
    <t>Расчет предельного (максимального) индекса вносимой гражданами платы за коммунальные услуги с 1 июля 2016 года   в муниципальном образовании Октябрьское сельское поселение Крыловского района</t>
  </si>
  <si>
    <t>МУП "Тепловые сети"</t>
  </si>
  <si>
    <t>ст.Октябрьская, пер. Братский, д. 13, кв. 1</t>
  </si>
  <si>
    <t>Численность: всего численность населения муниципального образования (чел.) 13593, из них проживающего в жилищном фонде с наиболее неблагоприятным с точки зрения роста платы набором услуг (степенью благоустройства), который указан ниже  49 чел.</t>
  </si>
  <si>
    <t>2</t>
  </si>
  <si>
    <t>3</t>
  </si>
  <si>
    <t>при отсутствии</t>
  </si>
  <si>
    <t>4</t>
  </si>
  <si>
    <t>5</t>
  </si>
  <si>
    <t>Глава Октябрьского сельского поселения Крыловского района</t>
  </si>
  <si>
    <t>Г.И. Копыт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</si>
</sst>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"/>
  </numFmts>
  <fonts count="21">
    <font>
      <sz val="11"/>
      <color theme="1"/>
      <name val="Calibri"/>
      <family val="2"/>
      <scheme val="minor"/>
    </font>
    <font>
      <b/>
      <sz val="9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u/>
      <sz val="20"/>
      <color indexed="10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indexed="9"/>
      <name val="Tahoma"/>
      <family val="2"/>
      <charset val="204"/>
    </font>
    <font>
      <sz val="20"/>
      <color indexed="18"/>
      <name val="Times New Roman"/>
      <family val="1"/>
      <charset val="204"/>
    </font>
    <font>
      <sz val="20"/>
      <color indexed="9"/>
      <name val="Times New Roman"/>
      <family val="1"/>
      <charset val="204"/>
    </font>
    <font>
      <sz val="14"/>
      <color indexed="8"/>
      <name val="Tahoma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indexed="44"/>
        <bgColor indexed="9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5">
    <xf numFmtId="0" fontId="0" fillId="0" borderId="0"/>
    <xf numFmtId="0" fontId="1" fillId="0" borderId="6" applyBorder="0">
      <alignment horizontal="center" vertical="center" wrapText="1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174">
    <xf numFmtId="0" fontId="0" fillId="0" borderId="0" xfId="0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0" xfId="0" applyFont="1" applyBorder="1" applyAlignment="1">
      <alignment vertical="top"/>
    </xf>
    <xf numFmtId="2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right" vertical="center" wrapText="1"/>
    </xf>
    <xf numFmtId="2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49" fontId="17" fillId="0" borderId="0" xfId="1" applyNumberFormat="1" applyFont="1" applyFill="1" applyBorder="1" applyAlignment="1" applyProtection="1">
      <alignment horizontal="left" vertical="center" wrapText="1" indent="3"/>
    </xf>
    <xf numFmtId="0" fontId="16" fillId="2" borderId="0" xfId="0" applyFont="1" applyFill="1" applyBorder="1" applyAlignment="1" applyProtection="1">
      <alignment vertical="center" wrapText="1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Border="1" applyAlignment="1">
      <alignment vertical="top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 wrapText="1"/>
    </xf>
    <xf numFmtId="0" fontId="14" fillId="2" borderId="10" xfId="1" applyFont="1" applyFill="1" applyBorder="1" applyAlignment="1" applyProtection="1">
      <alignment horizontal="center" vertical="center" wrapText="1"/>
    </xf>
    <xf numFmtId="49" fontId="7" fillId="6" borderId="9" xfId="0" quotePrefix="1" applyNumberFormat="1" applyFont="1" applyFill="1" applyBorder="1" applyAlignment="1" applyProtection="1">
      <alignment vertical="center" wrapText="1"/>
    </xf>
    <xf numFmtId="49" fontId="7" fillId="6" borderId="7" xfId="0" quotePrefix="1" applyNumberFormat="1" applyFont="1" applyFill="1" applyBorder="1" applyAlignment="1" applyProtection="1">
      <alignment vertical="center" wrapText="1"/>
    </xf>
    <xf numFmtId="164" fontId="7" fillId="6" borderId="7" xfId="0" quotePrefix="1" applyNumberFormat="1" applyFont="1" applyFill="1" applyBorder="1" applyAlignment="1" applyProtection="1">
      <alignment vertical="center" wrapText="1"/>
    </xf>
    <xf numFmtId="164" fontId="7" fillId="6" borderId="10" xfId="0" quotePrefix="1" applyNumberFormat="1" applyFont="1" applyFill="1" applyBorder="1" applyAlignment="1" applyProtection="1">
      <alignment vertical="center" wrapText="1"/>
    </xf>
    <xf numFmtId="49" fontId="14" fillId="0" borderId="9" xfId="1" applyNumberFormat="1" applyFont="1" applyFill="1" applyBorder="1" applyAlignment="1" applyProtection="1">
      <alignment horizontal="center" vertical="center" wrapText="1"/>
    </xf>
    <xf numFmtId="0" fontId="14" fillId="7" borderId="9" xfId="1" applyFont="1" applyFill="1" applyBorder="1" applyAlignment="1" applyProtection="1">
      <alignment vertical="center"/>
    </xf>
    <xf numFmtId="0" fontId="14" fillId="7" borderId="7" xfId="1" applyFont="1" applyFill="1" applyBorder="1" applyAlignment="1" applyProtection="1">
      <alignment vertical="center"/>
    </xf>
    <xf numFmtId="0" fontId="14" fillId="7" borderId="7" xfId="1" applyNumberFormat="1" applyFont="1" applyFill="1" applyBorder="1" applyAlignment="1" applyProtection="1">
      <alignment horizontal="left" vertical="center" wrapText="1"/>
    </xf>
    <xf numFmtId="164" fontId="14" fillId="7" borderId="7" xfId="1" applyNumberFormat="1" applyFont="1" applyFill="1" applyBorder="1" applyAlignment="1" applyProtection="1">
      <alignment horizontal="left" vertical="center" wrapText="1"/>
    </xf>
    <xf numFmtId="164" fontId="14" fillId="7" borderId="9" xfId="1" applyNumberFormat="1" applyFont="1" applyFill="1" applyBorder="1" applyAlignment="1" applyProtection="1">
      <alignment horizontal="left" vertical="center" wrapText="1"/>
    </xf>
    <xf numFmtId="164" fontId="7" fillId="3" borderId="9" xfId="0" applyNumberFormat="1" applyFont="1" applyFill="1" applyBorder="1" applyAlignment="1" applyProtection="1">
      <alignment horizontal="center" vertical="center" wrapText="1"/>
    </xf>
    <xf numFmtId="164" fontId="14" fillId="7" borderId="11" xfId="1" applyNumberFormat="1" applyFont="1" applyFill="1" applyBorder="1" applyAlignment="1" applyProtection="1">
      <alignment horizontal="left" vertical="center" wrapText="1"/>
    </xf>
    <xf numFmtId="0" fontId="17" fillId="8" borderId="3" xfId="2" applyFont="1" applyFill="1" applyBorder="1" applyAlignment="1" applyProtection="1">
      <alignment horizontal="left" vertical="center" indent="1"/>
    </xf>
    <xf numFmtId="0" fontId="17" fillId="8" borderId="2" xfId="2" applyFont="1" applyFill="1" applyBorder="1" applyAlignment="1" applyProtection="1">
      <alignment horizontal="left" vertical="center" indent="1"/>
    </xf>
    <xf numFmtId="0" fontId="17" fillId="8" borderId="4" xfId="2" applyFont="1" applyFill="1" applyBorder="1" applyAlignment="1" applyProtection="1">
      <alignment horizontal="left" vertical="center" inden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18" fillId="3" borderId="9" xfId="0" applyNumberFormat="1" applyFont="1" applyFill="1" applyBorder="1" applyAlignment="1" applyProtection="1">
      <alignment horizontal="center" vertical="center" wrapText="1"/>
    </xf>
    <xf numFmtId="0" fontId="18" fillId="3" borderId="9" xfId="1" applyNumberFormat="1" applyFont="1" applyFill="1" applyBorder="1" applyAlignment="1" applyProtection="1">
      <alignment horizontal="center" vertical="center" wrapText="1"/>
    </xf>
    <xf numFmtId="164" fontId="14" fillId="2" borderId="9" xfId="1" applyNumberFormat="1" applyFon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</xf>
    <xf numFmtId="164" fontId="14" fillId="3" borderId="9" xfId="1" applyNumberFormat="1" applyFont="1" applyFill="1" applyBorder="1" applyAlignment="1" applyProtection="1">
      <alignment horizontal="center" vertical="center" wrapText="1"/>
    </xf>
    <xf numFmtId="4" fontId="7" fillId="5" borderId="9" xfId="0" applyNumberFormat="1" applyFont="1" applyFill="1" applyBorder="1" applyAlignment="1" applyProtection="1">
      <alignment horizontal="center" vertical="center" wrapText="1"/>
    </xf>
    <xf numFmtId="164" fontId="14" fillId="7" borderId="9" xfId="1" applyNumberFormat="1" applyFont="1" applyFill="1" applyBorder="1" applyAlignment="1" applyProtection="1">
      <alignment horizontal="center" vertical="center" wrapText="1"/>
    </xf>
    <xf numFmtId="164" fontId="14" fillId="7" borderId="11" xfId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Border="1" applyAlignment="1" applyProtection="1">
      <alignment vertical="center" wrapText="1"/>
    </xf>
    <xf numFmtId="49" fontId="13" fillId="0" borderId="0" xfId="0" applyNumberFormat="1" applyFont="1" applyBorder="1" applyAlignment="1" applyProtection="1">
      <alignment horizontal="center" vertical="center" wrapText="1"/>
    </xf>
    <xf numFmtId="164" fontId="7" fillId="7" borderId="9" xfId="0" applyNumberFormat="1" applyFont="1" applyFill="1" applyBorder="1" applyAlignment="1" applyProtection="1">
      <alignment horizontal="center"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0" fillId="3" borderId="1" xfId="3" applyNumberFormat="1" applyFont="1" applyFill="1" applyBorder="1" applyAlignment="1" applyProtection="1">
      <alignment horizontal="center" vertical="center" wrapText="1"/>
    </xf>
    <xf numFmtId="0" fontId="14" fillId="3" borderId="1" xfId="1" applyNumberFormat="1" applyFont="1" applyFill="1" applyBorder="1" applyAlignment="1" applyProtection="1">
      <alignment horizontal="center" vertical="center" wrapText="1"/>
    </xf>
    <xf numFmtId="0" fontId="18" fillId="3" borderId="1" xfId="0" applyNumberFormat="1" applyFont="1" applyFill="1" applyBorder="1" applyAlignment="1" applyProtection="1">
      <alignment horizontal="center" vertical="center" wrapText="1"/>
    </xf>
    <xf numFmtId="0" fontId="18" fillId="3" borderId="1" xfId="1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164" fontId="14" fillId="3" borderId="1" xfId="1" applyNumberFormat="1" applyFont="1" applyFill="1" applyBorder="1" applyAlignment="1" applyProtection="1">
      <alignment horizontal="center" vertical="center" wrapText="1"/>
    </xf>
    <xf numFmtId="4" fontId="7" fillId="5" borderId="1" xfId="0" applyNumberFormat="1" applyFont="1" applyFill="1" applyBorder="1" applyAlignment="1" applyProtection="1">
      <alignment horizontal="center" vertical="center" wrapText="1"/>
    </xf>
    <xf numFmtId="164" fontId="14" fillId="7" borderId="1" xfId="1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64" fontId="14" fillId="7" borderId="7" xfId="1" applyNumberFormat="1" applyFont="1" applyFill="1" applyBorder="1" applyAlignment="1" applyProtection="1">
      <alignment horizontal="center" vertical="center" wrapText="1"/>
    </xf>
    <xf numFmtId="0" fontId="18" fillId="7" borderId="7" xfId="1" applyNumberFormat="1" applyFont="1" applyFill="1" applyBorder="1" applyAlignment="1" applyProtection="1">
      <alignment horizontal="left" vertical="center" wrapText="1"/>
    </xf>
    <xf numFmtId="165" fontId="14" fillId="7" borderId="7" xfId="1" applyNumberFormat="1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164" fontId="14" fillId="2" borderId="7" xfId="1" applyNumberFormat="1" applyFont="1" applyFill="1" applyBorder="1" applyAlignment="1" applyProtection="1">
      <alignment horizontal="center" vertical="center" wrapText="1"/>
    </xf>
    <xf numFmtId="49" fontId="7" fillId="6" borderId="7" xfId="0" applyNumberFormat="1" applyFont="1" applyFill="1" applyBorder="1" applyAlignment="1" applyProtection="1">
      <alignment vertical="center" wrapText="1"/>
    </xf>
    <xf numFmtId="0" fontId="14" fillId="7" borderId="9" xfId="1" applyFont="1" applyFill="1" applyBorder="1" applyAlignment="1" applyProtection="1">
      <alignment horizontal="left" vertical="center" indent="1"/>
    </xf>
    <xf numFmtId="0" fontId="14" fillId="7" borderId="7" xfId="1" applyFont="1" applyFill="1" applyBorder="1" applyAlignment="1" applyProtection="1">
      <alignment horizontal="left" vertical="center" indent="1"/>
    </xf>
    <xf numFmtId="164" fontId="14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Border="1" applyAlignment="1" applyProtection="1">
      <alignment vertical="center" wrapText="1"/>
    </xf>
    <xf numFmtId="164" fontId="11" fillId="3" borderId="11" xfId="0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center" wrapText="1"/>
    </xf>
    <xf numFmtId="3" fontId="16" fillId="0" borderId="0" xfId="0" applyNumberFormat="1" applyFont="1" applyBorder="1" applyAlignment="1" applyProtection="1">
      <alignment vertical="center" wrapText="1"/>
    </xf>
    <xf numFmtId="164" fontId="16" fillId="0" borderId="0" xfId="0" applyNumberFormat="1" applyFont="1" applyBorder="1" applyAlignment="1" applyProtection="1">
      <alignment vertical="center" wrapText="1"/>
    </xf>
    <xf numFmtId="49" fontId="7" fillId="6" borderId="3" xfId="0" quotePrefix="1" applyNumberFormat="1" applyFont="1" applyFill="1" applyBorder="1" applyAlignment="1" applyProtection="1">
      <alignment vertical="center" wrapText="1"/>
    </xf>
    <xf numFmtId="49" fontId="7" fillId="6" borderId="2" xfId="0" quotePrefix="1" applyNumberFormat="1" applyFont="1" applyFill="1" applyBorder="1" applyAlignment="1" applyProtection="1">
      <alignment vertical="center" wrapText="1"/>
    </xf>
    <xf numFmtId="164" fontId="7" fillId="6" borderId="2" xfId="0" quotePrefix="1" applyNumberFormat="1" applyFont="1" applyFill="1" applyBorder="1" applyAlignment="1" applyProtection="1">
      <alignment vertical="center" wrapText="1"/>
    </xf>
    <xf numFmtId="164" fontId="7" fillId="6" borderId="4" xfId="0" quotePrefix="1" applyNumberFormat="1" applyFont="1" applyFill="1" applyBorder="1" applyAlignment="1" applyProtection="1">
      <alignment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3" fillId="0" borderId="0" xfId="0" applyFont="1" applyFill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vertical="center" wrapText="1"/>
    </xf>
    <xf numFmtId="0" fontId="19" fillId="3" borderId="9" xfId="3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 indent="4"/>
    </xf>
    <xf numFmtId="0" fontId="14" fillId="3" borderId="9" xfId="1" applyNumberFormat="1" applyFont="1" applyFill="1" applyBorder="1" applyAlignment="1" applyProtection="1">
      <alignment horizontal="center" vertical="center" wrapText="1"/>
    </xf>
    <xf numFmtId="0" fontId="10" fillId="3" borderId="9" xfId="3" applyNumberFormat="1" applyFont="1" applyFill="1" applyBorder="1" applyAlignment="1" applyProtection="1">
      <alignment horizontal="center" vertical="center" wrapText="1"/>
    </xf>
    <xf numFmtId="0" fontId="10" fillId="3" borderId="8" xfId="3" applyNumberFormat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0" fillId="3" borderId="11" xfId="3" applyNumberFormat="1" applyFont="1" applyFill="1" applyBorder="1" applyAlignment="1" applyProtection="1">
      <alignment horizontal="center" vertical="center" wrapText="1"/>
    </xf>
    <xf numFmtId="0" fontId="10" fillId="3" borderId="9" xfId="3" applyNumberFormat="1" applyFont="1" applyFill="1" applyBorder="1" applyAlignment="1" applyProtection="1">
      <alignment horizontal="center" vertical="center" wrapText="1"/>
    </xf>
    <xf numFmtId="2" fontId="7" fillId="3" borderId="9" xfId="0" applyNumberFormat="1" applyFont="1" applyFill="1" applyBorder="1" applyAlignment="1" applyProtection="1">
      <alignment horizontal="center" vertical="center" wrapText="1"/>
    </xf>
    <xf numFmtId="0" fontId="10" fillId="3" borderId="9" xfId="3" applyNumberFormat="1" applyFont="1" applyFill="1" applyBorder="1" applyAlignment="1" applyProtection="1">
      <alignment vertical="center" wrapText="1"/>
    </xf>
    <xf numFmtId="0" fontId="10" fillId="3" borderId="15" xfId="3" applyNumberFormat="1" applyFont="1" applyFill="1" applyBorder="1" applyAlignment="1" applyProtection="1">
      <alignment vertical="center" wrapText="1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0" fillId="3" borderId="11" xfId="3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4" fillId="3" borderId="11" xfId="1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17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14" fillId="3" borderId="9" xfId="1" applyNumberFormat="1" applyFont="1" applyFill="1" applyBorder="1" applyAlignment="1" applyProtection="1">
      <alignment horizontal="center" vertical="center" wrapText="1"/>
    </xf>
    <xf numFmtId="0" fontId="14" fillId="3" borderId="8" xfId="1" applyNumberFormat="1" applyFont="1" applyFill="1" applyBorder="1" applyAlignment="1" applyProtection="1">
      <alignment horizontal="center" vertical="center" wrapText="1"/>
    </xf>
    <xf numFmtId="0" fontId="10" fillId="3" borderId="9" xfId="3" applyNumberFormat="1" applyFont="1" applyFill="1" applyBorder="1" applyAlignment="1" applyProtection="1">
      <alignment horizontal="center" vertical="center" wrapText="1"/>
    </xf>
    <xf numFmtId="0" fontId="10" fillId="3" borderId="8" xfId="3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 indent="4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/>
    </xf>
    <xf numFmtId="49" fontId="14" fillId="0" borderId="11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9" borderId="0" xfId="0" applyFont="1" applyFill="1" applyBorder="1" applyAlignment="1">
      <alignment horizont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49" fontId="17" fillId="0" borderId="3" xfId="1" applyNumberFormat="1" applyFont="1" applyFill="1" applyBorder="1" applyAlignment="1" applyProtection="1">
      <alignment horizontal="left" vertical="center" wrapText="1" indent="3"/>
    </xf>
    <xf numFmtId="49" fontId="17" fillId="0" borderId="2" xfId="1" applyNumberFormat="1" applyFont="1" applyFill="1" applyBorder="1" applyAlignment="1" applyProtection="1">
      <alignment horizontal="left" vertical="center" wrapText="1" indent="3"/>
    </xf>
    <xf numFmtId="0" fontId="7" fillId="0" borderId="0" xfId="0" applyFont="1" applyAlignment="1" applyProtection="1">
      <alignment horizontal="left" vertical="center" wrapText="1"/>
    </xf>
    <xf numFmtId="0" fontId="20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Alignment="1">
      <alignment vertical="top"/>
    </xf>
  </cellXfs>
  <cellStyles count="5">
    <cellStyle name="Гиперссылка 2 2" xfId="2"/>
    <cellStyle name="ЗаголовокСтолбца" xfId="1"/>
    <cellStyle name="Обычный" xfId="0" builtinId="0"/>
    <cellStyle name="Обычный 2" xfId="4"/>
    <cellStyle name="Обычный_Котёл потребление Сетей(шаблон)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</xdr:col>
      <xdr:colOff>946151</xdr:colOff>
      <xdr:row>7</xdr:row>
      <xdr:rowOff>190500</xdr:rowOff>
    </xdr:to>
    <xdr:pic>
      <xdr:nvPicPr>
        <xdr:cNvPr id="2" name="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5175"/>
          <a:ext cx="1508126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835026</xdr:colOff>
      <xdr:row>8</xdr:row>
      <xdr:rowOff>190500</xdr:rowOff>
    </xdr:to>
    <xdr:pic>
      <xdr:nvPicPr>
        <xdr:cNvPr id="3" name="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397001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4;&#1040;&#1041;&#1051;&#1054;&#1053;&#1067;%20&#1060;&#1057;&#1058;\&#1064;&#1072;&#1073;&#1083;&#1086;&#1085;%20&#1055;&#1051;&#1040;&#1053;%202015\&#1042;&#1099;&#1075;&#1088;&#1091;&#1079;&#1082;&#1072;%20&#1086;&#1090;&#1087;&#1088;&#1072;&#1074;&#1082;&#1072;\RU23.OREP.KU.2015.PLAN.07(Report_No_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bat\&#1056;&#1072;&#1089;&#1095;&#1077;&#1090;%20&#1076;&#1077;&#1087;&#1072;&#1088;&#1090;&#1072;&#1084;&#1077;&#1085;&#1090;&#1072;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VLDProvGeneralProc"/>
      <sheetName val="modVLDProvDATA"/>
      <sheetName val="modGeneralProcedures"/>
      <sheetName val="Инструкция"/>
      <sheetName val="modInstruction"/>
      <sheetName val="Лог обновления"/>
      <sheetName val="Список МО"/>
      <sheetName val="ИРР"/>
      <sheetName val="ПУ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TECHSHEET"/>
      <sheetName val="modGetGeoBase"/>
      <sheetName val="REESTR_FILTERED"/>
      <sheetName val="REESTR_ORG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ADVOCACY"/>
      <sheetName val="NTKU1X_VBLAG"/>
      <sheetName val="NTKU1X_VBLAG_TOTAL"/>
      <sheetName val="REESTR_MO"/>
      <sheetName val="modVLDProv"/>
      <sheetName val="modVLDProvLIST_MO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IHLCommandBar"/>
      <sheetName val="modfrmHEATAdditionalOrgData"/>
      <sheetName val="modfrmVSNAVOTVAdditionalOrgData"/>
      <sheetName val="modfrmHOTVSNAAdditionalOrgData"/>
      <sheetName val="modUIButtons"/>
      <sheetName val="modInfo"/>
      <sheetName val="modfrmDynamicList"/>
      <sheetName val="modfrmORGTFList"/>
      <sheetName val="RU23.OREP.KU.2015.PLAN"/>
    </sheetNames>
    <sheetDataSet>
      <sheetData sheetId="0"/>
      <sheetData sheetId="1"/>
      <sheetData sheetId="2"/>
      <sheetData sheetId="3"/>
      <sheetData sheetId="4"/>
      <sheetData sheetId="5"/>
      <sheetData sheetId="6">
        <row r="73">
          <cell r="M73">
            <v>11.1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7">
          <cell r="AK27">
            <v>12</v>
          </cell>
          <cell r="AL27">
            <v>12</v>
          </cell>
          <cell r="AM27">
            <v>12</v>
          </cell>
          <cell r="AN27">
            <v>12</v>
          </cell>
          <cell r="AR27">
            <v>30.59</v>
          </cell>
          <cell r="AS27">
            <v>35.01</v>
          </cell>
          <cell r="AT27">
            <v>30.59</v>
          </cell>
        </row>
        <row r="49">
          <cell r="AR49">
            <v>0</v>
          </cell>
          <cell r="AS49">
            <v>0</v>
          </cell>
          <cell r="AT49">
            <v>0</v>
          </cell>
        </row>
        <row r="104"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R104">
            <v>2.69</v>
          </cell>
          <cell r="AS104">
            <v>3.05</v>
          </cell>
          <cell r="AT104">
            <v>2.69</v>
          </cell>
        </row>
        <row r="105"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R105">
            <v>1.51</v>
          </cell>
          <cell r="AS105">
            <v>1.7</v>
          </cell>
          <cell r="AT105">
            <v>1.51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K2">
            <v>2014</v>
          </cell>
        </row>
        <row r="3">
          <cell r="K3">
            <v>2015</v>
          </cell>
        </row>
        <row r="5">
          <cell r="K5" t="str">
            <v>Июль</v>
          </cell>
        </row>
        <row r="6">
          <cell r="K6" t="str">
            <v>Декабрь</v>
          </cell>
        </row>
        <row r="7">
          <cell r="K7" t="str">
            <v>Базовый период</v>
          </cell>
        </row>
        <row r="8">
          <cell r="K8" t="str">
            <v>Регулируемый период</v>
          </cell>
        </row>
        <row r="45">
          <cell r="D45" t="str">
            <v>да</v>
          </cell>
        </row>
        <row r="46">
          <cell r="D46" t="str">
            <v>нет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Список МО"/>
      <sheetName val="Обоснование роста"/>
      <sheetName val="ИРР"/>
      <sheetName val="ПУ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TECHSHEET"/>
      <sheetName val="modGetGeoBase"/>
      <sheetName val="REESTR_FILTERED"/>
      <sheetName val="REESTR_ORG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EC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ADVOCACY"/>
      <sheetName val="NTKU1X_VBLAG"/>
      <sheetName val="NTKU1X_VBLAG_TOTAL"/>
      <sheetName val="REESTR_MO"/>
      <sheetName val="modVLDProvGeneralProc"/>
      <sheetName val="modVLDProv"/>
      <sheetName val="modVLDProvLIST_MO"/>
      <sheetName val="modVLDProvDATA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EXCESSCAUSES"/>
      <sheetName val="modIHLCommandBar"/>
      <sheetName val="modfrmHEATAdditionalOrgData"/>
      <sheetName val="modfrmVSNAVOTVAdditionalOrgData"/>
      <sheetName val="modfrmHOTVSNAAdditionalOrgData"/>
      <sheetName val="modGeneralProcedures"/>
      <sheetName val="modUIButtons"/>
      <sheetName val="modInfo"/>
      <sheetName val="modfrmDynamic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7">
          <cell r="O17" t="str">
            <v>Крыловское МУП "Водоканал"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FF60"/>
  <sheetViews>
    <sheetView tabSelected="1" zoomScale="50" zoomScaleNormal="50" workbookViewId="0">
      <selection activeCell="O68" sqref="O68"/>
    </sheetView>
  </sheetViews>
  <sheetFormatPr defaultColWidth="9.140625" defaultRowHeight="26.25"/>
  <cols>
    <col min="1" max="1" width="8.42578125" style="93" customWidth="1"/>
    <col min="2" max="2" width="20.7109375" style="93" customWidth="1"/>
    <col min="3" max="3" width="11.5703125" style="93" hidden="1" customWidth="1"/>
    <col min="4" max="4" width="11.85546875" style="93" customWidth="1"/>
    <col min="5" max="5" width="11.28515625" style="93" customWidth="1"/>
    <col min="6" max="6" width="11.5703125" style="20" customWidth="1"/>
    <col min="7" max="7" width="10.7109375" style="20" customWidth="1"/>
    <col min="8" max="8" width="11.5703125" style="20" hidden="1" customWidth="1"/>
    <col min="9" max="9" width="10.85546875" style="20" hidden="1" customWidth="1"/>
    <col min="10" max="13" width="9.7109375" style="20" hidden="1" customWidth="1"/>
    <col min="14" max="14" width="15.7109375" style="94" customWidth="1"/>
    <col min="15" max="15" width="14.5703125" style="94" customWidth="1"/>
    <col min="16" max="18" width="13.7109375" style="94" hidden="1" customWidth="1"/>
    <col min="19" max="19" width="12.5703125" style="20" customWidth="1"/>
    <col min="20" max="20" width="11.7109375" style="94" customWidth="1"/>
    <col min="21" max="21" width="13.7109375" style="20" hidden="1" customWidth="1"/>
    <col min="22" max="22" width="13.7109375" style="94" hidden="1" customWidth="1"/>
    <col min="23" max="23" width="12.140625" style="94" customWidth="1"/>
    <col min="24" max="24" width="12.5703125" style="94" customWidth="1"/>
    <col min="25" max="25" width="12.85546875" style="94" customWidth="1"/>
    <col min="26" max="26" width="15.28515625" style="94" customWidth="1"/>
    <col min="27" max="27" width="14.5703125" style="94" customWidth="1"/>
    <col min="28" max="28" width="11.7109375" style="94" customWidth="1"/>
    <col min="29" max="29" width="16.140625" style="94" customWidth="1"/>
    <col min="30" max="30" width="17.42578125" style="94" customWidth="1"/>
    <col min="31" max="31" width="14.7109375" style="94" hidden="1" customWidth="1"/>
    <col min="32" max="32" width="14.140625" style="94" hidden="1" customWidth="1"/>
    <col min="33" max="33" width="14.5703125" style="94" customWidth="1"/>
    <col min="34" max="34" width="12.140625" style="94" customWidth="1"/>
    <col min="35" max="35" width="5.42578125" style="94" hidden="1" customWidth="1"/>
    <col min="36" max="36" width="15.42578125" style="94" customWidth="1"/>
    <col min="37" max="37" width="16" style="94" customWidth="1"/>
    <col min="38" max="38" width="2.7109375" style="94" hidden="1" customWidth="1"/>
    <col min="39" max="40" width="0.140625" style="94" hidden="1" customWidth="1"/>
    <col min="41" max="41" width="20" style="94" customWidth="1"/>
    <col min="42" max="42" width="2.7109375" style="95" customWidth="1"/>
    <col min="43" max="43" width="4.7109375" style="95" customWidth="1"/>
    <col min="44" max="44" width="2.7109375" style="95" customWidth="1"/>
    <col min="45" max="45" width="11.42578125" style="96" hidden="1" customWidth="1"/>
    <col min="46" max="46" width="13.85546875" style="20" hidden="1" customWidth="1"/>
    <col min="47" max="48" width="5.7109375" style="20" customWidth="1"/>
    <col min="49" max="52" width="9.140625" style="20"/>
    <col min="53" max="54" width="9.42578125" style="20" customWidth="1"/>
    <col min="55" max="57" width="9.140625" style="20"/>
    <col min="58" max="59" width="9.42578125" style="95" customWidth="1"/>
    <col min="60" max="71" width="9.140625" style="95"/>
    <col min="72" max="76" width="9.140625" style="20"/>
    <col min="77" max="91" width="9.140625" style="16"/>
    <col min="92" max="99" width="9.140625" style="20"/>
    <col min="100" max="162" width="9.140625" style="16"/>
    <col min="163" max="16384" width="9.140625" style="20"/>
  </cols>
  <sheetData>
    <row r="1" spans="1:162" s="1" customFormat="1" ht="22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  <c r="AA1" s="4"/>
      <c r="AB1" s="4"/>
      <c r="AH1" s="154" t="s">
        <v>44</v>
      </c>
      <c r="AI1" s="154"/>
      <c r="AJ1" s="154"/>
      <c r="AK1" s="154"/>
      <c r="AL1" s="154"/>
      <c r="AM1" s="154"/>
      <c r="AN1" s="154"/>
      <c r="AO1" s="154"/>
    </row>
    <row r="2" spans="1:162" s="1" customFormat="1">
      <c r="A2" s="157" t="s">
        <v>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</row>
    <row r="3" spans="1:162" s="1" customForma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</row>
    <row r="4" spans="1:162" s="1" customFormat="1" ht="51" customHeight="1">
      <c r="A4" s="159" t="s">
        <v>45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</row>
    <row r="5" spans="1:162" s="1" customFormat="1" ht="46.5" customHeight="1">
      <c r="A5" s="160" t="s">
        <v>50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</row>
    <row r="6" spans="1:162" s="1" customFormat="1" ht="57.75" customHeight="1">
      <c r="A6" s="162" t="s">
        <v>55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</row>
    <row r="7" spans="1:162" s="1" customFormat="1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N7" s="6"/>
      <c r="O7" s="6"/>
      <c r="P7" s="6"/>
      <c r="Q7" s="6"/>
      <c r="R7" s="6"/>
      <c r="S7" s="6"/>
      <c r="T7" s="6"/>
    </row>
    <row r="8" spans="1:162" ht="39.75" customHeight="1">
      <c r="A8" s="150"/>
      <c r="B8" s="150"/>
      <c r="C8" s="150"/>
      <c r="D8" s="150"/>
      <c r="E8" s="100"/>
      <c r="F8" s="151"/>
      <c r="G8" s="151"/>
      <c r="H8" s="151"/>
      <c r="I8" s="151"/>
      <c r="J8" s="7"/>
      <c r="K8" s="7"/>
      <c r="L8" s="7"/>
      <c r="M8" s="7"/>
      <c r="N8" s="152"/>
      <c r="O8" s="152"/>
      <c r="P8" s="152"/>
      <c r="Q8" s="152"/>
      <c r="R8" s="107"/>
      <c r="S8" s="152"/>
      <c r="T8" s="152"/>
      <c r="U8" s="152"/>
      <c r="V8" s="153"/>
      <c r="W8" s="8">
        <v>63.9</v>
      </c>
      <c r="X8" s="8">
        <v>63.9</v>
      </c>
      <c r="Y8" s="9">
        <v>1</v>
      </c>
      <c r="Z8" s="9">
        <v>1</v>
      </c>
      <c r="AA8" s="163" t="s">
        <v>54</v>
      </c>
      <c r="AB8" s="164"/>
      <c r="AC8" s="164"/>
      <c r="AD8" s="165"/>
      <c r="AE8" s="10"/>
      <c r="AF8" s="10"/>
      <c r="AG8" s="11"/>
      <c r="AH8" s="11"/>
      <c r="AI8" s="12"/>
      <c r="AJ8" s="13"/>
      <c r="AK8" s="14"/>
      <c r="AL8" s="15"/>
      <c r="AM8" s="15"/>
      <c r="AN8" s="15"/>
      <c r="AO8" s="15"/>
      <c r="AP8" s="16"/>
      <c r="AQ8" s="16"/>
      <c r="AR8" s="16"/>
      <c r="AS8" s="17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8"/>
      <c r="BU8" s="18"/>
      <c r="BV8" s="18"/>
      <c r="BW8" s="18"/>
      <c r="BX8" s="18"/>
      <c r="CN8" s="18"/>
      <c r="CO8" s="18"/>
      <c r="CP8" s="18"/>
      <c r="CQ8" s="18"/>
      <c r="CR8" s="18"/>
      <c r="CS8" s="18"/>
      <c r="CT8" s="18"/>
      <c r="CU8" s="18"/>
    </row>
    <row r="9" spans="1:162" ht="50.25" customHeight="1">
      <c r="A9" s="166"/>
      <c r="B9" s="167"/>
      <c r="C9" s="167"/>
      <c r="D9" s="167"/>
      <c r="E9" s="21"/>
      <c r="F9" s="148" t="s">
        <v>0</v>
      </c>
      <c r="G9" s="149"/>
      <c r="H9" s="148" t="s">
        <v>1</v>
      </c>
      <c r="I9" s="149"/>
      <c r="J9" s="146" t="s">
        <v>0</v>
      </c>
      <c r="K9" s="147"/>
      <c r="L9" s="146" t="s">
        <v>1</v>
      </c>
      <c r="M9" s="147"/>
      <c r="N9" s="146" t="s">
        <v>0</v>
      </c>
      <c r="O9" s="147"/>
      <c r="P9" s="146" t="s">
        <v>1</v>
      </c>
      <c r="Q9" s="147"/>
      <c r="R9" s="147"/>
      <c r="S9" s="146" t="s">
        <v>0</v>
      </c>
      <c r="T9" s="147"/>
      <c r="U9" s="146" t="s">
        <v>1</v>
      </c>
      <c r="V9" s="147"/>
      <c r="W9" s="143" t="s">
        <v>2</v>
      </c>
      <c r="X9" s="144"/>
      <c r="Y9" s="144"/>
      <c r="Z9" s="144"/>
      <c r="AA9" s="144"/>
      <c r="AB9" s="144"/>
      <c r="AC9" s="144"/>
      <c r="AD9" s="145"/>
      <c r="AE9" s="146" t="s">
        <v>1</v>
      </c>
      <c r="AF9" s="147"/>
      <c r="AG9" s="147"/>
      <c r="AH9" s="147"/>
      <c r="AI9" s="147"/>
      <c r="AJ9" s="148" t="s">
        <v>3</v>
      </c>
      <c r="AK9" s="149"/>
      <c r="AL9" s="147"/>
      <c r="AM9" s="118"/>
      <c r="AN9" s="120"/>
      <c r="AO9" s="120" t="s">
        <v>4</v>
      </c>
      <c r="AP9" s="22"/>
      <c r="AQ9" s="22"/>
      <c r="AR9" s="19"/>
      <c r="AS9" s="17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8"/>
      <c r="BU9" s="18"/>
      <c r="BV9" s="18"/>
      <c r="BW9" s="18"/>
      <c r="BX9" s="18"/>
      <c r="CN9" s="18"/>
      <c r="CO9" s="18"/>
      <c r="CP9" s="18"/>
      <c r="CQ9" s="18"/>
      <c r="CR9" s="18"/>
      <c r="CS9" s="18"/>
      <c r="CT9" s="18"/>
      <c r="CU9" s="18"/>
    </row>
    <row r="10" spans="1:162" ht="97.5" customHeight="1">
      <c r="A10" s="139" t="s">
        <v>5</v>
      </c>
      <c r="B10" s="124" t="s">
        <v>26</v>
      </c>
      <c r="C10" s="124"/>
      <c r="D10" s="124" t="s">
        <v>25</v>
      </c>
      <c r="E10" s="127" t="s">
        <v>27</v>
      </c>
      <c r="F10" s="124" t="s">
        <v>6</v>
      </c>
      <c r="G10" s="136"/>
      <c r="H10" s="136"/>
      <c r="I10" s="137"/>
      <c r="J10" s="124" t="s">
        <v>7</v>
      </c>
      <c r="K10" s="136"/>
      <c r="L10" s="136"/>
      <c r="M10" s="137"/>
      <c r="N10" s="138" t="s">
        <v>8</v>
      </c>
      <c r="O10" s="138"/>
      <c r="P10" s="136" t="s">
        <v>9</v>
      </c>
      <c r="Q10" s="136"/>
      <c r="R10" s="104" t="s">
        <v>8</v>
      </c>
      <c r="S10" s="124" t="s">
        <v>41</v>
      </c>
      <c r="T10" s="136"/>
      <c r="U10" s="136"/>
      <c r="V10" s="137"/>
      <c r="W10" s="141" t="s">
        <v>10</v>
      </c>
      <c r="X10" s="142"/>
      <c r="Y10" s="141" t="s">
        <v>11</v>
      </c>
      <c r="Z10" s="142"/>
      <c r="AA10" s="138" t="s">
        <v>12</v>
      </c>
      <c r="AB10" s="138"/>
      <c r="AC10" s="124" t="s">
        <v>13</v>
      </c>
      <c r="AD10" s="136"/>
      <c r="AE10" s="141" t="s">
        <v>12</v>
      </c>
      <c r="AF10" s="142"/>
      <c r="AG10" s="124" t="s">
        <v>13</v>
      </c>
      <c r="AH10" s="136"/>
      <c r="AI10" s="136"/>
      <c r="AJ10" s="124" t="s">
        <v>13</v>
      </c>
      <c r="AK10" s="136"/>
      <c r="AL10" s="136"/>
      <c r="AM10" s="119"/>
      <c r="AN10" s="121"/>
      <c r="AO10" s="121"/>
      <c r="AP10" s="22"/>
      <c r="AQ10" s="22"/>
      <c r="AR10" s="19"/>
      <c r="AS10" s="17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8"/>
      <c r="BU10" s="18"/>
      <c r="BV10" s="18"/>
      <c r="BW10" s="18"/>
      <c r="BX10" s="18"/>
      <c r="CN10" s="18"/>
      <c r="CO10" s="18"/>
      <c r="CP10" s="18"/>
      <c r="CQ10" s="18"/>
      <c r="CR10" s="18"/>
      <c r="CS10" s="18"/>
      <c r="CT10" s="18"/>
      <c r="CU10" s="18"/>
    </row>
    <row r="11" spans="1:162" ht="12" customHeight="1">
      <c r="A11" s="140"/>
      <c r="B11" s="125"/>
      <c r="C11" s="125"/>
      <c r="D11" s="125"/>
      <c r="E11" s="116"/>
      <c r="F11" s="126">
        <v>42339</v>
      </c>
      <c r="G11" s="124" t="s">
        <v>42</v>
      </c>
      <c r="H11" s="126">
        <v>42339</v>
      </c>
      <c r="I11" s="124" t="s">
        <v>42</v>
      </c>
      <c r="J11" s="124" t="s">
        <v>36</v>
      </c>
      <c r="K11" s="124" t="s">
        <v>37</v>
      </c>
      <c r="L11" s="124" t="s">
        <v>36</v>
      </c>
      <c r="M11" s="127" t="s">
        <v>37</v>
      </c>
      <c r="N11" s="126">
        <v>42339</v>
      </c>
      <c r="O11" s="124" t="s">
        <v>42</v>
      </c>
      <c r="P11" s="122" t="s">
        <v>35</v>
      </c>
      <c r="Q11" s="127" t="s">
        <v>38</v>
      </c>
      <c r="R11" s="122" t="s">
        <v>35</v>
      </c>
      <c r="S11" s="126">
        <v>42339</v>
      </c>
      <c r="T11" s="124" t="s">
        <v>42</v>
      </c>
      <c r="U11" s="126">
        <v>42339</v>
      </c>
      <c r="V11" s="124" t="s">
        <v>42</v>
      </c>
      <c r="W11" s="126">
        <v>42339</v>
      </c>
      <c r="X11" s="124" t="s">
        <v>42</v>
      </c>
      <c r="Y11" s="126">
        <v>42339</v>
      </c>
      <c r="Z11" s="124" t="s">
        <v>42</v>
      </c>
      <c r="AA11" s="126">
        <v>42339</v>
      </c>
      <c r="AB11" s="124" t="s">
        <v>42</v>
      </c>
      <c r="AC11" s="126">
        <v>42339</v>
      </c>
      <c r="AD11" s="124" t="s">
        <v>42</v>
      </c>
      <c r="AE11" s="126">
        <v>42339</v>
      </c>
      <c r="AF11" s="124" t="s">
        <v>42</v>
      </c>
      <c r="AG11" s="126">
        <v>42339</v>
      </c>
      <c r="AH11" s="124" t="s">
        <v>42</v>
      </c>
      <c r="AI11" s="124"/>
      <c r="AJ11" s="126">
        <v>42339</v>
      </c>
      <c r="AK11" s="124" t="s">
        <v>42</v>
      </c>
      <c r="AL11" s="124"/>
      <c r="AM11" s="118"/>
      <c r="AN11" s="120"/>
      <c r="AO11" s="122" t="s">
        <v>43</v>
      </c>
      <c r="AP11" s="22"/>
      <c r="AQ11" s="22"/>
      <c r="AR11" s="19"/>
      <c r="AS11" s="17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8"/>
      <c r="BU11" s="18"/>
      <c r="BV11" s="18"/>
      <c r="BW11" s="18"/>
      <c r="BX11" s="18"/>
      <c r="CN11" s="18"/>
      <c r="CO11" s="18"/>
      <c r="CP11" s="18"/>
      <c r="CQ11" s="18"/>
      <c r="CR11" s="18"/>
      <c r="CS11" s="18"/>
      <c r="CT11" s="18"/>
      <c r="CU11" s="18"/>
    </row>
    <row r="12" spans="1:162" ht="12" customHeight="1">
      <c r="A12" s="140"/>
      <c r="B12" s="125"/>
      <c r="C12" s="125"/>
      <c r="D12" s="125"/>
      <c r="E12" s="116"/>
      <c r="F12" s="125"/>
      <c r="G12" s="125"/>
      <c r="H12" s="125"/>
      <c r="I12" s="125"/>
      <c r="J12" s="125"/>
      <c r="K12" s="125"/>
      <c r="L12" s="125"/>
      <c r="M12" s="128"/>
      <c r="N12" s="125"/>
      <c r="O12" s="125"/>
      <c r="P12" s="122"/>
      <c r="Q12" s="128"/>
      <c r="R12" s="122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19"/>
      <c r="AN12" s="121"/>
      <c r="AO12" s="122"/>
      <c r="AP12" s="22"/>
      <c r="AQ12" s="22"/>
      <c r="AR12" s="19"/>
      <c r="AS12" s="17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8"/>
      <c r="BU12" s="18"/>
      <c r="BV12" s="18"/>
      <c r="BW12" s="18"/>
      <c r="BX12" s="18"/>
      <c r="CN12" s="18"/>
      <c r="CO12" s="18"/>
      <c r="CP12" s="18"/>
      <c r="CQ12" s="18"/>
      <c r="CR12" s="18"/>
      <c r="CS12" s="18"/>
      <c r="CT12" s="18"/>
      <c r="CU12" s="18"/>
    </row>
    <row r="13" spans="1:162" ht="12" customHeight="1">
      <c r="A13" s="140"/>
      <c r="B13" s="125"/>
      <c r="C13" s="125"/>
      <c r="D13" s="125"/>
      <c r="E13" s="116"/>
      <c r="F13" s="125"/>
      <c r="G13" s="125"/>
      <c r="H13" s="125"/>
      <c r="I13" s="125"/>
      <c r="J13" s="125"/>
      <c r="K13" s="125"/>
      <c r="L13" s="125"/>
      <c r="M13" s="128"/>
      <c r="N13" s="125"/>
      <c r="O13" s="125"/>
      <c r="P13" s="122"/>
      <c r="Q13" s="128"/>
      <c r="R13" s="122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19"/>
      <c r="AN13" s="121"/>
      <c r="AO13" s="122"/>
      <c r="AP13" s="22"/>
      <c r="AQ13" s="22"/>
      <c r="AR13" s="19"/>
      <c r="AS13" s="17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8"/>
      <c r="BU13" s="18"/>
      <c r="BV13" s="18"/>
      <c r="BW13" s="18"/>
      <c r="BX13" s="18"/>
      <c r="CN13" s="18"/>
      <c r="CO13" s="18"/>
      <c r="CP13" s="18"/>
      <c r="CQ13" s="18"/>
      <c r="CR13" s="18"/>
      <c r="CS13" s="18"/>
      <c r="CT13" s="18"/>
      <c r="CU13" s="18"/>
    </row>
    <row r="14" spans="1:162" ht="66" customHeight="1">
      <c r="A14" s="140"/>
      <c r="B14" s="125"/>
      <c r="C14" s="125"/>
      <c r="D14" s="125"/>
      <c r="E14" s="117"/>
      <c r="F14" s="125"/>
      <c r="G14" s="125"/>
      <c r="H14" s="125"/>
      <c r="I14" s="125"/>
      <c r="J14" s="125"/>
      <c r="K14" s="125"/>
      <c r="L14" s="125"/>
      <c r="M14" s="128"/>
      <c r="N14" s="125"/>
      <c r="O14" s="125"/>
      <c r="P14" s="122"/>
      <c r="Q14" s="129"/>
      <c r="R14" s="122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19"/>
      <c r="AN14" s="121"/>
      <c r="AO14" s="122"/>
      <c r="AP14" s="22"/>
      <c r="AQ14" s="22"/>
      <c r="AR14" s="19"/>
      <c r="AS14" s="17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8"/>
      <c r="BU14" s="18"/>
      <c r="BV14" s="18"/>
      <c r="BW14" s="18"/>
      <c r="BX14" s="18"/>
      <c r="CN14" s="18"/>
      <c r="CO14" s="18"/>
      <c r="CP14" s="18"/>
      <c r="CQ14" s="18"/>
      <c r="CR14" s="18"/>
      <c r="CS14" s="18"/>
      <c r="CT14" s="18"/>
      <c r="CU14" s="18"/>
    </row>
    <row r="15" spans="1:162" s="19" customFormat="1" ht="6" customHeight="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>
        <v>1</v>
      </c>
      <c r="O15" s="24">
        <v>2</v>
      </c>
      <c r="P15" s="24">
        <v>3</v>
      </c>
      <c r="Q15" s="24">
        <v>4</v>
      </c>
      <c r="R15" s="24">
        <v>5</v>
      </c>
      <c r="S15" s="24">
        <v>7</v>
      </c>
      <c r="T15" s="24">
        <v>8</v>
      </c>
      <c r="U15" s="24">
        <v>9</v>
      </c>
      <c r="V15" s="24">
        <v>10</v>
      </c>
      <c r="W15" s="24">
        <v>11</v>
      </c>
      <c r="X15" s="24">
        <v>12</v>
      </c>
      <c r="Y15" s="24">
        <v>13</v>
      </c>
      <c r="Z15" s="24">
        <v>14</v>
      </c>
      <c r="AA15" s="24">
        <v>15</v>
      </c>
      <c r="AB15" s="24">
        <v>16</v>
      </c>
      <c r="AC15" s="24">
        <v>17</v>
      </c>
      <c r="AD15" s="24">
        <v>19</v>
      </c>
      <c r="AE15" s="24">
        <v>21</v>
      </c>
      <c r="AF15" s="24">
        <v>22</v>
      </c>
      <c r="AG15" s="24">
        <v>27</v>
      </c>
      <c r="AH15" s="24">
        <v>29</v>
      </c>
      <c r="AI15" s="23"/>
      <c r="AJ15" s="24">
        <v>31</v>
      </c>
      <c r="AK15" s="24">
        <v>33</v>
      </c>
      <c r="AL15" s="23"/>
      <c r="AM15" s="24"/>
      <c r="AN15" s="24"/>
      <c r="AO15" s="24"/>
      <c r="AP15" s="22"/>
      <c r="AQ15" s="22"/>
      <c r="AS15" s="25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</row>
    <row r="16" spans="1:162" ht="11.25" hidden="1" customHeight="1">
      <c r="A16" s="27"/>
      <c r="B16" s="28"/>
      <c r="C16" s="28"/>
      <c r="D16" s="2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30"/>
      <c r="AP16" s="22"/>
      <c r="AQ16" s="22"/>
      <c r="AR16" s="19"/>
      <c r="AS16" s="17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8"/>
      <c r="BU16" s="18"/>
      <c r="BV16" s="18"/>
      <c r="BW16" s="18"/>
      <c r="BX16" s="18"/>
      <c r="CN16" s="18"/>
      <c r="CO16" s="18"/>
      <c r="CP16" s="18"/>
      <c r="CQ16" s="18"/>
      <c r="CR16" s="18"/>
      <c r="CS16" s="18"/>
      <c r="CT16" s="18"/>
      <c r="CU16" s="18"/>
    </row>
    <row r="17" spans="1:162" ht="12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4"/>
      <c r="AP17" s="22"/>
      <c r="AQ17" s="22"/>
      <c r="AR17" s="19"/>
      <c r="AS17" s="17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8"/>
      <c r="BU17" s="18"/>
      <c r="BV17" s="18"/>
      <c r="BW17" s="18"/>
      <c r="BX17" s="18"/>
      <c r="CN17" s="18"/>
      <c r="CO17" s="18"/>
      <c r="CP17" s="18"/>
      <c r="CQ17" s="18"/>
      <c r="CR17" s="18"/>
      <c r="CS17" s="18"/>
      <c r="CT17" s="18"/>
      <c r="CU17" s="18"/>
    </row>
    <row r="18" spans="1:162" ht="31.5" customHeight="1">
      <c r="A18" s="35">
        <v>1</v>
      </c>
      <c r="B18" s="36" t="s">
        <v>14</v>
      </c>
      <c r="C18" s="37"/>
      <c r="D18" s="37"/>
      <c r="E18" s="37"/>
      <c r="F18" s="38"/>
      <c r="G18" s="38"/>
      <c r="H18" s="38"/>
      <c r="I18" s="38"/>
      <c r="J18" s="38"/>
      <c r="K18" s="38"/>
      <c r="L18" s="38"/>
      <c r="M18" s="38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0"/>
      <c r="AJ18" s="41"/>
      <c r="AK18" s="41"/>
      <c r="AL18" s="40"/>
      <c r="AM18" s="40"/>
      <c r="AN18" s="40"/>
      <c r="AO18" s="42"/>
      <c r="AP18" s="22"/>
      <c r="AQ18" s="22"/>
      <c r="AR18" s="19"/>
      <c r="AS18" s="17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8"/>
      <c r="BU18" s="18"/>
      <c r="BV18" s="18"/>
      <c r="BW18" s="18"/>
      <c r="BX18" s="18"/>
      <c r="CN18" s="18"/>
      <c r="CO18" s="18"/>
      <c r="CP18" s="18"/>
      <c r="CQ18" s="18"/>
      <c r="CR18" s="18"/>
      <c r="CS18" s="18"/>
      <c r="CT18" s="18"/>
      <c r="CU18" s="18"/>
    </row>
    <row r="19" spans="1:162" ht="31.5" customHeigh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5"/>
      <c r="AP19" s="22"/>
      <c r="AQ19" s="22"/>
      <c r="AR19" s="19"/>
      <c r="AS19" s="17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8"/>
      <c r="BU19" s="18"/>
      <c r="BV19" s="18"/>
      <c r="BW19" s="18"/>
      <c r="BX19" s="18"/>
      <c r="CN19" s="18"/>
      <c r="CO19" s="18"/>
      <c r="CP19" s="18"/>
      <c r="CQ19" s="18"/>
      <c r="CR19" s="18"/>
      <c r="CS19" s="18"/>
      <c r="CT19" s="18"/>
      <c r="CU19" s="18"/>
    </row>
    <row r="20" spans="1:162" ht="89.25" customHeight="1">
      <c r="A20" s="101"/>
      <c r="B20" s="99" t="str">
        <f>IF('[2]СРЕД 3'!$O$17="","",'[2]СРЕД 3'!$O$17)</f>
        <v>Крыловское МУП "Водоканал"</v>
      </c>
      <c r="C20" s="106"/>
      <c r="D20" s="102" t="s">
        <v>33</v>
      </c>
      <c r="E20" s="102" t="s">
        <v>28</v>
      </c>
      <c r="F20" s="46" t="s">
        <v>46</v>
      </c>
      <c r="G20" s="46" t="s">
        <v>46</v>
      </c>
      <c r="H20" s="101"/>
      <c r="I20" s="101"/>
      <c r="J20" s="47">
        <f>IF('[1]СРЕД 1'!$AK$27="","",'[1]СРЕД 1'!$AK$27)</f>
        <v>12</v>
      </c>
      <c r="K20" s="47">
        <f>IF('[1]СРЕД 1'!$AL$27="","",'[1]СРЕД 1'!$AL$27)</f>
        <v>12</v>
      </c>
      <c r="L20" s="48">
        <f>IF('[1]СРЕД 1'!$AM$27="","",'[1]СРЕД 1'!$AM$27)</f>
        <v>12</v>
      </c>
      <c r="M20" s="48">
        <f>IF('[1]СРЕД 1'!$AN$27="","",'[1]СРЕД 1'!$AN$27)</f>
        <v>12</v>
      </c>
      <c r="N20" s="46">
        <v>26.48</v>
      </c>
      <c r="O20" s="46">
        <v>27.59</v>
      </c>
      <c r="P20" s="46">
        <f>IF('[1]СРЕД 1'!$AR$27="","",'[1]СРЕД 1'!$AR$27)</f>
        <v>30.59</v>
      </c>
      <c r="Q20" s="46">
        <f>IF('[1]СРЕД 1'!$AS$27="","",'[1]СРЕД 1'!$AS$27)</f>
        <v>35.01</v>
      </c>
      <c r="R20" s="46">
        <f>IF('[1]СРЕД 1'!$AT$27="","",'[1]СРЕД 1'!$AT$27)</f>
        <v>30.59</v>
      </c>
      <c r="S20" s="46"/>
      <c r="T20" s="46"/>
      <c r="U20" s="46"/>
      <c r="V20" s="46"/>
      <c r="W20" s="49"/>
      <c r="X20" s="49"/>
      <c r="Y20" s="50">
        <f>Y8</f>
        <v>1</v>
      </c>
      <c r="Z20" s="50">
        <f>Z8</f>
        <v>1</v>
      </c>
      <c r="AA20" s="49">
        <v>1</v>
      </c>
      <c r="AB20" s="49">
        <v>1</v>
      </c>
      <c r="AC20" s="51">
        <f>N20*AA20</f>
        <v>26.48</v>
      </c>
      <c r="AD20" s="51">
        <f>O20*AB20</f>
        <v>27.59</v>
      </c>
      <c r="AE20" s="52">
        <f>U20*W20</f>
        <v>0</v>
      </c>
      <c r="AF20" s="52">
        <f>V20*X20</f>
        <v>0</v>
      </c>
      <c r="AG20" s="51">
        <f>N20*AE20</f>
        <v>0</v>
      </c>
      <c r="AH20" s="51">
        <f>O20*AF20</f>
        <v>0</v>
      </c>
      <c r="AI20" s="53"/>
      <c r="AJ20" s="41">
        <f>SUM(AC20,AG20)</f>
        <v>26.48</v>
      </c>
      <c r="AK20" s="41">
        <f>SUM(AD20,AH20)</f>
        <v>27.59</v>
      </c>
      <c r="AL20" s="53"/>
      <c r="AM20" s="53"/>
      <c r="AN20" s="53"/>
      <c r="AO20" s="54">
        <f>AK20/AJ20*100</f>
        <v>104.19184290030212</v>
      </c>
      <c r="AP20" s="22"/>
      <c r="AQ20" s="22"/>
      <c r="AR20" s="55"/>
      <c r="AS20" s="18">
        <f>AJ20/AJ53</f>
        <v>7.0044012425014256E-3</v>
      </c>
      <c r="AT20" s="18">
        <f>AK20/AK53</f>
        <v>6.5594808305326595E-3</v>
      </c>
      <c r="AU20" s="105"/>
      <c r="AV20" s="105"/>
      <c r="AW20" s="56"/>
      <c r="AX20" s="105"/>
      <c r="AY20" s="56"/>
      <c r="AZ20" s="18"/>
      <c r="BA20" s="18"/>
      <c r="BB20" s="18"/>
      <c r="BC20" s="18"/>
      <c r="BD20" s="18"/>
      <c r="BE20" s="18"/>
      <c r="BF20" s="19"/>
      <c r="BG20" s="19"/>
      <c r="BH20" s="19"/>
      <c r="BI20" s="19"/>
      <c r="BJ20" s="19"/>
      <c r="BK20" s="19"/>
      <c r="BL20" s="19"/>
      <c r="BM20" s="19"/>
      <c r="BN20" s="19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CN20" s="18"/>
      <c r="CO20" s="18"/>
      <c r="CP20" s="18"/>
      <c r="CQ20" s="18"/>
      <c r="CR20" s="18"/>
      <c r="CS20" s="18"/>
      <c r="CT20" s="18"/>
      <c r="CU20" s="18"/>
    </row>
    <row r="21" spans="1:162" hidden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4"/>
      <c r="AP21" s="22"/>
      <c r="AQ21" s="22"/>
      <c r="AR21" s="19"/>
      <c r="AS21" s="17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8"/>
      <c r="BU21" s="18"/>
      <c r="BV21" s="18"/>
      <c r="BW21" s="18"/>
      <c r="BX21" s="18"/>
      <c r="CN21" s="18"/>
      <c r="CO21" s="18"/>
      <c r="CP21" s="18"/>
      <c r="CQ21" s="18"/>
      <c r="CR21" s="18"/>
      <c r="CS21" s="18"/>
      <c r="CT21" s="18"/>
      <c r="CU21" s="18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</row>
    <row r="22" spans="1:162" ht="26.25" hidden="1" customHeight="1">
      <c r="A22" s="35">
        <v>2</v>
      </c>
      <c r="B22" s="36" t="s">
        <v>15</v>
      </c>
      <c r="C22" s="37"/>
      <c r="D22" s="37"/>
      <c r="E22" s="37"/>
      <c r="F22" s="38"/>
      <c r="G22" s="38"/>
      <c r="H22" s="38"/>
      <c r="I22" s="38"/>
      <c r="J22" s="38"/>
      <c r="K22" s="38"/>
      <c r="L22" s="38"/>
      <c r="M22" s="38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57"/>
      <c r="AH22" s="57"/>
      <c r="AI22" s="40"/>
      <c r="AJ22" s="41"/>
      <c r="AK22" s="41"/>
      <c r="AL22" s="40"/>
      <c r="AM22" s="40"/>
      <c r="AN22" s="40"/>
      <c r="AO22" s="42"/>
      <c r="AP22" s="22"/>
      <c r="AQ22" s="22"/>
      <c r="AR22" s="19"/>
      <c r="AS22" s="17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8"/>
      <c r="BU22" s="18"/>
      <c r="BV22" s="18"/>
      <c r="BW22" s="18"/>
      <c r="BX22" s="18"/>
      <c r="CN22" s="18"/>
      <c r="CO22" s="18"/>
      <c r="CP22" s="18"/>
      <c r="CQ22" s="18"/>
      <c r="CR22" s="18"/>
      <c r="CS22" s="18"/>
      <c r="CT22" s="18"/>
      <c r="CU22" s="18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</row>
    <row r="23" spans="1:162" ht="39.75" hidden="1" customHeight="1">
      <c r="A23" s="101"/>
      <c r="B23" s="102"/>
      <c r="C23" s="106"/>
      <c r="D23" s="102" t="s">
        <v>33</v>
      </c>
      <c r="E23" s="102" t="s">
        <v>28</v>
      </c>
      <c r="F23" s="46" t="s">
        <v>46</v>
      </c>
      <c r="G23" s="46" t="s">
        <v>46</v>
      </c>
      <c r="H23" s="46"/>
      <c r="I23" s="46"/>
      <c r="J23" s="46">
        <f>IF('[1]СРЕД 1'!$AR$49="","",'[1]СРЕД 1'!$AR$49)</f>
        <v>0</v>
      </c>
      <c r="K23" s="46">
        <f>IF('[1]СРЕД 1'!$AS$49="","",'[1]СРЕД 1'!$AS$49)</f>
        <v>0</v>
      </c>
      <c r="L23" s="46">
        <f>IF('[1]СРЕД 1'!$AT$49="","",'[1]СРЕД 1'!$AT$49)</f>
        <v>0</v>
      </c>
      <c r="M23" s="46">
        <v>6.59</v>
      </c>
      <c r="N23" s="46"/>
      <c r="O23" s="46"/>
      <c r="P23" s="46">
        <f>IF('[1]СРЕД 1'!$AR$49="","",'[1]СРЕД 1'!$AR$49)</f>
        <v>0</v>
      </c>
      <c r="Q23" s="46">
        <f>IF('[1]СРЕД 1'!$AS$49="","",'[1]СРЕД 1'!$AS$49)</f>
        <v>0</v>
      </c>
      <c r="R23" s="46">
        <f>IF('[1]СРЕД 1'!$AT$49="","",'[1]СРЕД 1'!$AT$49)</f>
        <v>0</v>
      </c>
      <c r="S23" s="46"/>
      <c r="T23" s="46"/>
      <c r="U23" s="39"/>
      <c r="V23" s="39"/>
      <c r="W23" s="49"/>
      <c r="X23" s="49"/>
      <c r="Y23" s="50">
        <f>Y8</f>
        <v>1</v>
      </c>
      <c r="Z23" s="50">
        <f>Z8</f>
        <v>1</v>
      </c>
      <c r="AA23" s="49"/>
      <c r="AB23" s="49"/>
      <c r="AC23" s="51">
        <f t="shared" ref="AC23:AD23" si="0">N23*AA23</f>
        <v>0</v>
      </c>
      <c r="AD23" s="51">
        <f t="shared" si="0"/>
        <v>0</v>
      </c>
      <c r="AE23" s="49"/>
      <c r="AF23" s="58"/>
      <c r="AG23" s="53"/>
      <c r="AH23" s="53"/>
      <c r="AI23" s="53"/>
      <c r="AJ23" s="41">
        <f>SUM(AC23,AG23)</f>
        <v>0</v>
      </c>
      <c r="AK23" s="41">
        <f>SUM(AD23,AH23)</f>
        <v>0</v>
      </c>
      <c r="AL23" s="53"/>
      <c r="AM23" s="53"/>
      <c r="AN23" s="53"/>
      <c r="AO23" s="54" t="e">
        <f>AK23/AJ23*100</f>
        <v>#DIV/0!</v>
      </c>
      <c r="AP23" s="22"/>
      <c r="AQ23" s="22"/>
      <c r="AR23" s="55"/>
      <c r="AS23" s="18"/>
      <c r="AT23" s="18"/>
      <c r="AU23" s="105"/>
      <c r="AV23" s="105"/>
      <c r="AW23" s="56"/>
      <c r="AX23" s="105"/>
      <c r="AY23" s="56"/>
      <c r="AZ23" s="18"/>
      <c r="BA23" s="18"/>
      <c r="BB23" s="18"/>
      <c r="BC23" s="18"/>
      <c r="BD23" s="18"/>
      <c r="BE23" s="18"/>
      <c r="BF23" s="19"/>
      <c r="BG23" s="19"/>
      <c r="BH23" s="19"/>
      <c r="BI23" s="19"/>
      <c r="BJ23" s="19"/>
      <c r="BK23" s="19"/>
      <c r="BL23" s="19"/>
      <c r="BM23" s="19"/>
      <c r="BN23" s="19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CN23" s="18"/>
      <c r="CO23" s="18"/>
      <c r="CP23" s="18"/>
      <c r="CQ23" s="18"/>
      <c r="CR23" s="18"/>
      <c r="CS23" s="18"/>
      <c r="CT23" s="18"/>
      <c r="CU23" s="18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</row>
    <row r="24" spans="1:162" hidden="1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4"/>
      <c r="AP24" s="22"/>
      <c r="AQ24" s="22"/>
      <c r="AR24" s="19"/>
      <c r="AS24" s="17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8"/>
      <c r="BU24" s="18"/>
      <c r="BV24" s="18"/>
      <c r="BW24" s="18"/>
      <c r="BX24" s="18"/>
      <c r="CN24" s="18"/>
      <c r="CO24" s="18"/>
      <c r="CP24" s="18"/>
      <c r="CQ24" s="18"/>
      <c r="CR24" s="18"/>
      <c r="CS24" s="18"/>
      <c r="CT24" s="18"/>
      <c r="CU24" s="18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</row>
    <row r="25" spans="1:162" ht="26.25" hidden="1" customHeight="1">
      <c r="A25" s="35">
        <v>3</v>
      </c>
      <c r="B25" s="36" t="s">
        <v>16</v>
      </c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0"/>
      <c r="AJ25" s="41"/>
      <c r="AK25" s="41"/>
      <c r="AL25" s="40"/>
      <c r="AM25" s="40"/>
      <c r="AN25" s="40"/>
      <c r="AO25" s="42"/>
      <c r="AP25" s="22"/>
      <c r="AQ25" s="22"/>
      <c r="AR25" s="19"/>
      <c r="AS25" s="17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8"/>
      <c r="BU25" s="18"/>
      <c r="BV25" s="18"/>
      <c r="BW25" s="18"/>
      <c r="BX25" s="18"/>
      <c r="CN25" s="18"/>
      <c r="CO25" s="18"/>
      <c r="CP25" s="18"/>
      <c r="CQ25" s="18"/>
      <c r="CR25" s="18"/>
      <c r="CS25" s="18"/>
      <c r="CT25" s="18"/>
      <c r="CU25" s="18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</row>
    <row r="26" spans="1:162" ht="36.75" hidden="1" customHeight="1">
      <c r="A26" s="123"/>
      <c r="B26" s="115"/>
      <c r="C26" s="59"/>
      <c r="D26" s="102" t="s">
        <v>33</v>
      </c>
      <c r="E26" s="60" t="s">
        <v>28</v>
      </c>
      <c r="F26" s="46" t="s">
        <v>46</v>
      </c>
      <c r="G26" s="46" t="s">
        <v>46</v>
      </c>
      <c r="H26" s="61"/>
      <c r="I26" s="61"/>
      <c r="J26" s="62"/>
      <c r="K26" s="62"/>
      <c r="L26" s="63"/>
      <c r="M26" s="63"/>
      <c r="N26" s="64">
        <v>0</v>
      </c>
      <c r="O26" s="64">
        <f>O27*O29+O28</f>
        <v>0</v>
      </c>
      <c r="P26" s="64"/>
      <c r="Q26" s="64"/>
      <c r="R26" s="64"/>
      <c r="S26" s="64">
        <v>0</v>
      </c>
      <c r="T26" s="64">
        <v>0</v>
      </c>
      <c r="U26" s="64">
        <v>0</v>
      </c>
      <c r="V26" s="64">
        <v>0</v>
      </c>
      <c r="W26" s="65"/>
      <c r="X26" s="65"/>
      <c r="Y26" s="66">
        <f>Y8</f>
        <v>1</v>
      </c>
      <c r="Z26" s="66">
        <f>Z8</f>
        <v>1</v>
      </c>
      <c r="AA26" s="65"/>
      <c r="AB26" s="65"/>
      <c r="AC26" s="67">
        <f>N26*S26*Y26</f>
        <v>0</v>
      </c>
      <c r="AD26" s="67">
        <f>O26*T26*Z26</f>
        <v>0</v>
      </c>
      <c r="AE26" s="68"/>
      <c r="AF26" s="68"/>
      <c r="AG26" s="67">
        <f t="shared" ref="AG26:AH26" si="1">N26*AE26</f>
        <v>0</v>
      </c>
      <c r="AH26" s="67">
        <f t="shared" si="1"/>
        <v>0</v>
      </c>
      <c r="AI26" s="69"/>
      <c r="AJ26" s="70">
        <f>SUM(AC26,AG26)</f>
        <v>0</v>
      </c>
      <c r="AK26" s="70">
        <f>SUM(AD26,AH26)</f>
        <v>0</v>
      </c>
      <c r="AL26" s="71"/>
      <c r="AM26" s="53"/>
      <c r="AN26" s="53"/>
      <c r="AO26" s="54" t="e">
        <f>AK26/AJ26*100</f>
        <v>#DIV/0!</v>
      </c>
      <c r="AP26" s="22"/>
      <c r="AQ26" s="22"/>
      <c r="AR26" s="55"/>
      <c r="AS26" s="18"/>
      <c r="AT26" s="18"/>
      <c r="AU26" s="105"/>
      <c r="AV26" s="105"/>
      <c r="AW26" s="56"/>
      <c r="AX26" s="105"/>
      <c r="AY26" s="56"/>
      <c r="AZ26" s="18"/>
      <c r="BA26" s="18"/>
      <c r="BB26" s="18"/>
      <c r="BC26" s="18"/>
      <c r="BD26" s="18"/>
      <c r="BE26" s="18"/>
      <c r="BF26" s="19"/>
      <c r="BG26" s="19"/>
      <c r="BH26" s="19"/>
      <c r="BI26" s="19"/>
      <c r="BJ26" s="19"/>
      <c r="BK26" s="19"/>
      <c r="BL26" s="19"/>
      <c r="BM26" s="19"/>
      <c r="BN26" s="19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CN26" s="18"/>
      <c r="CO26" s="18"/>
      <c r="CP26" s="18"/>
      <c r="CQ26" s="18"/>
      <c r="CR26" s="18"/>
      <c r="CS26" s="18"/>
      <c r="CT26" s="18"/>
      <c r="CU26" s="18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</row>
    <row r="27" spans="1:162" hidden="1">
      <c r="A27" s="116"/>
      <c r="B27" s="116"/>
      <c r="C27" s="59"/>
      <c r="D27" s="102" t="s">
        <v>33</v>
      </c>
      <c r="E27" s="60" t="s">
        <v>34</v>
      </c>
      <c r="F27" s="38"/>
      <c r="G27" s="38"/>
      <c r="H27" s="38"/>
      <c r="I27" s="38"/>
      <c r="J27" s="62"/>
      <c r="K27" s="62"/>
      <c r="L27" s="63"/>
      <c r="M27" s="63"/>
      <c r="N27" s="64">
        <v>0</v>
      </c>
      <c r="O27" s="64">
        <v>0</v>
      </c>
      <c r="P27" s="64"/>
      <c r="Q27" s="64"/>
      <c r="R27" s="6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22"/>
      <c r="AQ27" s="22"/>
      <c r="AR27" s="55"/>
      <c r="AS27" s="18"/>
      <c r="AT27" s="18"/>
      <c r="AU27" s="105"/>
      <c r="AV27" s="105"/>
      <c r="AW27" s="56"/>
      <c r="AX27" s="105"/>
      <c r="AY27" s="56"/>
      <c r="AZ27" s="18"/>
      <c r="BA27" s="18"/>
      <c r="BB27" s="18"/>
      <c r="BC27" s="18"/>
      <c r="BD27" s="18"/>
      <c r="BE27" s="18"/>
      <c r="BF27" s="19"/>
      <c r="BG27" s="19"/>
      <c r="BH27" s="19"/>
      <c r="BI27" s="19"/>
      <c r="BJ27" s="19"/>
      <c r="BK27" s="19"/>
      <c r="BL27" s="19"/>
      <c r="BM27" s="19"/>
      <c r="BN27" s="19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CN27" s="18"/>
      <c r="CO27" s="18"/>
      <c r="CP27" s="18"/>
      <c r="CQ27" s="18"/>
      <c r="CR27" s="18"/>
      <c r="CS27" s="18"/>
      <c r="CT27" s="18"/>
      <c r="CU27" s="18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</row>
    <row r="28" spans="1:162" ht="3.75" hidden="1" customHeight="1">
      <c r="A28" s="116"/>
      <c r="B28" s="116"/>
      <c r="C28" s="59"/>
      <c r="D28" s="60"/>
      <c r="E28" s="60" t="s">
        <v>28</v>
      </c>
      <c r="F28" s="38"/>
      <c r="G28" s="38"/>
      <c r="H28" s="38"/>
      <c r="I28" s="38"/>
      <c r="J28" s="62"/>
      <c r="K28" s="62"/>
      <c r="L28" s="63"/>
      <c r="M28" s="63"/>
      <c r="N28" s="64">
        <v>0</v>
      </c>
      <c r="O28" s="64">
        <v>0</v>
      </c>
      <c r="P28" s="64"/>
      <c r="Q28" s="64"/>
      <c r="R28" s="6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22"/>
      <c r="AQ28" s="22"/>
      <c r="AR28" s="55"/>
      <c r="AS28" s="18"/>
      <c r="AT28" s="18"/>
      <c r="AU28" s="105"/>
      <c r="AV28" s="105"/>
      <c r="AW28" s="56"/>
      <c r="AX28" s="105"/>
      <c r="AY28" s="56"/>
      <c r="AZ28" s="18"/>
      <c r="BA28" s="18"/>
      <c r="BB28" s="18"/>
      <c r="BC28" s="18"/>
      <c r="BD28" s="18"/>
      <c r="BE28" s="18"/>
      <c r="BF28" s="19"/>
      <c r="BG28" s="19"/>
      <c r="BH28" s="19"/>
      <c r="BI28" s="19"/>
      <c r="BJ28" s="19"/>
      <c r="BK28" s="19"/>
      <c r="BL28" s="19"/>
      <c r="BM28" s="19"/>
      <c r="BN28" s="19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CN28" s="18"/>
      <c r="CO28" s="18"/>
      <c r="CP28" s="18"/>
      <c r="CQ28" s="18"/>
      <c r="CR28" s="18"/>
      <c r="CS28" s="18"/>
      <c r="CT28" s="18"/>
      <c r="CU28" s="18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</row>
    <row r="29" spans="1:162" ht="27" hidden="1" customHeight="1">
      <c r="A29" s="117"/>
      <c r="B29" s="117"/>
      <c r="C29" s="59"/>
      <c r="D29" s="60"/>
      <c r="E29" s="60" t="s">
        <v>47</v>
      </c>
      <c r="F29" s="38"/>
      <c r="G29" s="38"/>
      <c r="H29" s="38"/>
      <c r="I29" s="38"/>
      <c r="J29" s="62"/>
      <c r="K29" s="62"/>
      <c r="L29" s="63"/>
      <c r="M29" s="63"/>
      <c r="N29" s="64">
        <v>0</v>
      </c>
      <c r="O29" s="64">
        <v>0</v>
      </c>
      <c r="P29" s="64"/>
      <c r="Q29" s="64"/>
      <c r="R29" s="6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22"/>
      <c r="AQ29" s="22"/>
      <c r="AR29" s="55"/>
      <c r="AS29" s="18"/>
      <c r="AT29" s="18"/>
      <c r="AU29" s="105"/>
      <c r="AV29" s="105"/>
      <c r="AW29" s="56"/>
      <c r="AX29" s="105"/>
      <c r="AY29" s="56"/>
      <c r="AZ29" s="18"/>
      <c r="BA29" s="18"/>
      <c r="BB29" s="18"/>
      <c r="BC29" s="18"/>
      <c r="BD29" s="18"/>
      <c r="BE29" s="18"/>
      <c r="BF29" s="19"/>
      <c r="BG29" s="19"/>
      <c r="BH29" s="19"/>
      <c r="BI29" s="19"/>
      <c r="BJ29" s="19"/>
      <c r="BK29" s="19"/>
      <c r="BL29" s="19"/>
      <c r="BM29" s="19"/>
      <c r="BN29" s="19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CN29" s="18"/>
      <c r="CO29" s="18"/>
      <c r="CP29" s="18"/>
      <c r="CQ29" s="18"/>
      <c r="CR29" s="18"/>
      <c r="CS29" s="18"/>
      <c r="CT29" s="18"/>
      <c r="CU29" s="18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</row>
    <row r="30" spans="1:162" hidden="1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4"/>
      <c r="AP30" s="22"/>
      <c r="AQ30" s="22"/>
      <c r="AR30" s="19"/>
      <c r="AS30" s="17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8"/>
      <c r="BU30" s="18"/>
      <c r="BV30" s="18"/>
      <c r="BW30" s="18"/>
      <c r="BX30" s="18"/>
      <c r="CN30" s="18"/>
      <c r="CO30" s="18"/>
      <c r="CP30" s="18"/>
      <c r="CQ30" s="18"/>
      <c r="CR30" s="18"/>
      <c r="CS30" s="18"/>
      <c r="CT30" s="18"/>
      <c r="CU30" s="18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</row>
    <row r="31" spans="1:162" ht="25.5" customHeight="1">
      <c r="A31" s="35" t="s">
        <v>56</v>
      </c>
      <c r="B31" s="36" t="s">
        <v>17</v>
      </c>
      <c r="C31" s="37"/>
      <c r="D31" s="37"/>
      <c r="E31" s="37"/>
      <c r="F31" s="38"/>
      <c r="G31" s="38"/>
      <c r="H31" s="38"/>
      <c r="I31" s="38"/>
      <c r="J31" s="38"/>
      <c r="K31" s="38"/>
      <c r="L31" s="72"/>
      <c r="M31" s="72"/>
      <c r="N31" s="39"/>
      <c r="O31" s="39"/>
      <c r="P31" s="39"/>
      <c r="Q31" s="39"/>
      <c r="R31" s="39"/>
      <c r="S31" s="73"/>
      <c r="T31" s="73"/>
      <c r="U31" s="73"/>
      <c r="V31" s="73"/>
      <c r="W31" s="39"/>
      <c r="X31" s="39"/>
      <c r="Y31" s="40"/>
      <c r="Z31" s="39"/>
      <c r="AA31" s="39"/>
      <c r="AB31" s="39"/>
      <c r="AC31" s="39"/>
      <c r="AD31" s="39"/>
      <c r="AE31" s="39"/>
      <c r="AF31" s="39"/>
      <c r="AG31" s="57"/>
      <c r="AH31" s="57"/>
      <c r="AI31" s="40"/>
      <c r="AJ31" s="41"/>
      <c r="AK31" s="41"/>
      <c r="AL31" s="40"/>
      <c r="AM31" s="40"/>
      <c r="AN31" s="40"/>
      <c r="AO31" s="42"/>
      <c r="AP31" s="22"/>
      <c r="AQ31" s="22"/>
      <c r="AR31" s="19"/>
      <c r="AS31" s="17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8"/>
      <c r="BU31" s="18"/>
      <c r="BV31" s="18"/>
      <c r="BW31" s="18"/>
      <c r="BX31" s="18"/>
      <c r="CN31" s="18"/>
      <c r="CO31" s="18"/>
      <c r="CP31" s="18"/>
      <c r="CQ31" s="18"/>
      <c r="CR31" s="18"/>
      <c r="CS31" s="18"/>
      <c r="CT31" s="18"/>
      <c r="CU31" s="18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</row>
    <row r="32" spans="1:162" ht="90.75" customHeight="1">
      <c r="A32" s="101"/>
      <c r="B32" s="108" t="s">
        <v>53</v>
      </c>
      <c r="C32" s="74"/>
      <c r="D32" s="102" t="s">
        <v>33</v>
      </c>
      <c r="E32" s="60" t="s">
        <v>34</v>
      </c>
      <c r="F32" s="46" t="s">
        <v>58</v>
      </c>
      <c r="G32" s="46" t="s">
        <v>58</v>
      </c>
      <c r="H32" s="38"/>
      <c r="I32" s="38"/>
      <c r="J32" s="62"/>
      <c r="K32" s="62"/>
      <c r="L32" s="63"/>
      <c r="M32" s="63"/>
      <c r="N32" s="113">
        <v>2654.3</v>
      </c>
      <c r="O32" s="113">
        <v>2732.09</v>
      </c>
      <c r="P32" s="64"/>
      <c r="Q32" s="64"/>
      <c r="R32" s="64"/>
      <c r="S32" s="64">
        <v>2.1000000000000001E-2</v>
      </c>
      <c r="T32" s="64">
        <v>2.2800000000000001E-2</v>
      </c>
      <c r="U32" s="39"/>
      <c r="V32" s="39"/>
      <c r="W32" s="52">
        <f>W8</f>
        <v>63.9</v>
      </c>
      <c r="X32" s="52">
        <f>X8</f>
        <v>63.9</v>
      </c>
      <c r="Y32" s="50">
        <f>Y8</f>
        <v>1</v>
      </c>
      <c r="Z32" s="50">
        <f>Z8</f>
        <v>1</v>
      </c>
      <c r="AA32" s="49"/>
      <c r="AB32" s="49"/>
      <c r="AC32" s="67">
        <f>N32*S32*W32</f>
        <v>3561.8051700000001</v>
      </c>
      <c r="AD32" s="67">
        <f>O32*T32*X32</f>
        <v>3980.4365628000005</v>
      </c>
      <c r="AE32" s="75"/>
      <c r="AF32" s="49"/>
      <c r="AG32" s="53"/>
      <c r="AH32" s="53"/>
      <c r="AI32" s="53"/>
      <c r="AJ32" s="41">
        <f>SUM(AC32,AG32)</f>
        <v>3561.8051700000001</v>
      </c>
      <c r="AK32" s="41">
        <f>SUM(AD32,AH32)</f>
        <v>3980.4365628000005</v>
      </c>
      <c r="AL32" s="53"/>
      <c r="AM32" s="53"/>
      <c r="AN32" s="53"/>
      <c r="AO32" s="54">
        <f t="shared" ref="AO32" si="2">AK32/AJ32*100</f>
        <v>111.75334901319154</v>
      </c>
      <c r="AP32" s="22"/>
      <c r="AQ32" s="22"/>
      <c r="AR32" s="55"/>
      <c r="AS32" s="18"/>
      <c r="AT32" s="18"/>
      <c r="AU32" s="105"/>
      <c r="AV32" s="105"/>
      <c r="AW32" s="56"/>
      <c r="AX32" s="105"/>
      <c r="AY32" s="56"/>
      <c r="AZ32" s="18"/>
      <c r="BA32" s="18"/>
      <c r="BB32" s="18"/>
      <c r="BC32" s="18"/>
      <c r="BD32" s="18"/>
      <c r="BE32" s="18"/>
      <c r="BF32" s="19"/>
      <c r="BG32" s="19"/>
      <c r="BH32" s="19"/>
      <c r="BI32" s="19"/>
      <c r="BJ32" s="19"/>
      <c r="BK32" s="19"/>
      <c r="BL32" s="19"/>
      <c r="BM32" s="19"/>
      <c r="BN32" s="19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CN32" s="18"/>
      <c r="CO32" s="18"/>
      <c r="CP32" s="18"/>
      <c r="CQ32" s="18"/>
      <c r="CR32" s="18"/>
      <c r="CS32" s="18"/>
      <c r="CT32" s="18"/>
      <c r="CU32" s="18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</row>
    <row r="33" spans="1:162">
      <c r="A33" s="31"/>
      <c r="B33" s="76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4"/>
      <c r="AP33" s="22"/>
      <c r="AQ33" s="22"/>
      <c r="AR33" s="19"/>
      <c r="AS33" s="17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8"/>
      <c r="BU33" s="18"/>
      <c r="BV33" s="18"/>
      <c r="BW33" s="18"/>
      <c r="BX33" s="18"/>
      <c r="CN33" s="18"/>
      <c r="CO33" s="18"/>
      <c r="CP33" s="18"/>
      <c r="CQ33" s="18"/>
      <c r="CR33" s="18"/>
      <c r="CS33" s="18"/>
      <c r="CT33" s="18"/>
      <c r="CU33" s="18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</row>
    <row r="34" spans="1:162" ht="24.75" customHeight="1">
      <c r="A34" s="155" t="s">
        <v>57</v>
      </c>
      <c r="B34" s="36" t="s">
        <v>48</v>
      </c>
      <c r="C34" s="37"/>
      <c r="D34" s="37"/>
      <c r="E34" s="37"/>
      <c r="F34" s="38"/>
      <c r="G34" s="38"/>
      <c r="H34" s="38"/>
      <c r="I34" s="38"/>
      <c r="J34" s="38"/>
      <c r="K34" s="38"/>
      <c r="L34" s="38"/>
      <c r="M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0"/>
      <c r="AJ34" s="41"/>
      <c r="AK34" s="41"/>
      <c r="AL34" s="40"/>
      <c r="AM34" s="40"/>
      <c r="AN34" s="40"/>
      <c r="AO34" s="42"/>
      <c r="AP34" s="22"/>
      <c r="AQ34" s="22"/>
      <c r="AR34" s="19"/>
      <c r="AS34" s="17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8"/>
      <c r="BU34" s="18"/>
      <c r="BV34" s="18"/>
      <c r="BW34" s="18"/>
      <c r="BX34" s="18"/>
      <c r="CN34" s="18"/>
      <c r="CO34" s="18"/>
      <c r="CP34" s="18"/>
      <c r="CQ34" s="18"/>
      <c r="CR34" s="18"/>
      <c r="CS34" s="18"/>
      <c r="CT34" s="18"/>
      <c r="CU34" s="18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</row>
    <row r="35" spans="1:162" ht="21" customHeight="1">
      <c r="A35" s="156"/>
      <c r="B35" s="77" t="s">
        <v>49</v>
      </c>
      <c r="C35" s="78"/>
      <c r="D35" s="78"/>
      <c r="E35" s="78"/>
      <c r="F35" s="38"/>
      <c r="G35" s="38"/>
      <c r="H35" s="38"/>
      <c r="I35" s="38"/>
      <c r="J35" s="38"/>
      <c r="K35" s="38"/>
      <c r="L35" s="38"/>
      <c r="M35" s="3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  <c r="AJ35" s="41"/>
      <c r="AK35" s="41"/>
      <c r="AL35" s="40"/>
      <c r="AM35" s="40"/>
      <c r="AN35" s="40"/>
      <c r="AO35" s="42"/>
      <c r="AP35" s="22"/>
      <c r="AQ35" s="22"/>
      <c r="AR35" s="19"/>
      <c r="AS35" s="17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8"/>
      <c r="BU35" s="18"/>
      <c r="BV35" s="18"/>
      <c r="BW35" s="18"/>
      <c r="BX35" s="18"/>
      <c r="CN35" s="18"/>
      <c r="CO35" s="18"/>
      <c r="CP35" s="18"/>
      <c r="CQ35" s="18"/>
      <c r="CR35" s="18"/>
      <c r="CS35" s="18"/>
      <c r="CT35" s="18"/>
      <c r="CU35" s="18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</row>
    <row r="36" spans="1:162" ht="84.75" customHeight="1">
      <c r="A36" s="101"/>
      <c r="B36" s="111" t="s">
        <v>51</v>
      </c>
      <c r="C36" s="106"/>
      <c r="D36" s="102" t="s">
        <v>33</v>
      </c>
      <c r="E36" s="109" t="s">
        <v>29</v>
      </c>
      <c r="F36" s="46" t="s">
        <v>46</v>
      </c>
      <c r="G36" s="46" t="s">
        <v>46</v>
      </c>
      <c r="H36" s="101"/>
      <c r="I36" s="101"/>
      <c r="J36" s="47"/>
      <c r="K36" s="47"/>
      <c r="L36" s="48"/>
      <c r="M36" s="48"/>
      <c r="N36" s="46">
        <v>2.88</v>
      </c>
      <c r="O36" s="110">
        <v>3</v>
      </c>
      <c r="P36" s="46"/>
      <c r="Q36" s="46"/>
      <c r="R36" s="46"/>
      <c r="S36" s="46"/>
      <c r="T36" s="46"/>
      <c r="U36" s="46"/>
      <c r="V36" s="46"/>
      <c r="W36" s="49"/>
      <c r="X36" s="49"/>
      <c r="Y36" s="50">
        <f>Y8</f>
        <v>1</v>
      </c>
      <c r="Z36" s="50">
        <f>Z8</f>
        <v>1</v>
      </c>
      <c r="AA36" s="49">
        <v>12</v>
      </c>
      <c r="AB36" s="49">
        <v>12</v>
      </c>
      <c r="AC36" s="51">
        <f>N36*AA36</f>
        <v>34.56</v>
      </c>
      <c r="AD36" s="51">
        <f>O36*AB36</f>
        <v>36</v>
      </c>
      <c r="AE36" s="52"/>
      <c r="AF36" s="52"/>
      <c r="AG36" s="51">
        <f>U36*AE36</f>
        <v>0</v>
      </c>
      <c r="AH36" s="51">
        <f>V36*AF36</f>
        <v>0</v>
      </c>
      <c r="AI36" s="53"/>
      <c r="AJ36" s="41">
        <f>SUM(AC36,AG36)</f>
        <v>34.56</v>
      </c>
      <c r="AK36" s="41">
        <f>SUM(AD36,AH36)</f>
        <v>36</v>
      </c>
      <c r="AL36" s="53"/>
      <c r="AM36" s="53"/>
      <c r="AN36" s="53"/>
      <c r="AO36" s="54">
        <f>AK36/AJ36*100</f>
        <v>104.16666666666666</v>
      </c>
      <c r="AP36" s="22"/>
      <c r="AQ36" s="22"/>
      <c r="AR36" s="55"/>
      <c r="AS36" s="18"/>
      <c r="AT36" s="18"/>
      <c r="AU36" s="105"/>
      <c r="AV36" s="105"/>
      <c r="AW36" s="56"/>
      <c r="AX36" s="105"/>
      <c r="AY36" s="56"/>
      <c r="AZ36" s="18"/>
      <c r="BA36" s="18"/>
      <c r="BB36" s="18"/>
      <c r="BC36" s="18"/>
      <c r="BD36" s="18"/>
      <c r="BE36" s="18"/>
      <c r="BF36" s="19"/>
      <c r="BG36" s="19"/>
      <c r="BH36" s="19"/>
      <c r="BI36" s="19"/>
      <c r="BJ36" s="19"/>
      <c r="BK36" s="19"/>
      <c r="BL36" s="19"/>
      <c r="BM36" s="19"/>
      <c r="BN36" s="19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CN36" s="18"/>
      <c r="CO36" s="18"/>
      <c r="CP36" s="18"/>
      <c r="CQ36" s="18"/>
      <c r="CR36" s="18"/>
      <c r="CS36" s="18"/>
      <c r="CT36" s="18"/>
      <c r="CU36" s="18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</row>
    <row r="37" spans="1:162" ht="36" hidden="1" customHeight="1">
      <c r="A37" s="35" t="s">
        <v>18</v>
      </c>
      <c r="B37" s="112"/>
      <c r="C37" s="78"/>
      <c r="D37" s="78"/>
      <c r="E37" s="78"/>
      <c r="F37" s="38"/>
      <c r="G37" s="38"/>
      <c r="H37" s="38"/>
      <c r="I37" s="38"/>
      <c r="J37" s="38"/>
      <c r="K37" s="38"/>
      <c r="L37" s="38"/>
      <c r="M37" s="38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0"/>
      <c r="AJ37" s="41"/>
      <c r="AK37" s="41"/>
      <c r="AL37" s="40"/>
      <c r="AM37" s="40"/>
      <c r="AN37" s="40"/>
      <c r="AO37" s="42"/>
      <c r="AP37" s="22"/>
      <c r="AQ37" s="22"/>
      <c r="AR37" s="19"/>
      <c r="AS37" s="17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8"/>
      <c r="BU37" s="18"/>
      <c r="BV37" s="18"/>
      <c r="BW37" s="18"/>
      <c r="BX37" s="18"/>
      <c r="CN37" s="18"/>
      <c r="CO37" s="18"/>
      <c r="CP37" s="18"/>
      <c r="CQ37" s="18"/>
      <c r="CR37" s="18"/>
      <c r="CS37" s="18"/>
      <c r="CT37" s="18"/>
      <c r="CU37" s="18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</row>
    <row r="38" spans="1:162" ht="45.75" hidden="1" customHeight="1">
      <c r="A38" s="130"/>
      <c r="B38" s="132" t="s">
        <v>51</v>
      </c>
      <c r="C38" s="134"/>
      <c r="D38" s="132" t="s">
        <v>33</v>
      </c>
      <c r="E38" s="102" t="s">
        <v>29</v>
      </c>
      <c r="F38" s="46" t="s">
        <v>39</v>
      </c>
      <c r="G38" s="46" t="s">
        <v>39</v>
      </c>
      <c r="H38" s="101" t="s">
        <v>39</v>
      </c>
      <c r="I38" s="101" t="s">
        <v>39</v>
      </c>
      <c r="J38" s="47">
        <f>IF('[1]СРЕД 1'!$AK$104="","",'[1]СРЕД 1'!$AK$104)</f>
        <v>0</v>
      </c>
      <c r="K38" s="47">
        <f>IF('[1]СРЕД 1'!$AL$104="","",'[1]СРЕД 1'!$AL$104)</f>
        <v>0</v>
      </c>
      <c r="L38" s="48">
        <f>IF('[1]СРЕД 1'!$AM$104="","",'[1]СРЕД 1'!$AM$104)</f>
        <v>0</v>
      </c>
      <c r="M38" s="48">
        <f>IF('[1]СРЕД 1'!$AN$104="","",'[1]СРЕД 1'!$AN$104)</f>
        <v>0</v>
      </c>
      <c r="N38" s="46">
        <v>2.88</v>
      </c>
      <c r="O38" s="110">
        <v>3</v>
      </c>
      <c r="P38" s="46">
        <f>IF('[1]СРЕД 1'!$AR$104="","",'[1]СРЕД 1'!$AR$104)</f>
        <v>2.69</v>
      </c>
      <c r="Q38" s="46">
        <f>IF('[1]СРЕД 1'!$AS$104="","",'[1]СРЕД 1'!$AS$104)</f>
        <v>3.05</v>
      </c>
      <c r="R38" s="46">
        <f>IF('[1]СРЕД 1'!$AT$104="","",'[1]СРЕД 1'!$AT$104)</f>
        <v>2.69</v>
      </c>
      <c r="S38" s="46"/>
      <c r="T38" s="46"/>
      <c r="U38" s="46"/>
      <c r="V38" s="46"/>
      <c r="W38" s="49"/>
      <c r="X38" s="49"/>
      <c r="Y38" s="50">
        <f>Y8</f>
        <v>1</v>
      </c>
      <c r="Z38" s="50">
        <f>Z8</f>
        <v>1</v>
      </c>
      <c r="AA38" s="79">
        <v>12</v>
      </c>
      <c r="AB38" s="79">
        <v>12</v>
      </c>
      <c r="AC38" s="51">
        <f>N38*AA38</f>
        <v>34.56</v>
      </c>
      <c r="AD38" s="51">
        <f>O38*AB38</f>
        <v>36</v>
      </c>
      <c r="AE38" s="52">
        <f>U38*W38</f>
        <v>0</v>
      </c>
      <c r="AF38" s="52">
        <f>V38*X38</f>
        <v>0</v>
      </c>
      <c r="AG38" s="51">
        <f t="shared" ref="AG38:AH39" si="3">N38*AE38</f>
        <v>0</v>
      </c>
      <c r="AH38" s="51">
        <f t="shared" si="3"/>
        <v>0</v>
      </c>
      <c r="AI38" s="53"/>
      <c r="AJ38" s="41">
        <f>AC38+AG38</f>
        <v>34.56</v>
      </c>
      <c r="AK38" s="41">
        <f>AD38+AH38</f>
        <v>36</v>
      </c>
      <c r="AL38" s="53"/>
      <c r="AM38" s="53"/>
      <c r="AN38" s="53"/>
      <c r="AO38" s="54">
        <f>AK38/AJ38*100</f>
        <v>104.16666666666666</v>
      </c>
      <c r="AP38" s="22"/>
      <c r="AQ38" s="22"/>
      <c r="AR38" s="55"/>
      <c r="AS38" s="80">
        <f>AJ39+AJ38</f>
        <v>34.56</v>
      </c>
      <c r="AT38" s="80">
        <f>AK39+AK38</f>
        <v>36</v>
      </c>
      <c r="AU38" s="114"/>
      <c r="AV38" s="114"/>
      <c r="AW38" s="56"/>
      <c r="AX38" s="114"/>
      <c r="AY38" s="56"/>
      <c r="AZ38" s="18"/>
      <c r="BA38" s="18"/>
      <c r="BB38" s="18"/>
      <c r="BC38" s="18"/>
      <c r="BD38" s="18"/>
      <c r="BE38" s="18"/>
      <c r="BF38" s="19"/>
      <c r="BG38" s="19"/>
      <c r="BH38" s="19"/>
      <c r="BI38" s="19"/>
      <c r="BJ38" s="19"/>
      <c r="BK38" s="19"/>
      <c r="BL38" s="19"/>
      <c r="BM38" s="19"/>
      <c r="BN38" s="19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CN38" s="18"/>
      <c r="CO38" s="18"/>
      <c r="CP38" s="18"/>
      <c r="CQ38" s="18"/>
      <c r="CR38" s="18"/>
      <c r="CS38" s="18"/>
      <c r="CT38" s="18"/>
      <c r="CU38" s="18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</row>
    <row r="39" spans="1:162" ht="36" hidden="1" customHeight="1">
      <c r="A39" s="131"/>
      <c r="B39" s="133"/>
      <c r="C39" s="135"/>
      <c r="D39" s="133" t="s">
        <v>33</v>
      </c>
      <c r="E39" s="103" t="s">
        <v>29</v>
      </c>
      <c r="F39" s="46" t="s">
        <v>40</v>
      </c>
      <c r="G39" s="46" t="s">
        <v>40</v>
      </c>
      <c r="H39" s="101" t="s">
        <v>40</v>
      </c>
      <c r="I39" s="101" t="s">
        <v>40</v>
      </c>
      <c r="J39" s="47">
        <f>IF('[1]СРЕД 1'!$AK$105="","",'[1]СРЕД 1'!$AK$105)</f>
        <v>0</v>
      </c>
      <c r="K39" s="47">
        <f>IF('[1]СРЕД 1'!$AL$105="","",'[1]СРЕД 1'!$AL$105)</f>
        <v>0</v>
      </c>
      <c r="L39" s="48">
        <f>IF('[1]СРЕД 1'!$AM$105="","",'[1]СРЕД 1'!$AM$105)</f>
        <v>0</v>
      </c>
      <c r="M39" s="48">
        <f>IF('[1]СРЕД 1'!$AN$105="","",'[1]СРЕД 1'!$AN$105)</f>
        <v>0</v>
      </c>
      <c r="N39" s="46"/>
      <c r="O39" s="46"/>
      <c r="P39" s="46">
        <f>IF('[1]СРЕД 1'!$AR$105="","",'[1]СРЕД 1'!$AR$105)</f>
        <v>1.51</v>
      </c>
      <c r="Q39" s="46">
        <f>IF('[1]СРЕД 1'!$AS$105="","",'[1]СРЕД 1'!$AS$105)</f>
        <v>1.7</v>
      </c>
      <c r="R39" s="46">
        <f>IF('[1]СРЕД 1'!$AT$105="","",'[1]СРЕД 1'!$AT$105)</f>
        <v>1.51</v>
      </c>
      <c r="S39" s="46"/>
      <c r="T39" s="46"/>
      <c r="U39" s="46"/>
      <c r="V39" s="46"/>
      <c r="W39" s="49"/>
      <c r="X39" s="49"/>
      <c r="Y39" s="50">
        <f>Y8</f>
        <v>1</v>
      </c>
      <c r="Z39" s="50">
        <f>Z8</f>
        <v>1</v>
      </c>
      <c r="AA39" s="79"/>
      <c r="AB39" s="79"/>
      <c r="AC39" s="51">
        <f>N39*AA39</f>
        <v>0</v>
      </c>
      <c r="AD39" s="51">
        <f>O39*AB39</f>
        <v>0</v>
      </c>
      <c r="AE39" s="50"/>
      <c r="AF39" s="50"/>
      <c r="AG39" s="51">
        <f t="shared" si="3"/>
        <v>0</v>
      </c>
      <c r="AH39" s="51">
        <f t="shared" si="3"/>
        <v>0</v>
      </c>
      <c r="AI39" s="53"/>
      <c r="AJ39" s="41">
        <f>AC39+AG39</f>
        <v>0</v>
      </c>
      <c r="AK39" s="41">
        <f>AD39+AH39</f>
        <v>0</v>
      </c>
      <c r="AL39" s="53"/>
      <c r="AM39" s="53"/>
      <c r="AN39" s="53"/>
      <c r="AO39" s="54" t="e">
        <f>AK39/AJ39*100</f>
        <v>#DIV/0!</v>
      </c>
      <c r="AP39" s="22"/>
      <c r="AQ39" s="22"/>
      <c r="AR39" s="55"/>
      <c r="AS39" s="18">
        <f>AS38/AJ53</f>
        <v>9.1416958814520121E-3</v>
      </c>
      <c r="AT39" s="18">
        <f>AT38/AK53</f>
        <v>8.5589456288211584E-3</v>
      </c>
      <c r="AU39" s="114"/>
      <c r="AV39" s="114"/>
      <c r="AW39" s="56"/>
      <c r="AX39" s="114"/>
      <c r="AY39" s="56"/>
      <c r="AZ39" s="18"/>
      <c r="BA39" s="18"/>
      <c r="BB39" s="18"/>
      <c r="BC39" s="18"/>
      <c r="BD39" s="18"/>
      <c r="BE39" s="18"/>
      <c r="BF39" s="19"/>
      <c r="BG39" s="19"/>
      <c r="BH39" s="19"/>
      <c r="BI39" s="19"/>
      <c r="BJ39" s="19"/>
      <c r="BK39" s="19"/>
      <c r="BL39" s="19"/>
      <c r="BM39" s="19"/>
      <c r="BN39" s="19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CN39" s="18"/>
      <c r="CO39" s="18"/>
      <c r="CP39" s="18"/>
      <c r="CQ39" s="18"/>
      <c r="CR39" s="18"/>
      <c r="CS39" s="18"/>
      <c r="CT39" s="18"/>
      <c r="CU39" s="18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</row>
    <row r="40" spans="1:162" hidden="1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4"/>
      <c r="AP40" s="22"/>
      <c r="AQ40" s="22"/>
      <c r="AR40" s="19"/>
      <c r="AS40" s="17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8"/>
      <c r="BU40" s="18"/>
      <c r="BV40" s="18"/>
      <c r="BW40" s="18"/>
      <c r="BX40" s="18"/>
      <c r="CN40" s="18"/>
      <c r="CO40" s="18"/>
      <c r="CP40" s="18"/>
      <c r="CQ40" s="18"/>
      <c r="CR40" s="18"/>
      <c r="CS40" s="18"/>
      <c r="CT40" s="18"/>
      <c r="CU40" s="18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</row>
    <row r="41" spans="1:162" ht="15" customHeight="1">
      <c r="A41" s="155" t="s">
        <v>59</v>
      </c>
      <c r="B41" s="36" t="s">
        <v>19</v>
      </c>
      <c r="C41" s="37"/>
      <c r="D41" s="37"/>
      <c r="E41" s="37"/>
      <c r="F41" s="38"/>
      <c r="G41" s="38"/>
      <c r="H41" s="38"/>
      <c r="I41" s="38"/>
      <c r="J41" s="38"/>
      <c r="K41" s="38"/>
      <c r="L41" s="38"/>
      <c r="M41" s="38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57"/>
      <c r="AH41" s="57"/>
      <c r="AI41" s="40"/>
      <c r="AJ41" s="41"/>
      <c r="AK41" s="41"/>
      <c r="AL41" s="40"/>
      <c r="AM41" s="40"/>
      <c r="AN41" s="40"/>
      <c r="AO41" s="42"/>
      <c r="AP41" s="22"/>
      <c r="AQ41" s="22"/>
      <c r="AR41" s="19"/>
      <c r="AS41" s="17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8"/>
      <c r="BU41" s="18"/>
      <c r="BV41" s="18"/>
      <c r="BW41" s="18"/>
      <c r="BX41" s="18"/>
      <c r="CN41" s="18"/>
      <c r="CO41" s="18"/>
      <c r="CP41" s="18"/>
      <c r="CQ41" s="18"/>
      <c r="CR41" s="18"/>
      <c r="CS41" s="18"/>
      <c r="CT41" s="18"/>
      <c r="CU41" s="18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</row>
    <row r="42" spans="1:162" ht="15" customHeight="1">
      <c r="A42" s="156"/>
      <c r="B42" s="77" t="s">
        <v>20</v>
      </c>
      <c r="C42" s="78"/>
      <c r="D42" s="78"/>
      <c r="E42" s="78"/>
      <c r="F42" s="38"/>
      <c r="G42" s="38"/>
      <c r="H42" s="38"/>
      <c r="I42" s="38"/>
      <c r="J42" s="38"/>
      <c r="K42" s="38"/>
      <c r="L42" s="38"/>
      <c r="M42" s="38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53"/>
      <c r="AH42" s="53"/>
      <c r="AI42" s="53"/>
      <c r="AJ42" s="41"/>
      <c r="AK42" s="41"/>
      <c r="AL42" s="40"/>
      <c r="AM42" s="40"/>
      <c r="AN42" s="40"/>
      <c r="AO42" s="42"/>
      <c r="AP42" s="22"/>
      <c r="AQ42" s="22"/>
      <c r="AR42" s="19"/>
      <c r="AS42" s="17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8"/>
      <c r="BU42" s="18"/>
      <c r="BV42" s="18"/>
      <c r="BW42" s="18"/>
      <c r="BX42" s="18"/>
      <c r="CN42" s="18"/>
      <c r="CO42" s="18"/>
      <c r="CP42" s="18"/>
      <c r="CQ42" s="18"/>
      <c r="CR42" s="18"/>
      <c r="CS42" s="18"/>
      <c r="CT42" s="18"/>
      <c r="CU42" s="18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</row>
    <row r="43" spans="1:162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5"/>
      <c r="AP43" s="22"/>
      <c r="AQ43" s="22"/>
      <c r="AR43" s="19"/>
      <c r="AS43" s="17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8"/>
      <c r="BU43" s="18"/>
      <c r="BV43" s="18"/>
      <c r="BW43" s="18"/>
      <c r="BX43" s="18"/>
      <c r="CN43" s="18"/>
      <c r="CO43" s="18"/>
      <c r="CP43" s="18"/>
      <c r="CQ43" s="18"/>
      <c r="CR43" s="18"/>
      <c r="CS43" s="18"/>
      <c r="CT43" s="18"/>
      <c r="CU43" s="18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</row>
    <row r="44" spans="1:162" ht="27" customHeight="1">
      <c r="A44" s="101"/>
      <c r="B44" s="115"/>
      <c r="C44" s="106"/>
      <c r="D44" s="102" t="s">
        <v>33</v>
      </c>
      <c r="E44" s="102" t="s">
        <v>28</v>
      </c>
      <c r="F44" s="46" t="s">
        <v>30</v>
      </c>
      <c r="G44" s="46"/>
      <c r="H44" s="101"/>
      <c r="I44" s="101"/>
      <c r="J44" s="47"/>
      <c r="K44" s="47"/>
      <c r="L44" s="48"/>
      <c r="M44" s="48"/>
      <c r="N44" s="46">
        <v>5.65</v>
      </c>
      <c r="O44" s="46">
        <v>5.81</v>
      </c>
      <c r="P44" s="46"/>
      <c r="Q44" s="46"/>
      <c r="R44" s="46"/>
      <c r="S44" s="46">
        <v>11.3</v>
      </c>
      <c r="T44" s="46">
        <v>11.3</v>
      </c>
      <c r="U44" s="39"/>
      <c r="V44" s="39"/>
      <c r="W44" s="49"/>
      <c r="X44" s="49"/>
      <c r="Y44" s="50">
        <f>Y8</f>
        <v>1</v>
      </c>
      <c r="Z44" s="50">
        <f>Z8</f>
        <v>1</v>
      </c>
      <c r="AA44" s="49"/>
      <c r="AB44" s="49"/>
      <c r="AC44" s="51">
        <f>N44*S44*Y44</f>
        <v>63.845000000000006</v>
      </c>
      <c r="AD44" s="51">
        <f>O44*T44*Z44</f>
        <v>65.653000000000006</v>
      </c>
      <c r="AE44" s="49"/>
      <c r="AF44" s="49"/>
      <c r="AG44" s="53"/>
      <c r="AH44" s="53"/>
      <c r="AI44" s="53"/>
      <c r="AJ44" s="41">
        <f t="shared" ref="AJ44:AK46" si="4">SUM(AC44,AG44)</f>
        <v>63.845000000000006</v>
      </c>
      <c r="AK44" s="41">
        <f t="shared" si="4"/>
        <v>65.653000000000006</v>
      </c>
      <c r="AL44" s="53"/>
      <c r="AM44" s="53"/>
      <c r="AN44" s="53"/>
      <c r="AO44" s="54">
        <f>AK44/AJ44*100</f>
        <v>102.83185840707965</v>
      </c>
      <c r="AP44" s="22"/>
      <c r="AQ44" s="22"/>
      <c r="AR44" s="55"/>
      <c r="AS44" s="18"/>
      <c r="AT44" s="18"/>
      <c r="AU44" s="105"/>
      <c r="AV44" s="105"/>
      <c r="AW44" s="56"/>
      <c r="AX44" s="105"/>
      <c r="AY44" s="56"/>
      <c r="AZ44" s="18"/>
      <c r="BA44" s="18"/>
      <c r="BB44" s="18"/>
      <c r="BC44" s="18"/>
      <c r="BD44" s="18"/>
      <c r="BE44" s="18"/>
      <c r="BF44" s="19"/>
      <c r="BG44" s="19"/>
      <c r="BH44" s="19"/>
      <c r="BI44" s="19"/>
      <c r="BJ44" s="19"/>
      <c r="BK44" s="19"/>
      <c r="BL44" s="19"/>
      <c r="BM44" s="19"/>
      <c r="BN44" s="19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CN44" s="18"/>
      <c r="CO44" s="18"/>
      <c r="CP44" s="18"/>
      <c r="CQ44" s="18"/>
      <c r="CR44" s="18"/>
      <c r="CS44" s="18"/>
      <c r="CT44" s="18"/>
      <c r="CU44" s="18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</row>
    <row r="45" spans="1:162" ht="20.25" customHeight="1">
      <c r="A45" s="101"/>
      <c r="B45" s="116"/>
      <c r="C45" s="106"/>
      <c r="D45" s="102" t="s">
        <v>33</v>
      </c>
      <c r="E45" s="102" t="s">
        <v>28</v>
      </c>
      <c r="F45" s="46" t="s">
        <v>32</v>
      </c>
      <c r="G45" s="46"/>
      <c r="H45" s="101"/>
      <c r="I45" s="101"/>
      <c r="J45" s="47"/>
      <c r="K45" s="47"/>
      <c r="L45" s="48"/>
      <c r="M45" s="48"/>
      <c r="N45" s="46">
        <v>5.65</v>
      </c>
      <c r="O45" s="46">
        <v>5.81</v>
      </c>
      <c r="P45" s="46"/>
      <c r="Q45" s="46"/>
      <c r="R45" s="46"/>
      <c r="S45" s="46">
        <v>16.600000000000001</v>
      </c>
      <c r="T45" s="46">
        <v>16.600000000000001</v>
      </c>
      <c r="U45" s="39"/>
      <c r="V45" s="39"/>
      <c r="W45" s="49"/>
      <c r="X45" s="49"/>
      <c r="Y45" s="50">
        <f>Y8</f>
        <v>1</v>
      </c>
      <c r="Z45" s="50">
        <f>Z8</f>
        <v>1</v>
      </c>
      <c r="AA45" s="49"/>
      <c r="AB45" s="49"/>
      <c r="AC45" s="51">
        <f t="shared" ref="AC45:AD46" si="5">N45*S45*Y45</f>
        <v>93.79000000000002</v>
      </c>
      <c r="AD45" s="51">
        <f t="shared" si="5"/>
        <v>96.445999999999998</v>
      </c>
      <c r="AE45" s="49"/>
      <c r="AF45" s="49"/>
      <c r="AG45" s="53"/>
      <c r="AH45" s="53"/>
      <c r="AI45" s="53"/>
      <c r="AJ45" s="41">
        <f t="shared" si="4"/>
        <v>93.79000000000002</v>
      </c>
      <c r="AK45" s="41">
        <f t="shared" si="4"/>
        <v>96.445999999999998</v>
      </c>
      <c r="AL45" s="53"/>
      <c r="AM45" s="53"/>
      <c r="AN45" s="53"/>
      <c r="AO45" s="54">
        <f>AK45/AJ45*100</f>
        <v>102.83185840707962</v>
      </c>
      <c r="AP45" s="22"/>
      <c r="AQ45" s="22"/>
      <c r="AR45" s="55"/>
      <c r="AS45" s="18"/>
      <c r="AT45" s="18"/>
      <c r="AU45" s="114"/>
      <c r="AV45" s="114"/>
      <c r="AW45" s="56"/>
      <c r="AX45" s="114"/>
      <c r="AY45" s="56"/>
      <c r="AZ45" s="18"/>
      <c r="BA45" s="18"/>
      <c r="BB45" s="18"/>
      <c r="BC45" s="18"/>
      <c r="BD45" s="18"/>
      <c r="BE45" s="18"/>
      <c r="BF45" s="19"/>
      <c r="BG45" s="19"/>
      <c r="BH45" s="19"/>
      <c r="BI45" s="19"/>
      <c r="BJ45" s="19"/>
      <c r="BK45" s="19"/>
      <c r="BL45" s="19"/>
      <c r="BM45" s="19"/>
      <c r="BN45" s="19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CN45" s="18"/>
      <c r="CO45" s="18"/>
      <c r="CP45" s="18"/>
      <c r="CQ45" s="18"/>
      <c r="CR45" s="18"/>
      <c r="CS45" s="18"/>
      <c r="CT45" s="18"/>
      <c r="CU45" s="18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</row>
    <row r="46" spans="1:162" ht="31.5" customHeight="1">
      <c r="A46" s="101"/>
      <c r="B46" s="117"/>
      <c r="C46" s="106"/>
      <c r="D46" s="102" t="s">
        <v>33</v>
      </c>
      <c r="E46" s="102" t="s">
        <v>28</v>
      </c>
      <c r="F46" s="46" t="s">
        <v>31</v>
      </c>
      <c r="G46" s="46"/>
      <c r="H46" s="101"/>
      <c r="I46" s="101"/>
      <c r="J46" s="47"/>
      <c r="K46" s="47"/>
      <c r="L46" s="48"/>
      <c r="M46" s="48"/>
      <c r="N46" s="46"/>
      <c r="O46" s="46"/>
      <c r="P46" s="46"/>
      <c r="Q46" s="46"/>
      <c r="R46" s="46"/>
      <c r="S46" s="46"/>
      <c r="T46" s="46"/>
      <c r="U46" s="39"/>
      <c r="V46" s="39"/>
      <c r="W46" s="52">
        <f>W8</f>
        <v>63.9</v>
      </c>
      <c r="X46" s="52">
        <f>X8</f>
        <v>63.9</v>
      </c>
      <c r="Y46" s="50">
        <f>Y8</f>
        <v>1</v>
      </c>
      <c r="Z46" s="50">
        <f>Z8</f>
        <v>1</v>
      </c>
      <c r="AA46" s="49"/>
      <c r="AB46" s="49"/>
      <c r="AC46" s="51">
        <f t="shared" si="5"/>
        <v>0</v>
      </c>
      <c r="AD46" s="51">
        <f t="shared" si="5"/>
        <v>0</v>
      </c>
      <c r="AE46" s="49"/>
      <c r="AF46" s="49"/>
      <c r="AG46" s="53"/>
      <c r="AH46" s="53"/>
      <c r="AI46" s="53"/>
      <c r="AJ46" s="41">
        <f t="shared" si="4"/>
        <v>0</v>
      </c>
      <c r="AK46" s="41">
        <f t="shared" si="4"/>
        <v>0</v>
      </c>
      <c r="AL46" s="53"/>
      <c r="AM46" s="53"/>
      <c r="AN46" s="53"/>
      <c r="AO46" s="54" t="e">
        <f>AK46/AJ46*100</f>
        <v>#DIV/0!</v>
      </c>
      <c r="AP46" s="22"/>
      <c r="AQ46" s="22"/>
      <c r="AR46" s="55"/>
      <c r="AS46" s="18"/>
      <c r="AT46" s="18"/>
      <c r="AU46" s="114"/>
      <c r="AV46" s="114"/>
      <c r="AW46" s="56"/>
      <c r="AX46" s="114"/>
      <c r="AY46" s="56"/>
      <c r="AZ46" s="18"/>
      <c r="BA46" s="18"/>
      <c r="BB46" s="18"/>
      <c r="BC46" s="18"/>
      <c r="BD46" s="18"/>
      <c r="BE46" s="18"/>
      <c r="BF46" s="19"/>
      <c r="BG46" s="19"/>
      <c r="BH46" s="19"/>
      <c r="BI46" s="19"/>
      <c r="BJ46" s="19"/>
      <c r="BK46" s="19"/>
      <c r="BL46" s="19"/>
      <c r="BM46" s="19"/>
      <c r="BN46" s="19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CN46" s="18"/>
      <c r="CO46" s="18"/>
      <c r="CP46" s="18"/>
      <c r="CQ46" s="18"/>
      <c r="CR46" s="18"/>
      <c r="CS46" s="18"/>
      <c r="CT46" s="18"/>
      <c r="CU46" s="18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</row>
    <row r="47" spans="1:162" ht="30" hidden="1" customHeight="1">
      <c r="A47" s="35" t="s">
        <v>21</v>
      </c>
      <c r="B47" s="77" t="s">
        <v>22</v>
      </c>
      <c r="C47" s="78"/>
      <c r="D47" s="78"/>
      <c r="E47" s="7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53"/>
      <c r="AH47" s="53"/>
      <c r="AI47" s="40"/>
      <c r="AJ47" s="41"/>
      <c r="AK47" s="41"/>
      <c r="AL47" s="40"/>
      <c r="AM47" s="40"/>
      <c r="AN47" s="40"/>
      <c r="AO47" s="42"/>
      <c r="AP47" s="22"/>
      <c r="AQ47" s="22"/>
      <c r="AR47" s="19"/>
      <c r="AS47" s="17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8"/>
      <c r="BU47" s="18"/>
      <c r="BV47" s="18"/>
      <c r="BW47" s="18"/>
      <c r="BX47" s="18"/>
      <c r="CN47" s="18"/>
      <c r="CO47" s="18"/>
      <c r="CP47" s="18"/>
      <c r="CQ47" s="18"/>
      <c r="CR47" s="18"/>
      <c r="CS47" s="18"/>
      <c r="CT47" s="18"/>
      <c r="CU47" s="18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</row>
    <row r="48" spans="1:162" ht="17.25" hidden="1" customHeight="1">
      <c r="A48" s="101"/>
      <c r="B48" s="102"/>
      <c r="C48" s="106"/>
      <c r="D48" s="102" t="s">
        <v>33</v>
      </c>
      <c r="E48" s="102"/>
      <c r="F48" s="46"/>
      <c r="G48" s="46"/>
      <c r="H48" s="101"/>
      <c r="I48" s="101"/>
      <c r="J48" s="47"/>
      <c r="K48" s="47"/>
      <c r="L48" s="48"/>
      <c r="M48" s="48"/>
      <c r="N48" s="46"/>
      <c r="O48" s="46"/>
      <c r="P48" s="46"/>
      <c r="Q48" s="46"/>
      <c r="R48" s="46"/>
      <c r="S48" s="46"/>
      <c r="T48" s="46"/>
      <c r="U48" s="39"/>
      <c r="V48" s="39"/>
      <c r="W48" s="49"/>
      <c r="X48" s="49"/>
      <c r="Y48" s="50"/>
      <c r="Z48" s="50"/>
      <c r="AA48" s="49"/>
      <c r="AB48" s="49"/>
      <c r="AC48" s="51"/>
      <c r="AD48" s="51"/>
      <c r="AE48" s="49"/>
      <c r="AF48" s="49"/>
      <c r="AG48" s="53"/>
      <c r="AH48" s="53"/>
      <c r="AI48" s="53"/>
      <c r="AJ48" s="41">
        <f>SUM(AC48,AG48)</f>
        <v>0</v>
      </c>
      <c r="AK48" s="41">
        <f>SUM(AD48,AH48)</f>
        <v>0</v>
      </c>
      <c r="AL48" s="53"/>
      <c r="AM48" s="53"/>
      <c r="AN48" s="53"/>
      <c r="AO48" s="54" t="e">
        <f>AK48/AJ48*100</f>
        <v>#DIV/0!</v>
      </c>
      <c r="AP48" s="22"/>
      <c r="AQ48" s="22"/>
      <c r="AR48" s="55"/>
      <c r="AS48" s="18"/>
      <c r="AT48" s="18"/>
      <c r="AU48" s="105"/>
      <c r="AV48" s="105"/>
      <c r="AW48" s="56"/>
      <c r="AX48" s="105"/>
      <c r="AY48" s="56"/>
      <c r="AZ48" s="18"/>
      <c r="BA48" s="18"/>
      <c r="BB48" s="18"/>
      <c r="BC48" s="18"/>
      <c r="BD48" s="18"/>
      <c r="BE48" s="18"/>
      <c r="BF48" s="19"/>
      <c r="BG48" s="19"/>
      <c r="BH48" s="19"/>
      <c r="BI48" s="19"/>
      <c r="BJ48" s="19"/>
      <c r="BK48" s="19"/>
      <c r="BL48" s="19"/>
      <c r="BM48" s="19"/>
      <c r="BN48" s="19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CN48" s="18"/>
      <c r="CO48" s="18"/>
      <c r="CP48" s="18"/>
      <c r="CQ48" s="18"/>
      <c r="CR48" s="18"/>
      <c r="CS48" s="18"/>
      <c r="CT48" s="18"/>
      <c r="CU48" s="18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</row>
    <row r="49" spans="1:162" hidden="1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4"/>
      <c r="AP49" s="22"/>
      <c r="AQ49" s="22"/>
      <c r="AR49" s="19"/>
      <c r="AS49" s="17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8"/>
      <c r="BU49" s="18"/>
      <c r="BV49" s="18"/>
      <c r="BW49" s="18"/>
      <c r="BX49" s="18"/>
      <c r="CN49" s="18"/>
      <c r="CO49" s="18"/>
      <c r="CP49" s="18"/>
      <c r="CQ49" s="18"/>
      <c r="CR49" s="18"/>
      <c r="CS49" s="18"/>
      <c r="CT49" s="18"/>
      <c r="CU49" s="18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</row>
    <row r="50" spans="1:162" ht="26.25" hidden="1" customHeight="1">
      <c r="A50" s="35">
        <v>7</v>
      </c>
      <c r="B50" s="36" t="s">
        <v>23</v>
      </c>
      <c r="C50" s="37"/>
      <c r="D50" s="37"/>
      <c r="E50" s="37"/>
      <c r="F50" s="38"/>
      <c r="G50" s="38"/>
      <c r="H50" s="38"/>
      <c r="I50" s="38"/>
      <c r="J50" s="38"/>
      <c r="K50" s="38"/>
      <c r="L50" s="38"/>
      <c r="M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0"/>
      <c r="AJ50" s="41"/>
      <c r="AK50" s="41"/>
      <c r="AL50" s="40"/>
      <c r="AM50" s="40"/>
      <c r="AN50" s="40"/>
      <c r="AO50" s="42"/>
      <c r="AP50" s="22"/>
      <c r="AQ50" s="22"/>
      <c r="AR50" s="19"/>
      <c r="AS50" s="17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8"/>
      <c r="BU50" s="18"/>
      <c r="BV50" s="18"/>
      <c r="BW50" s="18"/>
      <c r="BX50" s="18"/>
      <c r="CN50" s="18"/>
      <c r="CO50" s="18"/>
      <c r="CP50" s="18"/>
      <c r="CQ50" s="18"/>
      <c r="CR50" s="18"/>
      <c r="CS50" s="18"/>
      <c r="CT50" s="18"/>
      <c r="CU50" s="18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</row>
    <row r="51" spans="1:162" ht="23.25" hidden="1" customHeight="1">
      <c r="A51" s="101"/>
      <c r="B51" s="102"/>
      <c r="C51" s="106"/>
      <c r="D51" s="102" t="s">
        <v>33</v>
      </c>
      <c r="E51" s="102"/>
      <c r="F51" s="46"/>
      <c r="G51" s="46"/>
      <c r="H51" s="101"/>
      <c r="I51" s="101"/>
      <c r="J51" s="47"/>
      <c r="K51" s="47"/>
      <c r="L51" s="48"/>
      <c r="M51" s="48"/>
      <c r="N51" s="41"/>
      <c r="O51" s="41"/>
      <c r="P51" s="41"/>
      <c r="Q51" s="41"/>
      <c r="R51" s="41"/>
      <c r="S51" s="53"/>
      <c r="T51" s="53"/>
      <c r="U51" s="53"/>
      <c r="V51" s="53"/>
      <c r="W51" s="49"/>
      <c r="X51" s="49"/>
      <c r="Y51" s="50"/>
      <c r="Z51" s="50"/>
      <c r="AA51" s="49"/>
      <c r="AB51" s="49"/>
      <c r="AC51" s="51"/>
      <c r="AD51" s="51"/>
      <c r="AE51" s="49"/>
      <c r="AF51" s="49"/>
      <c r="AG51" s="53"/>
      <c r="AH51" s="53"/>
      <c r="AI51" s="53"/>
      <c r="AJ51" s="41">
        <f>SUM(AC51,AG51)</f>
        <v>0</v>
      </c>
      <c r="AK51" s="41">
        <f>SUM(AD51,AH51)</f>
        <v>0</v>
      </c>
      <c r="AL51" s="53"/>
      <c r="AM51" s="53"/>
      <c r="AN51" s="53"/>
      <c r="AO51" s="54" t="e">
        <f>AK51/AJ51*100</f>
        <v>#DIV/0!</v>
      </c>
      <c r="AP51" s="22"/>
      <c r="AQ51" s="22"/>
      <c r="AR51" s="55"/>
      <c r="AS51" s="18"/>
      <c r="AT51" s="18"/>
      <c r="AU51" s="18"/>
      <c r="AV51" s="18"/>
      <c r="AW51" s="56"/>
      <c r="AX51" s="18"/>
      <c r="AY51" s="56"/>
      <c r="AZ51" s="18"/>
      <c r="BA51" s="18"/>
      <c r="BB51" s="18"/>
      <c r="BC51" s="18"/>
      <c r="BD51" s="18"/>
      <c r="BE51" s="18"/>
      <c r="BF51" s="19"/>
      <c r="BG51" s="19"/>
      <c r="BH51" s="19"/>
      <c r="BI51" s="19"/>
      <c r="BJ51" s="19"/>
      <c r="BK51" s="19"/>
      <c r="BL51" s="19"/>
      <c r="BM51" s="19"/>
      <c r="BN51" s="19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CN51" s="18"/>
      <c r="CO51" s="18"/>
      <c r="CP51" s="18"/>
      <c r="CQ51" s="18"/>
      <c r="CR51" s="18"/>
      <c r="CS51" s="18"/>
      <c r="CT51" s="18"/>
      <c r="CU51" s="18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</row>
    <row r="52" spans="1:162" ht="17.25" customHeight="1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4"/>
      <c r="AP52" s="22"/>
      <c r="AQ52" s="22"/>
      <c r="AR52" s="19"/>
      <c r="AS52" s="17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8"/>
      <c r="BU52" s="18"/>
      <c r="BV52" s="18"/>
      <c r="BW52" s="18"/>
      <c r="BX52" s="18"/>
      <c r="CN52" s="18"/>
      <c r="CO52" s="18"/>
      <c r="CP52" s="18"/>
      <c r="CQ52" s="18"/>
      <c r="CR52" s="18"/>
      <c r="CS52" s="18"/>
      <c r="CT52" s="18"/>
      <c r="CU52" s="18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</row>
    <row r="53" spans="1:162" ht="18.75" customHeight="1">
      <c r="A53" s="35" t="s">
        <v>60</v>
      </c>
      <c r="B53" s="36" t="s">
        <v>24</v>
      </c>
      <c r="C53" s="37"/>
      <c r="D53" s="37"/>
      <c r="E53" s="37"/>
      <c r="F53" s="38"/>
      <c r="G53" s="38"/>
      <c r="H53" s="38"/>
      <c r="I53" s="38"/>
      <c r="J53" s="38"/>
      <c r="K53" s="38"/>
      <c r="L53" s="38"/>
      <c r="M53" s="38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1">
        <f>AC20+AC32+AC36+AC44+AC45</f>
        <v>3780.4801699999998</v>
      </c>
      <c r="AD53" s="41">
        <f>AD20+AD32+AD36+AD44+AD45</f>
        <v>4206.1255628000008</v>
      </c>
      <c r="AE53" s="39"/>
      <c r="AF53" s="39"/>
      <c r="AG53" s="39"/>
      <c r="AH53" s="39"/>
      <c r="AI53" s="40"/>
      <c r="AJ53" s="41">
        <f>AJ20+AJ32+AJ36+AJ44+AJ45</f>
        <v>3780.4801699999998</v>
      </c>
      <c r="AK53" s="41">
        <f>AK20+AK32+AK36+AK44+AK45</f>
        <v>4206.1255628000008</v>
      </c>
      <c r="AL53" s="40"/>
      <c r="AM53" s="40"/>
      <c r="AN53" s="40"/>
      <c r="AO53" s="81">
        <f>AK53/AJ53*100</f>
        <v>111.25902990254279</v>
      </c>
      <c r="AP53" s="22"/>
      <c r="AQ53" s="22"/>
      <c r="AR53" s="19"/>
      <c r="AS53" s="17"/>
      <c r="AT53" s="18"/>
      <c r="AU53" s="18"/>
      <c r="AV53" s="18"/>
      <c r="AW53" s="18"/>
      <c r="AX53" s="18"/>
      <c r="AY53" s="18"/>
      <c r="AZ53" s="18"/>
      <c r="BA53" s="82"/>
      <c r="BB53" s="82"/>
      <c r="BC53" s="80"/>
      <c r="BD53" s="80"/>
      <c r="BE53" s="83"/>
      <c r="BF53" s="84"/>
      <c r="BG53" s="84"/>
      <c r="BH53" s="85"/>
      <c r="BI53" s="85"/>
      <c r="BJ53" s="55"/>
      <c r="BK53" s="19"/>
      <c r="BL53" s="19"/>
      <c r="BM53" s="19"/>
      <c r="BN53" s="19"/>
      <c r="BO53" s="19"/>
      <c r="BP53" s="19"/>
      <c r="BQ53" s="19"/>
      <c r="BR53" s="19"/>
      <c r="BS53" s="19"/>
      <c r="BT53" s="18"/>
      <c r="BU53" s="18"/>
      <c r="BV53" s="18"/>
      <c r="BW53" s="18"/>
      <c r="BX53" s="18"/>
      <c r="CN53" s="18"/>
      <c r="CO53" s="18"/>
      <c r="CP53" s="18"/>
      <c r="CQ53" s="18"/>
      <c r="CR53" s="18"/>
      <c r="CS53" s="18"/>
      <c r="CT53" s="18"/>
      <c r="CU53" s="18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</row>
    <row r="54" spans="1:162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9"/>
      <c r="AP54" s="22"/>
      <c r="AQ54" s="22"/>
      <c r="AR54" s="19"/>
      <c r="AS54" s="17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8"/>
      <c r="BU54" s="18"/>
      <c r="BV54" s="18"/>
      <c r="BW54" s="18"/>
      <c r="BX54" s="18"/>
      <c r="CN54" s="18"/>
      <c r="CO54" s="18"/>
      <c r="CP54" s="18"/>
      <c r="CQ54" s="18"/>
      <c r="CR54" s="18"/>
      <c r="CS54" s="18"/>
      <c r="CT54" s="18"/>
      <c r="CU54" s="18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</row>
    <row r="55" spans="1:162">
      <c r="A55" s="90"/>
      <c r="B55" s="90"/>
      <c r="C55" s="90"/>
      <c r="D55" s="90"/>
      <c r="E55" s="90"/>
      <c r="F55" s="91"/>
      <c r="G55" s="91"/>
      <c r="H55" s="91"/>
      <c r="I55" s="91"/>
      <c r="J55" s="91"/>
      <c r="K55" s="91"/>
      <c r="L55" s="91"/>
      <c r="M55" s="91"/>
      <c r="N55" s="92"/>
      <c r="O55" s="92"/>
      <c r="P55" s="92"/>
      <c r="Q55" s="92"/>
      <c r="R55" s="92"/>
      <c r="S55" s="91"/>
      <c r="T55" s="92"/>
      <c r="U55" s="91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22"/>
      <c r="AQ55" s="22"/>
      <c r="AR55" s="19"/>
      <c r="AS55" s="17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8"/>
      <c r="BU55" s="18"/>
      <c r="BV55" s="18"/>
      <c r="BW55" s="18"/>
      <c r="BX55" s="18"/>
      <c r="CN55" s="18"/>
      <c r="CO55" s="18"/>
      <c r="CP55" s="18"/>
      <c r="CQ55" s="18"/>
      <c r="CR55" s="18"/>
      <c r="CS55" s="18"/>
      <c r="CT55" s="18"/>
      <c r="CU55" s="18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</row>
    <row r="56" spans="1:162"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</row>
    <row r="57" spans="1:162" s="98" customFormat="1">
      <c r="A57" s="97"/>
      <c r="B57" s="168" t="s">
        <v>61</v>
      </c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3"/>
      <c r="V57" s="3"/>
      <c r="W57" s="3"/>
      <c r="X57" s="3"/>
      <c r="Y57" s="3"/>
      <c r="Z57" s="3"/>
      <c r="AA57" s="3"/>
      <c r="AB57" s="3"/>
      <c r="AC57" s="3"/>
      <c r="AD57" s="170" t="s">
        <v>62</v>
      </c>
      <c r="AE57" s="170"/>
      <c r="AF57" s="170"/>
      <c r="AG57" s="170"/>
      <c r="AH57" s="3"/>
      <c r="AI57" s="3"/>
      <c r="AJ57" s="3"/>
      <c r="AK57" s="3"/>
      <c r="AL57" s="3"/>
      <c r="AM57" s="3"/>
      <c r="AN57" s="3"/>
      <c r="AO57" s="3"/>
      <c r="AP57" s="171"/>
      <c r="AQ57" s="171"/>
      <c r="AR57" s="171"/>
      <c r="AS57" s="172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71"/>
      <c r="BS57" s="171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</row>
    <row r="58" spans="1:162"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</row>
    <row r="59" spans="1:162"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</row>
    <row r="60" spans="1:162"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</row>
  </sheetData>
  <mergeCells count="96">
    <mergeCell ref="B57:S57"/>
    <mergeCell ref="AD57:AG57"/>
    <mergeCell ref="AH1:AO1"/>
    <mergeCell ref="A34:A35"/>
    <mergeCell ref="A41:A42"/>
    <mergeCell ref="A2:AO3"/>
    <mergeCell ref="A4:AO4"/>
    <mergeCell ref="A5:AO5"/>
    <mergeCell ref="A6:AO6"/>
    <mergeCell ref="AA8:AD8"/>
    <mergeCell ref="A9:D9"/>
    <mergeCell ref="F9:G9"/>
    <mergeCell ref="H9:I9"/>
    <mergeCell ref="J9:K9"/>
    <mergeCell ref="L9:M9"/>
    <mergeCell ref="N9:O9"/>
    <mergeCell ref="P9:R9"/>
    <mergeCell ref="S9:T9"/>
    <mergeCell ref="U9:V9"/>
    <mergeCell ref="A8:D8"/>
    <mergeCell ref="F8:I8"/>
    <mergeCell ref="N8:O8"/>
    <mergeCell ref="P8:Q8"/>
    <mergeCell ref="S8:V8"/>
    <mergeCell ref="AO9:AO10"/>
    <mergeCell ref="AA10:AB10"/>
    <mergeCell ref="AC10:AD10"/>
    <mergeCell ref="AE10:AF10"/>
    <mergeCell ref="AG10:AI10"/>
    <mergeCell ref="W9:AD9"/>
    <mergeCell ref="AE9:AI9"/>
    <mergeCell ref="AJ9:AL9"/>
    <mergeCell ref="AM9:AM10"/>
    <mergeCell ref="AN9:AN10"/>
    <mergeCell ref="Y10:Z10"/>
    <mergeCell ref="W10:X10"/>
    <mergeCell ref="A10:A14"/>
    <mergeCell ref="B10:B14"/>
    <mergeCell ref="C10:C14"/>
    <mergeCell ref="D10:D14"/>
    <mergeCell ref="E10:E14"/>
    <mergeCell ref="F10:I10"/>
    <mergeCell ref="T11:T14"/>
    <mergeCell ref="AJ10:AL10"/>
    <mergeCell ref="F11:F14"/>
    <mergeCell ref="G11:G14"/>
    <mergeCell ref="H11:H14"/>
    <mergeCell ref="I11:I14"/>
    <mergeCell ref="J11:J14"/>
    <mergeCell ref="K11:K14"/>
    <mergeCell ref="L11:L14"/>
    <mergeCell ref="M11:M14"/>
    <mergeCell ref="N11:N14"/>
    <mergeCell ref="J10:M10"/>
    <mergeCell ref="N10:O10"/>
    <mergeCell ref="P10:Q10"/>
    <mergeCell ref="S10:V10"/>
    <mergeCell ref="A38:A39"/>
    <mergeCell ref="B38:B39"/>
    <mergeCell ref="C38:C39"/>
    <mergeCell ref="D38:D39"/>
    <mergeCell ref="AG11:AG14"/>
    <mergeCell ref="AA11:AA14"/>
    <mergeCell ref="AB11:AB14"/>
    <mergeCell ref="AC11:AC14"/>
    <mergeCell ref="AD11:AD14"/>
    <mergeCell ref="AE11:AE14"/>
    <mergeCell ref="AF11:AF14"/>
    <mergeCell ref="U11:U14"/>
    <mergeCell ref="V11:V14"/>
    <mergeCell ref="W11:W14"/>
    <mergeCell ref="X11:X14"/>
    <mergeCell ref="Y11:Y14"/>
    <mergeCell ref="AM11:AM14"/>
    <mergeCell ref="AN11:AN14"/>
    <mergeCell ref="AO11:AO14"/>
    <mergeCell ref="A26:A29"/>
    <mergeCell ref="B26:B29"/>
    <mergeCell ref="AH11:AH14"/>
    <mergeCell ref="AI11:AI14"/>
    <mergeCell ref="AJ11:AJ14"/>
    <mergeCell ref="AK11:AK14"/>
    <mergeCell ref="AL11:AL14"/>
    <mergeCell ref="Z11:Z14"/>
    <mergeCell ref="O11:O14"/>
    <mergeCell ref="P11:P14"/>
    <mergeCell ref="Q11:Q14"/>
    <mergeCell ref="R11:R14"/>
    <mergeCell ref="S11:S14"/>
    <mergeCell ref="AU38:AU39"/>
    <mergeCell ref="AV38:AV39"/>
    <mergeCell ref="AX38:AX39"/>
    <mergeCell ref="B44:B46"/>
    <mergeCell ref="AU45:AU46"/>
    <mergeCell ref="AV45:AV46"/>
    <mergeCell ref="AX45:AX46"/>
  </mergeCells>
  <pageMargins left="0" right="0" top="0" bottom="0" header="0" footer="0"/>
  <pageSetup paperSize="9"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Октябрьское сп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2016-07-15T06:34:59Z</dcterms:modified>
</cp:coreProperties>
</file>