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<sst xmlns="http://schemas.openxmlformats.org/spreadsheetml/2006/main" count="140" uniqueCount="132">
  <si>
    <t xml:space="preserve">Исполнение бюджета муниципального образования Павловский район  </t>
  </si>
  <si>
    <t>Исполнено за 2016 год</t>
  </si>
  <si>
    <t>ДОХОДЫ</t>
  </si>
  <si>
    <t>НАЛОГОВЫЕ И НЕНАЛОГОВЫЕ ДОХОДЫ</t>
  </si>
  <si>
    <t>1.</t>
  </si>
  <si>
    <t>Налоги на прибыль, доходы</t>
  </si>
  <si>
    <t>в том числе:</t>
  </si>
  <si>
    <t>2</t>
  </si>
  <si>
    <t>Налоги на товары (работы, услуги), реализуемые на территории Российской Федерации</t>
  </si>
  <si>
    <t>3.</t>
  </si>
  <si>
    <t>Налоги на совокупный доход</t>
  </si>
  <si>
    <t>4.</t>
  </si>
  <si>
    <t>5.</t>
  </si>
  <si>
    <t>6.</t>
  </si>
  <si>
    <t>Доходы от использования  имущества, находящегося в государственной и муниципальной собственности</t>
  </si>
  <si>
    <t>7.</t>
  </si>
  <si>
    <t>Платежи при пользовании природными ресурсами</t>
  </si>
  <si>
    <t>8.</t>
  </si>
  <si>
    <t>9.</t>
  </si>
  <si>
    <t xml:space="preserve">Доходы от продажи материальных и нематериальных активов </t>
  </si>
  <si>
    <t>10.</t>
  </si>
  <si>
    <t>11.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</si>
  <si>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</si>
  <si>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</si>
  <si>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</si>
  <si>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2.</t>
  </si>
  <si>
    <t>Прочие безвозмездные поступления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</si>
  <si>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</si>
  <si>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</si>
  <si>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</si>
  <si>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Кредиты кредитных организаций 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</si>
  <si>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</si>
  <si>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</si>
  <si>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</si>
  <si>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</si>
  <si>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</si>
  <si>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</si>
  <si>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</si>
  <si>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</si>
  <si>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</si>
  <si>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</si>
  <si>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</si>
  <si>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</si>
  <si>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</si>
  <si>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</si>
  <si>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</si>
  <si>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</si>
  <si>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</si>
  <si>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</si>
  <si>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</si>
  <si>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</si>
  <si>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</si>
  <si>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</si>
  <si>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</si>
  <si>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</si>
  <si>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</si>
  <si>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</si>
  <si>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</si>
  <si>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</si>
  <si>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</si>
  <si>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</si>
  <si>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</si>
  <si>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</si>
  <si>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</si>
  <si>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</si>
  <si>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</si>
  <si>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</si>
  <si>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</si>
  <si>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</si>
  <si>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</si>
  <si>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</si>
  <si>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</si>
  <si>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</si>
  <si>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</si>
  <si>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</si>
  <si>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</si>
  <si>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</si>
  <si>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</si>
  <si>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</si>
  <si>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</si>
  <si>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</si>
  <si>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</si>
  <si>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</si>
  <si>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ВСЕГО РАСХОДЫ</t>
  </si>
  <si>
    <t xml:space="preserve">Начальник финансового управления </t>
  </si>
  <si>
    <t xml:space="preserve">администрации муниципального </t>
  </si>
  <si>
    <t>№ п/п</t>
  </si>
  <si>
    <t>С.В. Тертица</t>
  </si>
  <si>
    <t xml:space="preserve">образования Павловский район                                                             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</si>
  <si>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</si>
  <si>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</si>
  <si>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Налог, взимаемый в связи с применением упрощенной системы налогообложения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</si>
  <si>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</si>
  <si>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Бюджетные кредиты, предоставленные внутри страны в валюте Российской Федерации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</si>
  <si>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</si>
  <si>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внутреннего и муниципального долга</t>
  </si>
  <si>
    <t>Акцизы по подакцизным товарам (продукции), производимым на территории Российской Федерации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</si>
  <si>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</si>
  <si>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</si>
  <si>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</si>
  <si>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</si>
  <si>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</si>
  <si>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</si>
  <si>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</si>
  <si>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Задолженность и перерасчеты по отмененным налогам и сборам и иным обязательным платежам</t>
  </si>
  <si>
    <t>Проценты, полученные от предоставления бюджетных кредитов внутри страны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</si>
  <si>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</si>
  <si>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</si>
  <si>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</si>
  <si>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</si>
  <si>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</si>
  <si>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</si>
  <si>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</si>
  <si>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Дотации бюджетам бюджетной системы Российской Федерации</t>
  </si>
  <si>
    <t>Субсидии</t>
  </si>
  <si>
    <t>Субвенции</t>
  </si>
  <si>
    <t>Иные межбюджетные трансферты</t>
  </si>
  <si>
    <t>Источники финансирования дефицита бюджетов - всего, 
в том числе:</t>
  </si>
  <si>
    <t>Погашение бюджетами муниципальных районов кредитов от кредитных организаций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</si>
  <si>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</si>
  <si>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</si>
  <si>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</si>
  <si>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</si>
  <si>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за 2016 и 2017 год</t>
  </si>
  <si>
    <t>Уточненный план на 2017 год</t>
  </si>
  <si>
    <t>Исполнено за 2017 год</t>
  </si>
  <si>
    <t>% исполнения к уточненному плану на 2017 год</t>
  </si>
  <si>
    <t>Рост (снижение) 2017 г. к 2016 г. (%)</t>
  </si>
  <si>
    <t>Дополнительное образование детей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</si>
  <si>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</si>
  <si>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</si>
  <si>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Государственная пошлина за государственную регистрацию, а также за совершение прочих юридически значимых действий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</si>
</sst>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&quot;&quot;###,##0.00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184" fontId="3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 horizontal="center" wrapText="1"/>
    </xf>
    <xf numFmtId="184" fontId="2" fillId="0" borderId="10" xfId="0" applyNumberFormat="1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185" fontId="4" fillId="0" borderId="10" xfId="0" applyNumberFormat="1" applyFont="1" applyBorder="1" applyAlignment="1">
      <alignment horizontal="center" wrapText="1"/>
    </xf>
    <xf numFmtId="184" fontId="1" fillId="0" borderId="0" xfId="0" applyNumberFormat="1" applyFont="1" applyAlignment="1">
      <alignment/>
    </xf>
    <xf numFmtId="184" fontId="1" fillId="0" borderId="0" xfId="0" applyNumberFormat="1" applyFont="1" applyBorder="1" applyAlignment="1">
      <alignment horizontal="center"/>
    </xf>
    <xf numFmtId="184" fontId="4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view="pageBreakPreview" zoomScaleSheetLayoutView="100" zoomScalePageLayoutView="0" workbookViewId="0" topLeftCell="A106">
      <selection activeCell="M61" sqref="M61"/>
    </sheetView>
  </sheetViews>
  <sheetFormatPr defaultColWidth="9.140625" defaultRowHeight="12.75"/>
  <cols>
    <col min="1" max="1" width="4.00390625" style="1" customWidth="1"/>
    <col min="2" max="2" width="37.57421875" style="1" customWidth="1"/>
    <col min="3" max="3" width="12.57421875" style="1" customWidth="1"/>
    <col min="4" max="4" width="12.57421875" style="2" customWidth="1"/>
    <col min="5" max="5" width="12.7109375" style="2" customWidth="1"/>
    <col min="6" max="6" width="14.140625" style="1" customWidth="1"/>
    <col min="7" max="7" width="12.00390625" style="1" customWidth="1"/>
    <col min="8" max="8" width="9.140625" style="1" customWidth="1"/>
    <col min="9" max="9" width="12.8515625" style="1" customWidth="1"/>
    <col min="10" max="16384" width="9.140625" style="1" customWidth="1"/>
  </cols>
  <sheetData>
    <row r="1" spans="1:7" ht="15.75">
      <c r="A1" s="21" t="s">
        <v>0</v>
      </c>
      <c r="B1" s="21"/>
      <c r="C1" s="21"/>
      <c r="D1" s="21"/>
      <c r="E1" s="21"/>
      <c r="F1" s="21"/>
      <c r="G1" s="21"/>
    </row>
    <row r="2" spans="1:7" ht="15.75">
      <c r="A2" s="21" t="s">
        <v>123</v>
      </c>
      <c r="B2" s="21"/>
      <c r="C2" s="21"/>
      <c r="D2" s="21"/>
      <c r="E2" s="21"/>
      <c r="F2" s="21"/>
      <c r="G2" s="21"/>
    </row>
    <row r="3" ht="15.75">
      <c r="A3" s="2"/>
    </row>
    <row r="4" spans="1:7" ht="78.75">
      <c r="A4" s="4" t="s">
        <v>86</v>
      </c>
      <c r="B4" s="4"/>
      <c r="C4" s="4" t="s">
        <v>1</v>
      </c>
      <c r="D4" s="4" t="s">
        <v>124</v>
      </c>
      <c r="E4" s="4" t="s">
        <v>125</v>
      </c>
      <c r="F4" s="4" t="s">
        <v>126</v>
      </c>
      <c r="G4" s="4" t="s">
        <v>127</v>
      </c>
    </row>
    <row r="5" spans="1:7" ht="15.75">
      <c r="A5" s="4">
        <v>1</v>
      </c>
      <c r="B5" s="4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>
      <c r="A6" s="6"/>
      <c r="B6" s="11" t="s">
        <v>2</v>
      </c>
      <c r="C6" s="5"/>
      <c r="D6" s="15"/>
      <c r="E6" s="15"/>
      <c r="F6" s="5"/>
      <c r="G6" s="5"/>
    </row>
    <row r="7" spans="1:7" ht="31.5">
      <c r="A7" s="6"/>
      <c r="B7" s="11" t="s">
        <v>3</v>
      </c>
      <c r="C7" s="12">
        <f>C8+C12+C14+C20+C25+C26+C34+C37+C38+C42+C43</f>
        <v>401236.0668</v>
      </c>
      <c r="D7" s="12">
        <f>D8+D12+D14+D20+D25+D26+D34+D37+D38+D42+D43</f>
        <v>354884.4000000001</v>
      </c>
      <c r="E7" s="12">
        <f>E8+E12+E14+E20+E25+E26+E34+E37+E38+E42+E43</f>
        <v>368723.09880000004</v>
      </c>
      <c r="F7" s="12">
        <f>E7*100/D7</f>
        <v>103.89949482141225</v>
      </c>
      <c r="G7" s="12">
        <f>E7*100/C7</f>
        <v>91.89679824665255</v>
      </c>
    </row>
    <row r="8" spans="1:7" ht="15.75">
      <c r="A8" s="6" t="s">
        <v>4</v>
      </c>
      <c r="B8" s="11" t="s">
        <v>5</v>
      </c>
      <c r="C8" s="12">
        <f>C10+C11</f>
        <v>231025.94425</v>
      </c>
      <c r="D8" s="12">
        <f>D10+D11</f>
        <v>225142.7</v>
      </c>
      <c r="E8" s="12">
        <f>E10+E11</f>
        <v>230551.69315</v>
      </c>
      <c r="F8" s="12">
        <f aca="true" t="shared" si="0" ref="F8:F70">E8*100/D8</f>
        <v>102.40247325362981</v>
      </c>
      <c r="G8" s="12">
        <f aca="true" t="shared" si="1" ref="G8:G70">E8*100/C8</f>
        <v>99.79471954912268</v>
      </c>
    </row>
    <row r="9" spans="1:7" ht="15.75">
      <c r="A9" s="4"/>
      <c r="B9" s="7" t="s">
        <v>6</v>
      </c>
      <c r="C9" s="12"/>
      <c r="D9" s="12"/>
      <c r="E9" s="12"/>
      <c r="F9" s="12"/>
      <c r="G9" s="12"/>
    </row>
    <row r="10" spans="1:7" ht="63.75" customHeight="1">
      <c r="A10" s="4"/>
      <c r="B10" s="7" t="s">
        <v>97</v>
      </c>
      <c r="C10" s="13">
        <v>1409.42331</v>
      </c>
      <c r="D10" s="13">
        <v>2132</v>
      </c>
      <c r="E10" s="13">
        <v>2218.40938</v>
      </c>
      <c r="F10" s="13">
        <f t="shared" si="0"/>
        <v>104.05297279549718</v>
      </c>
      <c r="G10" s="13">
        <f t="shared" si="1"/>
        <v>157.39837451673765</v>
      </c>
    </row>
    <row r="11" spans="1:7" ht="15.75">
      <c r="A11" s="4"/>
      <c r="B11" s="7" t="s">
        <v>98</v>
      </c>
      <c r="C11" s="13">
        <v>229616.52094</v>
      </c>
      <c r="D11" s="13">
        <v>223010.7</v>
      </c>
      <c r="E11" s="13">
        <v>228333.28377</v>
      </c>
      <c r="F11" s="13">
        <f t="shared" si="0"/>
        <v>102.38669434695285</v>
      </c>
      <c r="G11" s="13">
        <f t="shared" si="1"/>
        <v>99.44113900657204</v>
      </c>
    </row>
    <row r="12" spans="1:7" ht="49.5" customHeight="1">
      <c r="A12" s="6" t="s">
        <v>7</v>
      </c>
      <c r="B12" s="11" t="s">
        <v>8</v>
      </c>
      <c r="C12" s="12">
        <f>C13</f>
        <v>643.0685</v>
      </c>
      <c r="D12" s="12">
        <f>D13</f>
        <v>513.2</v>
      </c>
      <c r="E12" s="12">
        <f>E13</f>
        <v>517.1487</v>
      </c>
      <c r="F12" s="12">
        <f t="shared" si="0"/>
        <v>100.76942712392828</v>
      </c>
      <c r="G12" s="12">
        <f t="shared" si="1"/>
        <v>80.41891338170039</v>
      </c>
    </row>
    <row r="13" spans="1:7" ht="48.75" customHeight="1">
      <c r="A13" s="6"/>
      <c r="B13" s="7" t="s">
        <v>96</v>
      </c>
      <c r="C13" s="13">
        <v>643.0685</v>
      </c>
      <c r="D13" s="13">
        <v>513.2</v>
      </c>
      <c r="E13" s="13">
        <v>517.1487</v>
      </c>
      <c r="F13" s="13">
        <f t="shared" si="0"/>
        <v>100.76942712392828</v>
      </c>
      <c r="G13" s="13">
        <f t="shared" si="1"/>
        <v>80.41891338170039</v>
      </c>
    </row>
    <row r="14" spans="1:7" ht="15.75">
      <c r="A14" s="6" t="s">
        <v>9</v>
      </c>
      <c r="B14" s="11" t="s">
        <v>10</v>
      </c>
      <c r="C14" s="12">
        <f>C16+C17+C18+C19</f>
        <v>96552.03579</v>
      </c>
      <c r="D14" s="12">
        <f>D16+D17+D18+D19</f>
        <v>51054</v>
      </c>
      <c r="E14" s="12">
        <f>E16+E17+E18+E19</f>
        <v>52199.71569</v>
      </c>
      <c r="F14" s="12">
        <f t="shared" si="0"/>
        <v>102.24412522035492</v>
      </c>
      <c r="G14" s="12">
        <f t="shared" si="1"/>
        <v>54.063816741817874</v>
      </c>
    </row>
    <row r="15" spans="1:7" ht="15.75">
      <c r="A15" s="6"/>
      <c r="B15" s="7" t="s">
        <v>6</v>
      </c>
      <c r="C15" s="12"/>
      <c r="D15" s="12"/>
      <c r="E15" s="12"/>
      <c r="F15" s="12"/>
      <c r="G15" s="12"/>
    </row>
    <row r="16" spans="1:7" ht="47.25">
      <c r="A16" s="6"/>
      <c r="B16" s="7" t="s">
        <v>91</v>
      </c>
      <c r="C16" s="13">
        <v>7941.73333</v>
      </c>
      <c r="D16" s="13">
        <v>8481</v>
      </c>
      <c r="E16" s="13">
        <v>8712.66795</v>
      </c>
      <c r="F16" s="13">
        <f t="shared" si="0"/>
        <v>102.7316112486735</v>
      </c>
      <c r="G16" s="13">
        <v>0</v>
      </c>
    </row>
    <row r="17" spans="1:7" ht="31.5">
      <c r="A17" s="6"/>
      <c r="B17" s="7" t="s">
        <v>99</v>
      </c>
      <c r="C17" s="13">
        <v>26792.78995</v>
      </c>
      <c r="D17" s="13">
        <v>23785</v>
      </c>
      <c r="E17" s="13">
        <v>24469.1928</v>
      </c>
      <c r="F17" s="13">
        <f t="shared" si="0"/>
        <v>102.87657262980872</v>
      </c>
      <c r="G17" s="13">
        <f t="shared" si="1"/>
        <v>91.32752821062594</v>
      </c>
    </row>
    <row r="18" spans="1:7" ht="18.75" customHeight="1">
      <c r="A18" s="6"/>
      <c r="B18" s="7" t="s">
        <v>100</v>
      </c>
      <c r="C18" s="13">
        <v>61667.6599</v>
      </c>
      <c r="D18" s="13">
        <v>18697</v>
      </c>
      <c r="E18" s="13">
        <v>18864.77494</v>
      </c>
      <c r="F18" s="13">
        <f t="shared" si="0"/>
        <v>100.89733615018451</v>
      </c>
      <c r="G18" s="13">
        <f t="shared" si="1"/>
        <v>30.591034215650527</v>
      </c>
    </row>
    <row r="19" spans="1:7" ht="47.25">
      <c r="A19" s="6"/>
      <c r="B19" s="7" t="s">
        <v>101</v>
      </c>
      <c r="C19" s="13">
        <v>149.85261</v>
      </c>
      <c r="D19" s="13">
        <v>91</v>
      </c>
      <c r="E19" s="13">
        <v>153.08</v>
      </c>
      <c r="F19" s="13">
        <f t="shared" si="0"/>
        <v>168.21978021978023</v>
      </c>
      <c r="G19" s="13">
        <f t="shared" si="1"/>
        <v>102.15370956835521</v>
      </c>
    </row>
    <row r="20" spans="1:7" ht="15.75">
      <c r="A20" s="6" t="s">
        <v>11</v>
      </c>
      <c r="B20" s="11" t="s">
        <v>102</v>
      </c>
      <c r="C20" s="12">
        <f>C22+C23+C24</f>
        <v>10083.114150000001</v>
      </c>
      <c r="D20" s="12">
        <f>D22+D23+D24</f>
        <v>11189.7</v>
      </c>
      <c r="E20" s="12">
        <f>E22+E23+E24</f>
        <v>12314.92841</v>
      </c>
      <c r="F20" s="12">
        <f t="shared" si="0"/>
        <v>110.05593009642796</v>
      </c>
      <c r="G20" s="12">
        <f t="shared" si="1"/>
        <v>122.13417627529287</v>
      </c>
    </row>
    <row r="21" spans="1:7" ht="15.75">
      <c r="A21" s="6"/>
      <c r="B21" s="7" t="s">
        <v>6</v>
      </c>
      <c r="C21" s="12"/>
      <c r="D21" s="12"/>
      <c r="E21" s="12"/>
      <c r="F21" s="12"/>
      <c r="G21" s="12"/>
    </row>
    <row r="22" spans="1:7" ht="48.75" customHeight="1">
      <c r="A22" s="6"/>
      <c r="B22" s="7" t="s">
        <v>103</v>
      </c>
      <c r="C22" s="13">
        <v>5283.89774</v>
      </c>
      <c r="D22" s="13">
        <v>5504.9</v>
      </c>
      <c r="E22" s="13">
        <v>5973.85962</v>
      </c>
      <c r="F22" s="13">
        <f t="shared" si="0"/>
        <v>108.51894893640213</v>
      </c>
      <c r="G22" s="13">
        <f t="shared" si="1"/>
        <v>113.05782045660861</v>
      </c>
    </row>
    <row r="23" spans="1:7" ht="126.75" customHeight="1">
      <c r="A23" s="6"/>
      <c r="B23" s="7" t="s">
        <v>90</v>
      </c>
      <c r="C23" s="13">
        <v>4.69</v>
      </c>
      <c r="D23" s="13">
        <v>0</v>
      </c>
      <c r="E23" s="13">
        <v>0</v>
      </c>
      <c r="F23" s="13">
        <v>0</v>
      </c>
      <c r="G23" s="13">
        <f t="shared" si="1"/>
        <v>0</v>
      </c>
    </row>
    <row r="24" spans="1:7" ht="63">
      <c r="A24" s="6"/>
      <c r="B24" s="7" t="s">
        <v>131</v>
      </c>
      <c r="C24" s="13">
        <v>4794.52641</v>
      </c>
      <c r="D24" s="13">
        <v>5684.8</v>
      </c>
      <c r="E24" s="13">
        <v>6341.06879</v>
      </c>
      <c r="F24" s="13">
        <f t="shared" si="0"/>
        <v>111.54427226991275</v>
      </c>
      <c r="G24" s="13">
        <f t="shared" si="1"/>
        <v>132.2564159157484</v>
      </c>
    </row>
    <row r="25" spans="1:7" ht="47.25">
      <c r="A25" s="6" t="s">
        <v>12</v>
      </c>
      <c r="B25" s="11" t="s">
        <v>104</v>
      </c>
      <c r="C25" s="12">
        <v>7.71442</v>
      </c>
      <c r="D25" s="12">
        <v>0</v>
      </c>
      <c r="E25" s="12">
        <v>0</v>
      </c>
      <c r="F25" s="12">
        <v>0</v>
      </c>
      <c r="G25" s="12">
        <f t="shared" si="1"/>
        <v>0</v>
      </c>
    </row>
    <row r="26" spans="1:7" ht="63">
      <c r="A26" s="6" t="s">
        <v>13</v>
      </c>
      <c r="B26" s="11" t="s">
        <v>14</v>
      </c>
      <c r="C26" s="12">
        <f>C28+C29+C30+C31+C32+C33</f>
        <v>50743.23116</v>
      </c>
      <c r="D26" s="12">
        <f>D28+D29+D30+D31+D32+D33</f>
        <v>52484.2</v>
      </c>
      <c r="E26" s="12">
        <f>E28+E29+E30+E31+E32+E33</f>
        <v>56644.30923</v>
      </c>
      <c r="F26" s="12">
        <f t="shared" si="0"/>
        <v>107.92640305082291</v>
      </c>
      <c r="G26" s="12">
        <f t="shared" si="1"/>
        <v>111.62929110957307</v>
      </c>
    </row>
    <row r="27" spans="1:7" ht="15.75">
      <c r="A27" s="6"/>
      <c r="B27" s="7" t="s">
        <v>6</v>
      </c>
      <c r="C27" s="12"/>
      <c r="D27" s="12"/>
      <c r="E27" s="12"/>
      <c r="F27" s="12"/>
      <c r="G27" s="12"/>
    </row>
    <row r="28" spans="1:7" ht="47.25">
      <c r="A28" s="6"/>
      <c r="B28" s="7" t="s">
        <v>105</v>
      </c>
      <c r="C28" s="13">
        <v>68.07284</v>
      </c>
      <c r="D28" s="13">
        <v>2</v>
      </c>
      <c r="E28" s="13">
        <v>2.28526</v>
      </c>
      <c r="F28" s="13">
        <f t="shared" si="0"/>
        <v>114.263</v>
      </c>
      <c r="G28" s="13">
        <f t="shared" si="1"/>
        <v>3.3570804450056735</v>
      </c>
    </row>
    <row r="29" spans="1:7" ht="189">
      <c r="A29" s="6"/>
      <c r="B29" s="7" t="s">
        <v>129</v>
      </c>
      <c r="C29" s="13">
        <v>48737.93153</v>
      </c>
      <c r="D29" s="13">
        <v>51043.2</v>
      </c>
      <c r="E29" s="13">
        <v>54554.45707</v>
      </c>
      <c r="F29" s="13">
        <f t="shared" si="0"/>
        <v>106.87899087439658</v>
      </c>
      <c r="G29" s="13">
        <f t="shared" si="1"/>
        <v>111.9342888739948</v>
      </c>
    </row>
    <row r="30" spans="1:7" ht="65.25" customHeight="1">
      <c r="A30" s="6"/>
      <c r="B30" s="7" t="s">
        <v>130</v>
      </c>
      <c r="C30" s="13">
        <v>1542.53998</v>
      </c>
      <c r="D30" s="13">
        <v>842</v>
      </c>
      <c r="E30" s="13">
        <v>1452.64054</v>
      </c>
      <c r="F30" s="13">
        <f t="shared" si="0"/>
        <v>172.5226294536817</v>
      </c>
      <c r="G30" s="13">
        <f t="shared" si="1"/>
        <v>94.17198638832039</v>
      </c>
    </row>
    <row r="31" spans="1:7" ht="78" customHeight="1">
      <c r="A31" s="6"/>
      <c r="B31" s="7" t="s">
        <v>120</v>
      </c>
      <c r="C31" s="13">
        <v>3.50033</v>
      </c>
      <c r="D31" s="13">
        <v>0</v>
      </c>
      <c r="E31" s="13">
        <v>0</v>
      </c>
      <c r="F31" s="13">
        <v>0</v>
      </c>
      <c r="G31" s="13">
        <v>0</v>
      </c>
    </row>
    <row r="32" spans="1:7" ht="47.25">
      <c r="A32" s="6"/>
      <c r="B32" s="7" t="s">
        <v>106</v>
      </c>
      <c r="C32" s="13">
        <v>148.51106</v>
      </c>
      <c r="D32" s="13">
        <v>176</v>
      </c>
      <c r="E32" s="13">
        <v>176.39351</v>
      </c>
      <c r="F32" s="13">
        <f t="shared" si="0"/>
        <v>100.22358522727272</v>
      </c>
      <c r="G32" s="13">
        <f t="shared" si="1"/>
        <v>118.77466230461219</v>
      </c>
    </row>
    <row r="33" spans="1:7" ht="142.5" customHeight="1">
      <c r="A33" s="6"/>
      <c r="B33" s="7" t="s">
        <v>107</v>
      </c>
      <c r="C33" s="13">
        <v>242.67542</v>
      </c>
      <c r="D33" s="13">
        <v>421</v>
      </c>
      <c r="E33" s="13">
        <v>458.53285</v>
      </c>
      <c r="F33" s="13">
        <f t="shared" si="0"/>
        <v>108.91516627078384</v>
      </c>
      <c r="G33" s="13">
        <f t="shared" si="1"/>
        <v>188.94902911881226</v>
      </c>
    </row>
    <row r="34" spans="1:7" ht="31.5">
      <c r="A34" s="6" t="s">
        <v>15</v>
      </c>
      <c r="B34" s="11" t="s">
        <v>16</v>
      </c>
      <c r="C34" s="12">
        <f>C36</f>
        <v>2862.02065</v>
      </c>
      <c r="D34" s="12">
        <f>D36</f>
        <v>1845</v>
      </c>
      <c r="E34" s="12">
        <f>E36</f>
        <v>2012.36055</v>
      </c>
      <c r="F34" s="12">
        <f t="shared" si="0"/>
        <v>109.07103252032522</v>
      </c>
      <c r="G34" s="12">
        <f t="shared" si="1"/>
        <v>70.31257968037373</v>
      </c>
    </row>
    <row r="35" spans="1:7" ht="15.75">
      <c r="A35" s="6"/>
      <c r="B35" s="7" t="s">
        <v>6</v>
      </c>
      <c r="C35" s="12"/>
      <c r="D35" s="12"/>
      <c r="E35" s="12"/>
      <c r="F35" s="12"/>
      <c r="G35" s="12"/>
    </row>
    <row r="36" spans="1:7" ht="31.5">
      <c r="A36" s="6"/>
      <c r="B36" s="7" t="s">
        <v>108</v>
      </c>
      <c r="C36" s="13">
        <v>2862.02065</v>
      </c>
      <c r="D36" s="13">
        <v>1845</v>
      </c>
      <c r="E36" s="13">
        <v>2012.36055</v>
      </c>
      <c r="F36" s="13">
        <f t="shared" si="0"/>
        <v>109.07103252032522</v>
      </c>
      <c r="G36" s="13">
        <f t="shared" si="1"/>
        <v>70.31257968037373</v>
      </c>
    </row>
    <row r="37" spans="1:7" ht="47.25">
      <c r="A37" s="6" t="s">
        <v>17</v>
      </c>
      <c r="B37" s="11" t="s">
        <v>109</v>
      </c>
      <c r="C37" s="12">
        <v>1039.28696</v>
      </c>
      <c r="D37" s="12">
        <v>3659.2</v>
      </c>
      <c r="E37" s="12">
        <v>4695.7</v>
      </c>
      <c r="F37" s="12">
        <f t="shared" si="0"/>
        <v>128.3258635767381</v>
      </c>
      <c r="G37" s="12">
        <f t="shared" si="1"/>
        <v>451.8193897092676</v>
      </c>
    </row>
    <row r="38" spans="1:7" ht="30.75" customHeight="1">
      <c r="A38" s="6" t="s">
        <v>18</v>
      </c>
      <c r="B38" s="11" t="s">
        <v>19</v>
      </c>
      <c r="C38" s="12">
        <f>C40+C41</f>
        <v>1419.80268</v>
      </c>
      <c r="D38" s="12">
        <f>D40+D41</f>
        <v>1197.4</v>
      </c>
      <c r="E38" s="12">
        <f>E40+E41</f>
        <v>1512.1891899999998</v>
      </c>
      <c r="F38" s="12">
        <f t="shared" si="0"/>
        <v>126.28939285117754</v>
      </c>
      <c r="G38" s="12">
        <f t="shared" si="1"/>
        <v>106.5069964510843</v>
      </c>
    </row>
    <row r="39" spans="1:7" ht="15.75">
      <c r="A39" s="6"/>
      <c r="B39" s="7" t="s">
        <v>6</v>
      </c>
      <c r="C39" s="13"/>
      <c r="D39" s="13"/>
      <c r="E39" s="13"/>
      <c r="F39" s="12"/>
      <c r="G39" s="12"/>
    </row>
    <row r="40" spans="1:7" ht="142.5" customHeight="1">
      <c r="A40" s="6"/>
      <c r="B40" s="7" t="s">
        <v>110</v>
      </c>
      <c r="C40" s="13">
        <v>308.45821</v>
      </c>
      <c r="D40" s="13">
        <v>228.4</v>
      </c>
      <c r="E40" s="13">
        <v>427.1045</v>
      </c>
      <c r="F40" s="13">
        <f t="shared" si="0"/>
        <v>186.9984676007005</v>
      </c>
      <c r="G40" s="13">
        <f t="shared" si="1"/>
        <v>138.4642995885893</v>
      </c>
    </row>
    <row r="41" spans="1:7" ht="63">
      <c r="A41" s="6"/>
      <c r="B41" s="7" t="s">
        <v>111</v>
      </c>
      <c r="C41" s="13">
        <v>1111.34447</v>
      </c>
      <c r="D41" s="13">
        <v>969</v>
      </c>
      <c r="E41" s="13">
        <v>1085.08469</v>
      </c>
      <c r="F41" s="13">
        <f t="shared" si="0"/>
        <v>111.97984416924665</v>
      </c>
      <c r="G41" s="13">
        <f t="shared" si="1"/>
        <v>97.63711605997374</v>
      </c>
    </row>
    <row r="42" spans="1:7" ht="31.5">
      <c r="A42" s="6" t="s">
        <v>20</v>
      </c>
      <c r="B42" s="11" t="s">
        <v>112</v>
      </c>
      <c r="C42" s="12">
        <v>6391.58297</v>
      </c>
      <c r="D42" s="12">
        <v>7407</v>
      </c>
      <c r="E42" s="12">
        <v>7838.99724</v>
      </c>
      <c r="F42" s="12">
        <f t="shared" si="0"/>
        <v>105.83228351559335</v>
      </c>
      <c r="G42" s="12">
        <f t="shared" si="1"/>
        <v>122.64563061754323</v>
      </c>
    </row>
    <row r="43" spans="1:7" ht="15.75">
      <c r="A43" s="6" t="s">
        <v>21</v>
      </c>
      <c r="B43" s="11" t="s">
        <v>22</v>
      </c>
      <c r="C43" s="12">
        <v>468.26527</v>
      </c>
      <c r="D43" s="12">
        <v>392</v>
      </c>
      <c r="E43" s="12">
        <v>436.05664</v>
      </c>
      <c r="F43" s="12">
        <f t="shared" si="0"/>
        <v>111.23893877551022</v>
      </c>
      <c r="G43" s="12">
        <f t="shared" si="1"/>
        <v>93.1217128274322</v>
      </c>
    </row>
    <row r="44" spans="1:7" ht="31.5">
      <c r="A44" s="6"/>
      <c r="B44" s="11" t="s">
        <v>23</v>
      </c>
      <c r="C44" s="12">
        <f>C45+C50+C51+C52</f>
        <v>926566.0120300001</v>
      </c>
      <c r="D44" s="12">
        <f>D45+D50+D51+D52</f>
        <v>921572.6998</v>
      </c>
      <c r="E44" s="12">
        <f>E45+E50+E51+E52</f>
        <v>917665.62905</v>
      </c>
      <c r="F44" s="12">
        <f t="shared" si="0"/>
        <v>99.5760431324791</v>
      </c>
      <c r="G44" s="12">
        <f t="shared" si="1"/>
        <v>99.03942267853098</v>
      </c>
    </row>
    <row r="45" spans="1:7" ht="47.25">
      <c r="A45" s="6" t="s">
        <v>4</v>
      </c>
      <c r="B45" s="11" t="s">
        <v>24</v>
      </c>
      <c r="C45" s="12">
        <f>C46+C47+C48+C49</f>
        <v>925435.85364</v>
      </c>
      <c r="D45" s="12">
        <f>D46+D47+D48+D49</f>
        <v>931218.2</v>
      </c>
      <c r="E45" s="12">
        <f>E46+E47+E48+E49</f>
        <v>927289.57279</v>
      </c>
      <c r="F45" s="12">
        <f t="shared" si="0"/>
        <v>99.5781195846473</v>
      </c>
      <c r="G45" s="12">
        <f t="shared" si="1"/>
        <v>100.20030768666557</v>
      </c>
    </row>
    <row r="46" spans="1:7" ht="31.5">
      <c r="A46" s="4"/>
      <c r="B46" s="7" t="s">
        <v>113</v>
      </c>
      <c r="C46" s="13">
        <v>77991.2</v>
      </c>
      <c r="D46" s="13">
        <v>87537.6</v>
      </c>
      <c r="E46" s="13">
        <v>87537.6</v>
      </c>
      <c r="F46" s="13">
        <f t="shared" si="0"/>
        <v>100</v>
      </c>
      <c r="G46" s="13">
        <f t="shared" si="1"/>
        <v>112.24035532213891</v>
      </c>
    </row>
    <row r="47" spans="1:7" ht="15.75">
      <c r="A47" s="4"/>
      <c r="B47" s="7" t="s">
        <v>114</v>
      </c>
      <c r="C47" s="13">
        <v>52744.52481</v>
      </c>
      <c r="D47" s="13">
        <v>34917</v>
      </c>
      <c r="E47" s="13">
        <v>34709.89892</v>
      </c>
      <c r="F47" s="13">
        <f t="shared" si="0"/>
        <v>99.40687607755534</v>
      </c>
      <c r="G47" s="13">
        <f t="shared" si="1"/>
        <v>65.80758674959043</v>
      </c>
    </row>
    <row r="48" spans="1:7" ht="15.75">
      <c r="A48" s="4"/>
      <c r="B48" s="7" t="s">
        <v>115</v>
      </c>
      <c r="C48" s="13">
        <v>792494.13139</v>
      </c>
      <c r="D48" s="13">
        <v>807177.4</v>
      </c>
      <c r="E48" s="13">
        <v>803455.87387</v>
      </c>
      <c r="F48" s="13">
        <f t="shared" si="0"/>
        <v>99.53894569768677</v>
      </c>
      <c r="G48" s="13">
        <f t="shared" si="1"/>
        <v>101.3831954137974</v>
      </c>
    </row>
    <row r="49" spans="1:7" ht="15.75">
      <c r="A49" s="4"/>
      <c r="B49" s="7" t="s">
        <v>116</v>
      </c>
      <c r="C49" s="13">
        <v>2205.99744</v>
      </c>
      <c r="D49" s="13">
        <v>1586.2</v>
      </c>
      <c r="E49" s="13">
        <v>1586.2</v>
      </c>
      <c r="F49" s="13">
        <f t="shared" si="0"/>
        <v>100</v>
      </c>
      <c r="G49" s="13">
        <f t="shared" si="1"/>
        <v>71.90398190126639</v>
      </c>
    </row>
    <row r="50" spans="1:7" ht="31.5">
      <c r="A50" s="6" t="s">
        <v>25</v>
      </c>
      <c r="B50" s="11" t="s">
        <v>26</v>
      </c>
      <c r="C50" s="12">
        <v>2312.439</v>
      </c>
      <c r="D50" s="12">
        <v>1000</v>
      </c>
      <c r="E50" s="12">
        <v>1000</v>
      </c>
      <c r="F50" s="12">
        <f t="shared" si="0"/>
        <v>100</v>
      </c>
      <c r="G50" s="12">
        <f t="shared" si="1"/>
        <v>43.24438395996608</v>
      </c>
    </row>
    <row r="51" spans="1:7" ht="64.5" customHeight="1">
      <c r="A51" s="8" t="s">
        <v>9</v>
      </c>
      <c r="B51" s="9" t="s">
        <v>27</v>
      </c>
      <c r="C51" s="12">
        <v>2.94139</v>
      </c>
      <c r="D51" s="12">
        <v>0</v>
      </c>
      <c r="E51" s="12">
        <v>21.55646</v>
      </c>
      <c r="F51" s="12">
        <v>0</v>
      </c>
      <c r="G51" s="12">
        <f t="shared" si="1"/>
        <v>732.8664338968991</v>
      </c>
    </row>
    <row r="52" spans="1:7" ht="94.5">
      <c r="A52" s="8" t="s">
        <v>11</v>
      </c>
      <c r="B52" s="10" t="s">
        <v>28</v>
      </c>
      <c r="C52" s="12">
        <v>-1185.222</v>
      </c>
      <c r="D52" s="12">
        <v>-10645.5002</v>
      </c>
      <c r="E52" s="12">
        <v>-10645.5002</v>
      </c>
      <c r="F52" s="12">
        <f t="shared" si="0"/>
        <v>100</v>
      </c>
      <c r="G52" s="12">
        <f t="shared" si="1"/>
        <v>898.1861794668004</v>
      </c>
    </row>
    <row r="53" spans="1:9" ht="15.75">
      <c r="A53" s="6"/>
      <c r="B53" s="11" t="s">
        <v>29</v>
      </c>
      <c r="C53" s="14">
        <f>C7+C44</f>
        <v>1327802.07883</v>
      </c>
      <c r="D53" s="14">
        <f>D7+D44</f>
        <v>1276457.0998</v>
      </c>
      <c r="E53" s="14">
        <f>E7+E44</f>
        <v>1286388.72785</v>
      </c>
      <c r="F53" s="12">
        <f t="shared" si="0"/>
        <v>100.77806203213223</v>
      </c>
      <c r="G53" s="12">
        <f t="shared" si="1"/>
        <v>96.88105993805254</v>
      </c>
      <c r="I53" s="17"/>
    </row>
    <row r="54" spans="1:10" ht="47.25">
      <c r="A54" s="4"/>
      <c r="B54" s="11" t="s">
        <v>117</v>
      </c>
      <c r="C54" s="14">
        <f>C55+C57+C59+C63</f>
        <v>-39347.1764</v>
      </c>
      <c r="D54" s="14">
        <f>D55+D57+D59+D63</f>
        <v>48655.9805699999</v>
      </c>
      <c r="E54" s="14">
        <f>E55+E57+E59+E63</f>
        <v>22017.62017000001</v>
      </c>
      <c r="F54" s="12">
        <f t="shared" si="0"/>
        <v>45.2516215109958</v>
      </c>
      <c r="G54" s="12">
        <f t="shared" si="1"/>
        <v>-55.95730668490868</v>
      </c>
      <c r="H54" s="17"/>
      <c r="I54" s="17"/>
      <c r="J54" s="17"/>
    </row>
    <row r="55" spans="1:7" ht="31.5">
      <c r="A55" s="4"/>
      <c r="B55" s="7" t="s">
        <v>30</v>
      </c>
      <c r="C55" s="15">
        <f>C56</f>
        <v>-7695</v>
      </c>
      <c r="D55" s="15">
        <f>D56</f>
        <v>-7696</v>
      </c>
      <c r="E55" s="15">
        <f>E56</f>
        <v>-7696</v>
      </c>
      <c r="F55" s="13">
        <f t="shared" si="0"/>
        <v>100</v>
      </c>
      <c r="G55" s="13">
        <f t="shared" si="1"/>
        <v>100.01299545159195</v>
      </c>
    </row>
    <row r="56" spans="1:7" ht="63">
      <c r="A56" s="4"/>
      <c r="B56" s="7" t="s">
        <v>118</v>
      </c>
      <c r="C56" s="15">
        <v>-7695</v>
      </c>
      <c r="D56" s="15">
        <v>-7696</v>
      </c>
      <c r="E56" s="15">
        <v>-7696</v>
      </c>
      <c r="F56" s="13">
        <f t="shared" si="0"/>
        <v>100</v>
      </c>
      <c r="G56" s="13">
        <f t="shared" si="1"/>
        <v>100.01299545159195</v>
      </c>
    </row>
    <row r="57" spans="1:7" ht="47.25">
      <c r="A57" s="4"/>
      <c r="B57" s="7" t="s">
        <v>31</v>
      </c>
      <c r="C57" s="15">
        <f>C58</f>
        <v>-1000</v>
      </c>
      <c r="D57" s="15">
        <f>D58</f>
        <v>0</v>
      </c>
      <c r="E57" s="15">
        <f>E58</f>
        <v>0</v>
      </c>
      <c r="F57" s="13">
        <v>0</v>
      </c>
      <c r="G57" s="13">
        <f t="shared" si="1"/>
        <v>0</v>
      </c>
    </row>
    <row r="58" spans="1:7" ht="78.75">
      <c r="A58" s="4"/>
      <c r="B58" s="7" t="s">
        <v>119</v>
      </c>
      <c r="C58" s="15">
        <v>-1000</v>
      </c>
      <c r="D58" s="15">
        <v>0</v>
      </c>
      <c r="E58" s="15">
        <v>0</v>
      </c>
      <c r="F58" s="13">
        <v>0</v>
      </c>
      <c r="G58" s="13">
        <f t="shared" si="1"/>
        <v>0</v>
      </c>
    </row>
    <row r="59" spans="1:7" ht="47.25">
      <c r="A59" s="4"/>
      <c r="B59" s="7" t="s">
        <v>33</v>
      </c>
      <c r="C59" s="15">
        <f>C60</f>
        <v>-7100</v>
      </c>
      <c r="D59" s="15">
        <f>D60</f>
        <v>7015</v>
      </c>
      <c r="E59" s="15">
        <f>E60</f>
        <v>7015</v>
      </c>
      <c r="F59" s="13">
        <f>E59*100/D59</f>
        <v>100</v>
      </c>
      <c r="G59" s="13">
        <f>E59*100/C59</f>
        <v>-98.80281690140845</v>
      </c>
    </row>
    <row r="60" spans="1:7" ht="47.25">
      <c r="A60" s="4"/>
      <c r="B60" s="7" t="s">
        <v>93</v>
      </c>
      <c r="C60" s="15">
        <f>C61+C62</f>
        <v>-7100</v>
      </c>
      <c r="D60" s="15">
        <f>D61+D62</f>
        <v>7015</v>
      </c>
      <c r="E60" s="15">
        <f>E61+E62</f>
        <v>7015</v>
      </c>
      <c r="F60" s="13">
        <f>E60*100/D60</f>
        <v>100</v>
      </c>
      <c r="G60" s="13">
        <f>E60*100/C60</f>
        <v>-98.80281690140845</v>
      </c>
    </row>
    <row r="61" spans="1:7" ht="94.5">
      <c r="A61" s="4"/>
      <c r="B61" s="7" t="s">
        <v>89</v>
      </c>
      <c r="C61" s="15">
        <v>-8640</v>
      </c>
      <c r="D61" s="15">
        <v>-1950</v>
      </c>
      <c r="E61" s="15">
        <v>-1950</v>
      </c>
      <c r="F61" s="13">
        <f>E61*100/D61</f>
        <v>100</v>
      </c>
      <c r="G61" s="13">
        <f>E61*100/C61</f>
        <v>22.569444444444443</v>
      </c>
    </row>
    <row r="62" spans="1:7" ht="96.75" customHeight="1">
      <c r="A62" s="4"/>
      <c r="B62" s="7" t="s">
        <v>92</v>
      </c>
      <c r="C62" s="15">
        <v>1540</v>
      </c>
      <c r="D62" s="15">
        <v>8965</v>
      </c>
      <c r="E62" s="15">
        <v>8965</v>
      </c>
      <c r="F62" s="13">
        <f>E62*100/D62</f>
        <v>100</v>
      </c>
      <c r="G62" s="13">
        <v>0</v>
      </c>
    </row>
    <row r="63" spans="1:7" ht="31.5">
      <c r="A63" s="4"/>
      <c r="B63" s="7" t="s">
        <v>32</v>
      </c>
      <c r="C63" s="15">
        <f>C64+C65</f>
        <v>-23552.176399999997</v>
      </c>
      <c r="D63" s="15">
        <f>D64+D65</f>
        <v>49336.9805699999</v>
      </c>
      <c r="E63" s="15">
        <f>E64+E65</f>
        <v>22698.62017000001</v>
      </c>
      <c r="F63" s="13">
        <f t="shared" si="0"/>
        <v>46.00731521823663</v>
      </c>
      <c r="G63" s="13">
        <f t="shared" si="1"/>
        <v>-96.37589233579286</v>
      </c>
    </row>
    <row r="64" spans="1:7" ht="47.25">
      <c r="A64" s="4"/>
      <c r="B64" s="7" t="s">
        <v>121</v>
      </c>
      <c r="C64" s="13">
        <v>-1351141.28728</v>
      </c>
      <c r="D64" s="13">
        <v>-1296067.6</v>
      </c>
      <c r="E64" s="13">
        <v>-1310014.03414</v>
      </c>
      <c r="F64" s="13">
        <f t="shared" si="0"/>
        <v>101.07605761767363</v>
      </c>
      <c r="G64" s="13">
        <f t="shared" si="1"/>
        <v>96.95611010283062</v>
      </c>
    </row>
    <row r="65" spans="1:7" ht="47.25">
      <c r="A65" s="4"/>
      <c r="B65" s="7" t="s">
        <v>122</v>
      </c>
      <c r="C65" s="13">
        <v>1327589.11088</v>
      </c>
      <c r="D65" s="13">
        <v>1345404.58057</v>
      </c>
      <c r="E65" s="13">
        <v>1332712.65431</v>
      </c>
      <c r="F65" s="13">
        <f t="shared" si="0"/>
        <v>99.05664612390252</v>
      </c>
      <c r="G65" s="13">
        <f t="shared" si="1"/>
        <v>100.38592840119061</v>
      </c>
    </row>
    <row r="66" spans="1:7" ht="15.75">
      <c r="A66" s="6"/>
      <c r="B66" s="11" t="s">
        <v>34</v>
      </c>
      <c r="C66" s="14"/>
      <c r="D66" s="14"/>
      <c r="E66" s="14"/>
      <c r="F66" s="12"/>
      <c r="G66" s="12"/>
    </row>
    <row r="67" spans="1:7" ht="15.75">
      <c r="A67" s="6">
        <v>1</v>
      </c>
      <c r="B67" s="11" t="s">
        <v>35</v>
      </c>
      <c r="C67" s="14">
        <f>C68+C69+C70+C71+C72+C73</f>
        <v>113458.05201</v>
      </c>
      <c r="D67" s="14">
        <f>D68+D69+D70+D71+D72+D73</f>
        <v>119190.84469</v>
      </c>
      <c r="E67" s="14">
        <f>E68+E69+E70+E71+E72+E73</f>
        <v>116403.89103</v>
      </c>
      <c r="F67" s="12">
        <f t="shared" si="0"/>
        <v>97.6617720368972</v>
      </c>
      <c r="G67" s="12">
        <f t="shared" si="1"/>
        <v>102.59641247827908</v>
      </c>
    </row>
    <row r="68" spans="1:7" ht="63">
      <c r="A68" s="4"/>
      <c r="B68" s="7" t="s">
        <v>36</v>
      </c>
      <c r="C68" s="16">
        <v>1250.29536</v>
      </c>
      <c r="D68" s="13">
        <v>1433.213</v>
      </c>
      <c r="E68" s="13">
        <v>1432.28764</v>
      </c>
      <c r="F68" s="13">
        <f t="shared" si="0"/>
        <v>99.93543457950771</v>
      </c>
      <c r="G68" s="13">
        <f t="shared" si="1"/>
        <v>114.55594300533915</v>
      </c>
    </row>
    <row r="69" spans="1:7" ht="94.5">
      <c r="A69" s="4"/>
      <c r="B69" s="7" t="s">
        <v>94</v>
      </c>
      <c r="C69" s="16">
        <v>40239.36158</v>
      </c>
      <c r="D69" s="13">
        <v>39023.75449</v>
      </c>
      <c r="E69" s="13">
        <v>38786.43549</v>
      </c>
      <c r="F69" s="13">
        <f t="shared" si="0"/>
        <v>99.39186015517598</v>
      </c>
      <c r="G69" s="13">
        <f t="shared" si="1"/>
        <v>96.38929139789799</v>
      </c>
    </row>
    <row r="70" spans="1:7" ht="15.75">
      <c r="A70" s="4"/>
      <c r="B70" s="7" t="s">
        <v>37</v>
      </c>
      <c r="C70" s="16">
        <v>58.88</v>
      </c>
      <c r="D70" s="13">
        <v>4.6</v>
      </c>
      <c r="E70" s="13">
        <v>4.6</v>
      </c>
      <c r="F70" s="13">
        <f t="shared" si="0"/>
        <v>100</v>
      </c>
      <c r="G70" s="13">
        <f t="shared" si="1"/>
        <v>7.812499999999999</v>
      </c>
    </row>
    <row r="71" spans="1:7" ht="78.75">
      <c r="A71" s="4"/>
      <c r="B71" s="7" t="s">
        <v>38</v>
      </c>
      <c r="C71" s="16">
        <v>13944.15499</v>
      </c>
      <c r="D71" s="13">
        <v>13339.4</v>
      </c>
      <c r="E71" s="13">
        <v>13255.05753</v>
      </c>
      <c r="F71" s="13">
        <f aca="true" t="shared" si="2" ref="F71:F117">E71*100/D71</f>
        <v>99.36771916278094</v>
      </c>
      <c r="G71" s="13">
        <f aca="true" t="shared" si="3" ref="G71:G118">E71*100/C71</f>
        <v>95.05816264596754</v>
      </c>
    </row>
    <row r="72" spans="1:7" ht="15.75">
      <c r="A72" s="4"/>
      <c r="B72" s="7" t="s">
        <v>39</v>
      </c>
      <c r="C72" s="15">
        <v>0</v>
      </c>
      <c r="D72" s="15">
        <v>200</v>
      </c>
      <c r="E72" s="15">
        <v>0</v>
      </c>
      <c r="F72" s="13">
        <f t="shared" si="2"/>
        <v>0</v>
      </c>
      <c r="G72" s="13">
        <v>0</v>
      </c>
    </row>
    <row r="73" spans="1:7" ht="31.5">
      <c r="A73" s="4"/>
      <c r="B73" s="7" t="s">
        <v>40</v>
      </c>
      <c r="C73" s="16">
        <v>57965.36008</v>
      </c>
      <c r="D73" s="13">
        <v>65189.8772</v>
      </c>
      <c r="E73" s="13">
        <v>62925.51037</v>
      </c>
      <c r="F73" s="13">
        <f t="shared" si="2"/>
        <v>96.5265054525981</v>
      </c>
      <c r="G73" s="13">
        <f t="shared" si="3"/>
        <v>108.55709389737997</v>
      </c>
    </row>
    <row r="74" spans="1:7" ht="15.75">
      <c r="A74" s="6">
        <v>2</v>
      </c>
      <c r="B74" s="11" t="s">
        <v>41</v>
      </c>
      <c r="C74" s="14">
        <f>C75</f>
        <v>63.644</v>
      </c>
      <c r="D74" s="14">
        <f>D75</f>
        <v>0</v>
      </c>
      <c r="E74" s="14">
        <f>E75</f>
        <v>0</v>
      </c>
      <c r="F74" s="12">
        <v>0</v>
      </c>
      <c r="G74" s="12">
        <f t="shared" si="3"/>
        <v>0</v>
      </c>
    </row>
    <row r="75" spans="1:7" ht="31.5">
      <c r="A75" s="4"/>
      <c r="B75" s="7" t="s">
        <v>42</v>
      </c>
      <c r="C75" s="16">
        <v>63.644</v>
      </c>
      <c r="D75" s="13">
        <v>0</v>
      </c>
      <c r="E75" s="13">
        <v>0</v>
      </c>
      <c r="F75" s="13">
        <v>0</v>
      </c>
      <c r="G75" s="13">
        <f t="shared" si="3"/>
        <v>0</v>
      </c>
    </row>
    <row r="76" spans="1:7" ht="32.25" customHeight="1">
      <c r="A76" s="6">
        <v>3</v>
      </c>
      <c r="B76" s="11" t="s">
        <v>43</v>
      </c>
      <c r="C76" s="14">
        <f>C77+C78</f>
        <v>11627.2097</v>
      </c>
      <c r="D76" s="14">
        <f>D77+D78</f>
        <v>12313.86307</v>
      </c>
      <c r="E76" s="14">
        <f>E77+E78</f>
        <v>11642.28509</v>
      </c>
      <c r="F76" s="12">
        <f t="shared" si="2"/>
        <v>94.54616332679424</v>
      </c>
      <c r="G76" s="12">
        <f t="shared" si="3"/>
        <v>100.12965612893349</v>
      </c>
    </row>
    <row r="77" spans="1:7" ht="63">
      <c r="A77" s="4"/>
      <c r="B77" s="7" t="s">
        <v>44</v>
      </c>
      <c r="C77" s="16">
        <v>11606.3347</v>
      </c>
      <c r="D77" s="13">
        <v>11497.99531</v>
      </c>
      <c r="E77" s="13">
        <v>10871.95019</v>
      </c>
      <c r="F77" s="13">
        <f t="shared" si="2"/>
        <v>94.55518024559012</v>
      </c>
      <c r="G77" s="13">
        <f t="shared" si="3"/>
        <v>93.67255443701791</v>
      </c>
    </row>
    <row r="78" spans="1:7" ht="47.25">
      <c r="A78" s="4"/>
      <c r="B78" s="7" t="s">
        <v>45</v>
      </c>
      <c r="C78" s="16">
        <v>20.875</v>
      </c>
      <c r="D78" s="13">
        <v>815.86776</v>
      </c>
      <c r="E78" s="13">
        <v>770.3349</v>
      </c>
      <c r="F78" s="13">
        <f t="shared" si="2"/>
        <v>94.41908821106007</v>
      </c>
      <c r="G78" s="13">
        <f t="shared" si="3"/>
        <v>3690.2270658682633</v>
      </c>
    </row>
    <row r="79" spans="1:7" ht="15.75">
      <c r="A79" s="6">
        <v>4</v>
      </c>
      <c r="B79" s="11" t="s">
        <v>46</v>
      </c>
      <c r="C79" s="14">
        <f>C80+C81+C82+C83+C84</f>
        <v>36208.540519999995</v>
      </c>
      <c r="D79" s="14">
        <f>D80+D81+D82+D83+D84</f>
        <v>19173.69207</v>
      </c>
      <c r="E79" s="14">
        <f>E80+E81+E82+E83+E84</f>
        <v>16845.96418</v>
      </c>
      <c r="F79" s="12">
        <f t="shared" si="2"/>
        <v>87.8597826568725</v>
      </c>
      <c r="G79" s="12">
        <f t="shared" si="3"/>
        <v>46.52483623496239</v>
      </c>
    </row>
    <row r="80" spans="1:7" ht="15.75">
      <c r="A80" s="4"/>
      <c r="B80" s="7" t="s">
        <v>47</v>
      </c>
      <c r="C80" s="16">
        <v>16522.67365</v>
      </c>
      <c r="D80" s="13">
        <v>8849.535</v>
      </c>
      <c r="E80" s="13">
        <v>8804.435</v>
      </c>
      <c r="F80" s="13">
        <f t="shared" si="2"/>
        <v>99.49036870298835</v>
      </c>
      <c r="G80" s="13">
        <f t="shared" si="3"/>
        <v>53.286987242527786</v>
      </c>
    </row>
    <row r="81" spans="1:7" ht="15.75">
      <c r="A81" s="4"/>
      <c r="B81" s="7" t="s">
        <v>48</v>
      </c>
      <c r="C81" s="16">
        <v>3648.99165</v>
      </c>
      <c r="D81" s="13">
        <v>1893.5</v>
      </c>
      <c r="E81" s="13">
        <v>1631.25</v>
      </c>
      <c r="F81" s="13">
        <f t="shared" si="2"/>
        <v>86.14998679693689</v>
      </c>
      <c r="G81" s="13">
        <f t="shared" si="3"/>
        <v>44.70413079733959</v>
      </c>
    </row>
    <row r="82" spans="1:7" ht="31.5">
      <c r="A82" s="4"/>
      <c r="B82" s="7" t="s">
        <v>49</v>
      </c>
      <c r="C82" s="16">
        <v>735.98434</v>
      </c>
      <c r="D82" s="13">
        <v>1343.28707</v>
      </c>
      <c r="E82" s="13">
        <v>0</v>
      </c>
      <c r="F82" s="13">
        <f t="shared" si="2"/>
        <v>0</v>
      </c>
      <c r="G82" s="13">
        <f t="shared" si="3"/>
        <v>0</v>
      </c>
    </row>
    <row r="83" spans="1:7" ht="15.75">
      <c r="A83" s="4"/>
      <c r="B83" s="7" t="s">
        <v>50</v>
      </c>
      <c r="C83" s="16">
        <v>4982.98885</v>
      </c>
      <c r="D83" s="13">
        <v>0</v>
      </c>
      <c r="E83" s="13">
        <v>0</v>
      </c>
      <c r="F83" s="13">
        <v>0</v>
      </c>
      <c r="G83" s="13">
        <f t="shared" si="3"/>
        <v>0</v>
      </c>
    </row>
    <row r="84" spans="1:7" ht="31.5">
      <c r="A84" s="4"/>
      <c r="B84" s="7" t="s">
        <v>51</v>
      </c>
      <c r="C84" s="16">
        <v>10317.90203</v>
      </c>
      <c r="D84" s="13">
        <v>7087.37</v>
      </c>
      <c r="E84" s="13">
        <v>6410.27918</v>
      </c>
      <c r="F84" s="13">
        <f t="shared" si="2"/>
        <v>90.44651513890203</v>
      </c>
      <c r="G84" s="13">
        <f t="shared" si="3"/>
        <v>62.12773838481582</v>
      </c>
    </row>
    <row r="85" spans="1:7" ht="31.5">
      <c r="A85" s="6">
        <v>5</v>
      </c>
      <c r="B85" s="11" t="s">
        <v>52</v>
      </c>
      <c r="C85" s="14">
        <f>C86+C87+C88+C89</f>
        <v>13107.13295</v>
      </c>
      <c r="D85" s="14">
        <f>D86+D87+D88+D89</f>
        <v>24005.100000000002</v>
      </c>
      <c r="E85" s="14">
        <f>E86+E87+E88+E89</f>
        <v>23788.5838</v>
      </c>
      <c r="F85" s="12">
        <f t="shared" si="2"/>
        <v>99.09804083298964</v>
      </c>
      <c r="G85" s="12">
        <f t="shared" si="3"/>
        <v>181.49341958112967</v>
      </c>
    </row>
    <row r="86" spans="1:7" ht="15.75">
      <c r="A86" s="4"/>
      <c r="B86" s="7" t="s">
        <v>53</v>
      </c>
      <c r="C86" s="16">
        <v>9258.49386</v>
      </c>
      <c r="D86" s="13">
        <v>20788.9</v>
      </c>
      <c r="E86" s="13">
        <v>20710.4668</v>
      </c>
      <c r="F86" s="13">
        <f t="shared" si="2"/>
        <v>99.62271596861785</v>
      </c>
      <c r="G86" s="13">
        <f t="shared" si="3"/>
        <v>223.69153247999236</v>
      </c>
    </row>
    <row r="87" spans="1:7" ht="15.75">
      <c r="A87" s="4"/>
      <c r="B87" s="7" t="s">
        <v>54</v>
      </c>
      <c r="C87" s="16">
        <v>2755.94494</v>
      </c>
      <c r="D87" s="13">
        <v>421.4</v>
      </c>
      <c r="E87" s="13">
        <v>381.43</v>
      </c>
      <c r="F87" s="13">
        <f t="shared" si="2"/>
        <v>90.51495016611297</v>
      </c>
      <c r="G87" s="13">
        <f t="shared" si="3"/>
        <v>13.84026199013976</v>
      </c>
    </row>
    <row r="88" spans="1:7" ht="15.75">
      <c r="A88" s="4"/>
      <c r="B88" s="7" t="s">
        <v>55</v>
      </c>
      <c r="C88" s="15">
        <v>436</v>
      </c>
      <c r="D88" s="15">
        <v>436</v>
      </c>
      <c r="E88" s="15">
        <v>436</v>
      </c>
      <c r="F88" s="13">
        <f t="shared" si="2"/>
        <v>100</v>
      </c>
      <c r="G88" s="13">
        <f t="shared" si="3"/>
        <v>100</v>
      </c>
    </row>
    <row r="89" spans="1:7" ht="31.5" customHeight="1">
      <c r="A89" s="4"/>
      <c r="B89" s="7" t="s">
        <v>56</v>
      </c>
      <c r="C89" s="16">
        <v>656.69415</v>
      </c>
      <c r="D89" s="13">
        <v>2358.8</v>
      </c>
      <c r="E89" s="13">
        <v>2260.687</v>
      </c>
      <c r="F89" s="13">
        <f t="shared" si="2"/>
        <v>95.84055451924706</v>
      </c>
      <c r="G89" s="13">
        <f t="shared" si="3"/>
        <v>344.2526479031372</v>
      </c>
    </row>
    <row r="90" spans="1:9" ht="15.75">
      <c r="A90" s="6">
        <v>6</v>
      </c>
      <c r="B90" s="11" t="s">
        <v>57</v>
      </c>
      <c r="C90" s="14">
        <f>C91+C92+C93+C94+C95+C96</f>
        <v>839794.00423</v>
      </c>
      <c r="D90" s="14">
        <f>D91+D92+D93+D94+D95+D96</f>
        <v>828406.186</v>
      </c>
      <c r="E90" s="14">
        <f>E91+E92+E93+E94+E95+E96</f>
        <v>825101.01813</v>
      </c>
      <c r="F90" s="12">
        <f t="shared" si="2"/>
        <v>99.60102086079786</v>
      </c>
      <c r="G90" s="12">
        <f t="shared" si="3"/>
        <v>98.25040592978847</v>
      </c>
      <c r="I90" s="18"/>
    </row>
    <row r="91" spans="1:9" ht="15.75">
      <c r="A91" s="4"/>
      <c r="B91" s="7" t="s">
        <v>58</v>
      </c>
      <c r="C91" s="16">
        <v>235118.63</v>
      </c>
      <c r="D91" s="13">
        <v>265244.736</v>
      </c>
      <c r="E91" s="13">
        <v>262932.43587</v>
      </c>
      <c r="F91" s="13">
        <f t="shared" si="2"/>
        <v>99.1282390124417</v>
      </c>
      <c r="G91" s="13">
        <f t="shared" si="3"/>
        <v>111.82969034397655</v>
      </c>
      <c r="I91" s="19"/>
    </row>
    <row r="92" spans="1:9" ht="15.75">
      <c r="A92" s="4"/>
      <c r="B92" s="7" t="s">
        <v>59</v>
      </c>
      <c r="C92" s="16">
        <v>509665.54257</v>
      </c>
      <c r="D92" s="13">
        <v>417285.95</v>
      </c>
      <c r="E92" s="13">
        <v>416920.90866</v>
      </c>
      <c r="F92" s="13">
        <f t="shared" si="2"/>
        <v>99.91252009802871</v>
      </c>
      <c r="G92" s="13">
        <f t="shared" si="3"/>
        <v>81.80284399013262</v>
      </c>
      <c r="I92" s="19"/>
    </row>
    <row r="93" spans="1:9" ht="17.25" customHeight="1">
      <c r="A93" s="4"/>
      <c r="B93" s="7" t="s">
        <v>128</v>
      </c>
      <c r="C93" s="16">
        <v>0</v>
      </c>
      <c r="D93" s="13">
        <v>93501.8</v>
      </c>
      <c r="E93" s="13">
        <v>93303.42201</v>
      </c>
      <c r="F93" s="13">
        <f t="shared" si="2"/>
        <v>99.7878351111957</v>
      </c>
      <c r="G93" s="13">
        <v>0</v>
      </c>
      <c r="I93" s="19"/>
    </row>
    <row r="94" spans="1:9" ht="47.25">
      <c r="A94" s="4"/>
      <c r="B94" s="7" t="s">
        <v>60</v>
      </c>
      <c r="C94" s="16">
        <v>758.4</v>
      </c>
      <c r="D94" s="13">
        <v>691.5</v>
      </c>
      <c r="E94" s="13">
        <v>691.5</v>
      </c>
      <c r="F94" s="13">
        <f t="shared" si="2"/>
        <v>100</v>
      </c>
      <c r="G94" s="13">
        <f t="shared" si="3"/>
        <v>91.17879746835443</v>
      </c>
      <c r="I94" s="19"/>
    </row>
    <row r="95" spans="1:9" ht="31.5">
      <c r="A95" s="4"/>
      <c r="B95" s="7" t="s">
        <v>61</v>
      </c>
      <c r="C95" s="16">
        <v>9802.57076</v>
      </c>
      <c r="D95" s="13">
        <v>11574.1</v>
      </c>
      <c r="E95" s="13">
        <v>11347.55332</v>
      </c>
      <c r="F95" s="13">
        <f t="shared" si="2"/>
        <v>98.04264106928402</v>
      </c>
      <c r="G95" s="13">
        <f t="shared" si="3"/>
        <v>115.76099370079938</v>
      </c>
      <c r="I95" s="19"/>
    </row>
    <row r="96" spans="1:9" ht="31.5">
      <c r="A96" s="4"/>
      <c r="B96" s="7" t="s">
        <v>62</v>
      </c>
      <c r="C96" s="16">
        <v>84448.8609</v>
      </c>
      <c r="D96" s="13">
        <v>40108.1</v>
      </c>
      <c r="E96" s="13">
        <v>39905.19827</v>
      </c>
      <c r="F96" s="13">
        <f t="shared" si="2"/>
        <v>99.49411283506325</v>
      </c>
      <c r="G96" s="13">
        <f t="shared" si="3"/>
        <v>47.25368447213715</v>
      </c>
      <c r="I96" s="19"/>
    </row>
    <row r="97" spans="1:7" ht="15.75">
      <c r="A97" s="6">
        <v>7</v>
      </c>
      <c r="B97" s="11" t="s">
        <v>63</v>
      </c>
      <c r="C97" s="14">
        <f>C98+C99</f>
        <v>22064.66213</v>
      </c>
      <c r="D97" s="14">
        <f>D98+D99</f>
        <v>20992.628</v>
      </c>
      <c r="E97" s="14">
        <f>E98+E99</f>
        <v>20341.194369999997</v>
      </c>
      <c r="F97" s="12">
        <f t="shared" si="2"/>
        <v>96.89684574032368</v>
      </c>
      <c r="G97" s="12">
        <f t="shared" si="3"/>
        <v>92.18901359175264</v>
      </c>
    </row>
    <row r="98" spans="1:7" ht="15.75">
      <c r="A98" s="4"/>
      <c r="B98" s="7" t="s">
        <v>64</v>
      </c>
      <c r="C98" s="16">
        <v>11600.73895</v>
      </c>
      <c r="D98" s="13">
        <v>9714.098</v>
      </c>
      <c r="E98" s="13">
        <v>9307.85974</v>
      </c>
      <c r="F98" s="13">
        <f t="shared" si="2"/>
        <v>95.81805474888147</v>
      </c>
      <c r="G98" s="13">
        <f t="shared" si="3"/>
        <v>80.23505899165156</v>
      </c>
    </row>
    <row r="99" spans="1:7" ht="31.5">
      <c r="A99" s="4"/>
      <c r="B99" s="7" t="s">
        <v>65</v>
      </c>
      <c r="C99" s="16">
        <v>10463.92318</v>
      </c>
      <c r="D99" s="13">
        <v>11278.53</v>
      </c>
      <c r="E99" s="13">
        <v>11033.33463</v>
      </c>
      <c r="F99" s="13">
        <f t="shared" si="2"/>
        <v>97.8259988668736</v>
      </c>
      <c r="G99" s="13">
        <f t="shared" si="3"/>
        <v>105.44166313346349</v>
      </c>
    </row>
    <row r="100" spans="1:7" ht="15.75">
      <c r="A100" s="6">
        <v>8</v>
      </c>
      <c r="B100" s="11" t="s">
        <v>66</v>
      </c>
      <c r="C100" s="14">
        <f>C101+C102+C103+C104</f>
        <v>80977.10656</v>
      </c>
      <c r="D100" s="14">
        <f>D101+D102+D103+D104</f>
        <v>86958.70822000001</v>
      </c>
      <c r="E100" s="14">
        <f>E101+E102+E103+E104</f>
        <v>86773.4182</v>
      </c>
      <c r="F100" s="12">
        <f t="shared" si="2"/>
        <v>99.7869218347503</v>
      </c>
      <c r="G100" s="12">
        <f t="shared" si="3"/>
        <v>107.15796338772024</v>
      </c>
    </row>
    <row r="101" spans="1:7" ht="16.5" customHeight="1">
      <c r="A101" s="4"/>
      <c r="B101" s="7" t="s">
        <v>67</v>
      </c>
      <c r="C101" s="16">
        <v>26939.38</v>
      </c>
      <c r="D101" s="13">
        <v>29546.62322</v>
      </c>
      <c r="E101" s="13">
        <v>29538.64274</v>
      </c>
      <c r="F101" s="13">
        <f t="shared" si="2"/>
        <v>99.97299021299123</v>
      </c>
      <c r="G101" s="13">
        <f t="shared" si="3"/>
        <v>109.6485618451501</v>
      </c>
    </row>
    <row r="102" spans="1:7" ht="15.75">
      <c r="A102" s="4"/>
      <c r="B102" s="7" t="s">
        <v>68</v>
      </c>
      <c r="C102" s="16">
        <v>38914.42116</v>
      </c>
      <c r="D102" s="13">
        <v>41878.973</v>
      </c>
      <c r="E102" s="13">
        <v>41874.41837</v>
      </c>
      <c r="F102" s="13">
        <f t="shared" si="2"/>
        <v>99.98912430350191</v>
      </c>
      <c r="G102" s="13">
        <f t="shared" si="3"/>
        <v>107.60642744197509</v>
      </c>
    </row>
    <row r="103" spans="1:7" ht="47.25">
      <c r="A103" s="4"/>
      <c r="B103" s="7" t="s">
        <v>69</v>
      </c>
      <c r="C103" s="16">
        <v>967.95</v>
      </c>
      <c r="D103" s="13">
        <v>1245.467</v>
      </c>
      <c r="E103" s="13">
        <v>1245.467</v>
      </c>
      <c r="F103" s="13">
        <f t="shared" si="2"/>
        <v>100</v>
      </c>
      <c r="G103" s="13">
        <f t="shared" si="3"/>
        <v>128.6705924892815</v>
      </c>
    </row>
    <row r="104" spans="1:7" ht="31.5">
      <c r="A104" s="4"/>
      <c r="B104" s="7" t="s">
        <v>70</v>
      </c>
      <c r="C104" s="16">
        <v>14155.3554</v>
      </c>
      <c r="D104" s="13">
        <v>14287.645</v>
      </c>
      <c r="E104" s="13">
        <v>14114.89009</v>
      </c>
      <c r="F104" s="13">
        <f t="shared" si="2"/>
        <v>98.79087904269738</v>
      </c>
      <c r="G104" s="13">
        <f t="shared" si="3"/>
        <v>99.71413427034125</v>
      </c>
    </row>
    <row r="105" spans="1:7" ht="15.75">
      <c r="A105" s="6">
        <v>9</v>
      </c>
      <c r="B105" s="11" t="s">
        <v>71</v>
      </c>
      <c r="C105" s="14">
        <f>C106+C107+C108</f>
        <v>156615.92487</v>
      </c>
      <c r="D105" s="14">
        <f>D106+D107+D108</f>
        <v>163331.1</v>
      </c>
      <c r="E105" s="14">
        <f>E106+E107+E108</f>
        <v>159835.91040999998</v>
      </c>
      <c r="F105" s="12">
        <f t="shared" si="2"/>
        <v>97.8600587457012</v>
      </c>
      <c r="G105" s="12">
        <f t="shared" si="3"/>
        <v>102.05597581642655</v>
      </c>
    </row>
    <row r="106" spans="1:7" ht="15.75">
      <c r="A106" s="4"/>
      <c r="B106" s="7" t="s">
        <v>72</v>
      </c>
      <c r="C106" s="16">
        <v>2913.39298</v>
      </c>
      <c r="D106" s="13">
        <v>3163.4</v>
      </c>
      <c r="E106" s="13">
        <v>3159.02547</v>
      </c>
      <c r="F106" s="13">
        <f t="shared" si="2"/>
        <v>99.86171429474616</v>
      </c>
      <c r="G106" s="13">
        <f t="shared" si="3"/>
        <v>108.43114855037511</v>
      </c>
    </row>
    <row r="107" spans="1:7" ht="16.5" customHeight="1">
      <c r="A107" s="4"/>
      <c r="B107" s="7" t="s">
        <v>73</v>
      </c>
      <c r="C107" s="16">
        <v>6240.852</v>
      </c>
      <c r="D107" s="13">
        <v>8026.3</v>
      </c>
      <c r="E107" s="13">
        <v>8026.25</v>
      </c>
      <c r="F107" s="13">
        <f t="shared" si="2"/>
        <v>99.99937704795485</v>
      </c>
      <c r="G107" s="13">
        <f t="shared" si="3"/>
        <v>128.60824131064157</v>
      </c>
    </row>
    <row r="108" spans="1:7" ht="15.75">
      <c r="A108" s="4"/>
      <c r="B108" s="7" t="s">
        <v>74</v>
      </c>
      <c r="C108" s="16">
        <v>147461.67989</v>
      </c>
      <c r="D108" s="13">
        <v>152141.4</v>
      </c>
      <c r="E108" s="13">
        <v>148650.63494</v>
      </c>
      <c r="F108" s="13">
        <f t="shared" si="2"/>
        <v>97.70557845530539</v>
      </c>
      <c r="G108" s="13">
        <f t="shared" si="3"/>
        <v>100.80628068993036</v>
      </c>
    </row>
    <row r="109" spans="1:7" ht="15.75">
      <c r="A109" s="6">
        <v>10</v>
      </c>
      <c r="B109" s="11" t="s">
        <v>75</v>
      </c>
      <c r="C109" s="14">
        <f>C110+C111</f>
        <v>2970.62718</v>
      </c>
      <c r="D109" s="14">
        <f>D110+D111</f>
        <v>43365.65571</v>
      </c>
      <c r="E109" s="14">
        <f>E110+E111</f>
        <v>40361.57492000001</v>
      </c>
      <c r="F109" s="12">
        <f t="shared" si="2"/>
        <v>93.07267296939024</v>
      </c>
      <c r="G109" s="12">
        <f t="shared" si="3"/>
        <v>1358.6886699124595</v>
      </c>
    </row>
    <row r="110" spans="1:7" ht="15.75">
      <c r="A110" s="4"/>
      <c r="B110" s="7" t="s">
        <v>76</v>
      </c>
      <c r="C110" s="16">
        <v>1690.6</v>
      </c>
      <c r="D110" s="13">
        <v>41923.08571</v>
      </c>
      <c r="E110" s="13">
        <v>38928.02292</v>
      </c>
      <c r="F110" s="13">
        <f t="shared" si="2"/>
        <v>92.85581502583533</v>
      </c>
      <c r="G110" s="13">
        <f t="shared" si="3"/>
        <v>2302.615812137703</v>
      </c>
    </row>
    <row r="111" spans="1:7" ht="31.5">
      <c r="A111" s="4"/>
      <c r="B111" s="7" t="s">
        <v>77</v>
      </c>
      <c r="C111" s="16">
        <v>1280.02718</v>
      </c>
      <c r="D111" s="13">
        <v>1442.57</v>
      </c>
      <c r="E111" s="13">
        <v>1433.552</v>
      </c>
      <c r="F111" s="13">
        <f t="shared" si="2"/>
        <v>99.37486569109298</v>
      </c>
      <c r="G111" s="13">
        <f t="shared" si="3"/>
        <v>111.99387188012678</v>
      </c>
    </row>
    <row r="112" spans="1:7" ht="15.75">
      <c r="A112" s="6">
        <v>11</v>
      </c>
      <c r="B112" s="11" t="s">
        <v>78</v>
      </c>
      <c r="C112" s="14">
        <f>C113</f>
        <v>865.001</v>
      </c>
      <c r="D112" s="14">
        <f>D113</f>
        <v>1068</v>
      </c>
      <c r="E112" s="14">
        <f>E113</f>
        <v>1005.23704</v>
      </c>
      <c r="F112" s="12">
        <f t="shared" si="2"/>
        <v>94.12331835205993</v>
      </c>
      <c r="G112" s="12">
        <f t="shared" si="3"/>
        <v>116.21224021706334</v>
      </c>
    </row>
    <row r="113" spans="1:7" ht="18" customHeight="1">
      <c r="A113" s="4"/>
      <c r="B113" s="7" t="s">
        <v>79</v>
      </c>
      <c r="C113" s="16">
        <v>865.001</v>
      </c>
      <c r="D113" s="13">
        <v>1068</v>
      </c>
      <c r="E113" s="13">
        <v>1005.23704</v>
      </c>
      <c r="F113" s="13">
        <f t="shared" si="2"/>
        <v>94.12331835205993</v>
      </c>
      <c r="G113" s="13">
        <f t="shared" si="3"/>
        <v>116.21224021706334</v>
      </c>
    </row>
    <row r="114" spans="1:7" ht="31.5">
      <c r="A114" s="6">
        <v>12</v>
      </c>
      <c r="B114" s="11" t="s">
        <v>80</v>
      </c>
      <c r="C114" s="14">
        <f>C115</f>
        <v>1102.99728</v>
      </c>
      <c r="D114" s="14">
        <f>D115</f>
        <v>102.54615</v>
      </c>
      <c r="E114" s="14">
        <f>E115</f>
        <v>102.42216</v>
      </c>
      <c r="F114" s="12">
        <f t="shared" si="2"/>
        <v>99.87908858596838</v>
      </c>
      <c r="G114" s="12">
        <f t="shared" si="3"/>
        <v>9.285803497176348</v>
      </c>
    </row>
    <row r="115" spans="1:7" ht="31.5" customHeight="1">
      <c r="A115" s="4"/>
      <c r="B115" s="7" t="s">
        <v>95</v>
      </c>
      <c r="C115" s="16">
        <v>1102.99728</v>
      </c>
      <c r="D115" s="13">
        <v>102.54615</v>
      </c>
      <c r="E115" s="13">
        <v>102.42216</v>
      </c>
      <c r="F115" s="13">
        <f t="shared" si="2"/>
        <v>99.87908858596838</v>
      </c>
      <c r="G115" s="13">
        <f t="shared" si="3"/>
        <v>9.285803497176348</v>
      </c>
    </row>
    <row r="116" spans="1:7" ht="15.75">
      <c r="A116" s="6">
        <v>13</v>
      </c>
      <c r="B116" s="11" t="s">
        <v>81</v>
      </c>
      <c r="C116" s="14">
        <f>C117</f>
        <v>9600</v>
      </c>
      <c r="D116" s="14">
        <f>D117</f>
        <v>6204.8</v>
      </c>
      <c r="E116" s="14">
        <f>E117</f>
        <v>6204.8</v>
      </c>
      <c r="F116" s="12">
        <f t="shared" si="2"/>
        <v>100</v>
      </c>
      <c r="G116" s="12">
        <f t="shared" si="3"/>
        <v>64.63333333333334</v>
      </c>
    </row>
    <row r="117" spans="1:7" ht="63">
      <c r="A117" s="4"/>
      <c r="B117" s="7" t="s">
        <v>82</v>
      </c>
      <c r="C117" s="15">
        <v>9600</v>
      </c>
      <c r="D117" s="15">
        <v>6204.8</v>
      </c>
      <c r="E117" s="15">
        <v>6204.8</v>
      </c>
      <c r="F117" s="13">
        <f t="shared" si="2"/>
        <v>100</v>
      </c>
      <c r="G117" s="13">
        <f t="shared" si="3"/>
        <v>64.63333333333334</v>
      </c>
    </row>
    <row r="118" spans="1:7" ht="15.75">
      <c r="A118" s="6"/>
      <c r="B118" s="11" t="s">
        <v>83</v>
      </c>
      <c r="C118" s="14">
        <f>C67+C74+C76+C79+C85+C90+C97+C100+C105+C109+C112+C114+C116</f>
        <v>1288454.90243</v>
      </c>
      <c r="D118" s="14">
        <f>D67+D74+D76+D79+D85+D90+D97+D100+D105+D109+D112+D114+D116</f>
        <v>1325113.1239100003</v>
      </c>
      <c r="E118" s="14">
        <f>E67+E74+E76+E79+E85+E90+E97+E100+E105+E109+E112+E114+E116</f>
        <v>1308406.2993300003</v>
      </c>
      <c r="F118" s="12">
        <f>E118*100/D118</f>
        <v>98.73921522030487</v>
      </c>
      <c r="G118" s="12">
        <f t="shared" si="3"/>
        <v>101.5484746002652</v>
      </c>
    </row>
    <row r="122" ht="15.75">
      <c r="A122" s="1" t="s">
        <v>84</v>
      </c>
    </row>
    <row r="123" ht="15.75">
      <c r="A123" s="1" t="s">
        <v>85</v>
      </c>
    </row>
    <row r="124" spans="1:7" ht="15.75">
      <c r="A124" s="1" t="s">
        <v>88</v>
      </c>
      <c r="F124" s="20" t="s">
        <v>87</v>
      </c>
      <c r="G124" s="20"/>
    </row>
    <row r="125" ht="15.75">
      <c r="A125" s="3"/>
    </row>
  </sheetData>
  <sheetProtection/>
  <mergeCells count="3">
    <mergeCell ref="F124:G124"/>
    <mergeCell ref="A1:G1"/>
    <mergeCell ref="A2:G2"/>
  </mergeCells>
  <printOptions/>
  <pageMargins left="0.984251968503937" right="0.7874015748031497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2018-03-19T13:07:22Z</cp:lastPrinted>
  <dcterms:created xsi:type="dcterms:W3CDTF">1996-10-08T23:32:33Z</dcterms:created>
  <dcterms:modified xsi:type="dcterms:W3CDTF">2018-03-19T13:07:23Z</dcterms:modified>
  <cp:category/>
  <cp:version/>
  <cp:contentType/>
  <cp:contentStatus/>
</cp:coreProperties>
</file>