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<sst xmlns="http://schemas.openxmlformats.org/spreadsheetml/2006/main" count="135" uniqueCount="128">
  <si>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 xml:space="preserve">Исполнение бюджета муниципального образования Павловский район  </t>
  </si>
  <si>
    <t>ДОХОДЫ</t>
  </si>
  <si>
    <t>НАЛОГОВЫЕ И НЕНАЛОГОВЫЕ ДОХОДЫ</t>
  </si>
  <si>
    <t>1.</t>
  </si>
  <si>
    <t>Налоги на прибыль, доходы</t>
  </si>
  <si>
    <t>в том числе:</t>
  </si>
  <si>
    <t>2</t>
  </si>
  <si>
    <t>Налоги на товары (работы, услуги), реализуемые на территории Российской Федерации</t>
  </si>
  <si>
    <t>3.</t>
  </si>
  <si>
    <t>Налоги на совокупный доход</t>
  </si>
  <si>
    <t>4.</t>
  </si>
  <si>
    <t>5.</t>
  </si>
  <si>
    <t>6.</t>
  </si>
  <si>
    <t>Доходы от использования  имущества, находящегося в государственной и муниципальной собственности</t>
  </si>
  <si>
    <t>7.</t>
  </si>
  <si>
    <t>Платежи при пользовании природными ресурсами</t>
  </si>
  <si>
    <t>8.</t>
  </si>
  <si>
    <t>9.</t>
  </si>
  <si>
    <t xml:space="preserve">Доходы от продажи материальных и нематериальных активов </t>
  </si>
  <si>
    <t>10.</t>
  </si>
  <si>
    <t>11.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</si>
  <si>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</si>
  <si>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</si>
  <si>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</si>
  <si>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2.</t>
  </si>
  <si>
    <t>Прочие безвозмездные поступления</t>
  </si>
  <si>
    <t>Доходы бюджетов муниципальных районов от возврата бюджетными учреждениями остатков субсидий прошлых лет</t>
  </si>
  <si>
    <t>ВСЕГО ДОХОДОВ</t>
  </si>
  <si>
    <t>Кредиты кредитных организаций 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</si>
  <si>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</si>
  <si>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</si>
  <si>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</si>
  <si>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</si>
  <si>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</si>
  <si>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</si>
  <si>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</si>
  <si>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</si>
  <si>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</si>
  <si>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</si>
  <si>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</si>
  <si>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</si>
  <si>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</si>
  <si>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</si>
  <si>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</si>
  <si>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</si>
  <si>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</si>
  <si>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</si>
  <si>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</si>
  <si>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</si>
  <si>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</si>
  <si>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</si>
  <si>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</si>
  <si>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</si>
  <si>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</si>
  <si>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</si>
  <si>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</si>
  <si>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</si>
  <si>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</si>
  <si>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</si>
  <si>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</si>
  <si>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</si>
  <si>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</si>
  <si>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</si>
  <si>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</si>
  <si>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</si>
  <si>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</si>
  <si>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</si>
  <si>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</si>
  <si>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</si>
  <si>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</si>
  <si>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</si>
  <si>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ВСЕГО РАСХОДЫ</t>
  </si>
  <si>
    <t xml:space="preserve">Начальник финансового управления </t>
  </si>
  <si>
    <t xml:space="preserve">администрации муниципального </t>
  </si>
  <si>
    <t>№ п/п</t>
  </si>
  <si>
    <t xml:space="preserve">образования Павловский район                                                             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</si>
  <si>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</si>
  <si>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Налог, взимаемый в связи с применением упрощенной системы налогообложения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</si>
  <si>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</si>
  <si>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Бюджетные кредиты, предоставленные внутри страны в валюте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</si>
  <si>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</si>
  <si>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</si>
  <si>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Акцизы по подакцизным товарам (продукции), производимым на территории Российской Федерации</t>
  </si>
  <si>
    <t>Налог на доходы 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</si>
  <si>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</si>
  <si>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</si>
  <si>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</si>
  <si>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</si>
  <si>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</si>
  <si>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Проценты, полученные от предоставления бюджетных кредитов внутри страны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</si>
  <si>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</si>
  <si>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</si>
  <si>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</si>
  <si>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</si>
  <si>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Дотации бюджетам бюджетной системы Российской Федерации</t>
  </si>
  <si>
    <t>Субсидии</t>
  </si>
  <si>
    <t>Субвенции</t>
  </si>
  <si>
    <t>Иные межбюджетные трансферты</t>
  </si>
  <si>
    <t>Источники финансирования дефицита бюджетов - всего, 
в том числе: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</si>
  <si>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</si>
  <si>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</si>
  <si>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Дополнительное образование детей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</si>
  <si>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</si>
  <si>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</si>
  <si>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за государственную регистрацию, а также за совершение прочих юридически значимых действий</t>
  </si>
  <si>
    <t>Обеспечение проведения выборов и референдумов</t>
  </si>
  <si>
    <t>Иные дотации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</si>
  <si>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</si>
  <si>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</si>
  <si>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Исполнено за 2019 год</t>
  </si>
  <si>
    <t>Получение кредитов от кредитных организаций бюджетами муниципальных районов в валюте Российской Федерации</t>
  </si>
  <si>
    <t>Резервные фонды</t>
  </si>
  <si>
    <t>Другие вопросы в области социальной политики</t>
  </si>
  <si>
    <t>Уточненный план на 2020 год</t>
  </si>
  <si>
    <t>Исполнено за 2020 год</t>
  </si>
  <si>
    <t>% исполнения к уточненному плану на 2020 год</t>
  </si>
  <si>
    <t>Рост (снижение) 2020 г. к 2019 г. (%)</t>
  </si>
  <si>
    <t>О.В. Ковач</t>
  </si>
  <si>
    <t>Налог на прибыль организаций</t>
  </si>
  <si>
    <t>Налог на имущество</t>
  </si>
  <si>
    <t>Налог на имущество организаций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</si>
  <si>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</si>
  <si>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Национальная оборона</t>
  </si>
  <si>
    <t>Мобилизационная подготовка экономики</t>
  </si>
  <si>
    <t>Прочие межбюджетные трансферты общего характера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</si>
  <si>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</si>
  <si>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</si>
  <si>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за 2019 и 2020 годы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</si>
</sst>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&quot;&quot;###,##0.00"/>
    <numFmt numFmtId="194" formatCode="#,##0.00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192" fontId="3" fillId="0" borderId="10" xfId="0" applyNumberFormat="1" applyFont="1" applyBorder="1" applyAlignment="1">
      <alignment horizontal="center" wrapText="1"/>
    </xf>
    <xf numFmtId="192" fontId="4" fillId="0" borderId="10" xfId="0" applyNumberFormat="1" applyFont="1" applyBorder="1" applyAlignment="1">
      <alignment horizontal="center" wrapText="1"/>
    </xf>
    <xf numFmtId="192" fontId="2" fillId="0" borderId="10" xfId="0" applyNumberFormat="1" applyFont="1" applyBorder="1" applyAlignment="1">
      <alignment horizontal="center" wrapText="1"/>
    </xf>
    <xf numFmtId="192" fontId="1" fillId="0" borderId="10" xfId="0" applyNumberFormat="1" applyFont="1" applyBorder="1" applyAlignment="1">
      <alignment horizontal="center" wrapText="1"/>
    </xf>
    <xf numFmtId="192" fontId="1" fillId="0" borderId="0" xfId="0" applyNumberFormat="1" applyFont="1" applyAlignment="1">
      <alignment/>
    </xf>
    <xf numFmtId="192" fontId="1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4.00390625" style="1" customWidth="1"/>
    <col min="2" max="2" width="35.7109375" style="1" customWidth="1"/>
    <col min="3" max="3" width="12.421875" style="1" customWidth="1"/>
    <col min="4" max="4" width="13.28125" style="2" customWidth="1"/>
    <col min="5" max="5" width="13.8515625" style="2" customWidth="1"/>
    <col min="6" max="6" width="14.8515625" style="1" customWidth="1"/>
    <col min="7" max="7" width="12.8515625" style="1" customWidth="1"/>
    <col min="8" max="8" width="9.140625" style="1" customWidth="1"/>
    <col min="9" max="9" width="12.8515625" style="1" customWidth="1"/>
    <col min="10" max="16384" width="9.140625" style="1" customWidth="1"/>
  </cols>
  <sheetData>
    <row r="1" spans="1:7" ht="15">
      <c r="A1" s="21" t="s">
        <v>0</v>
      </c>
      <c r="B1" s="21"/>
      <c r="C1" s="21"/>
      <c r="D1" s="21"/>
      <c r="E1" s="21"/>
      <c r="F1" s="21"/>
      <c r="G1" s="21"/>
    </row>
    <row r="2" spans="1:7" ht="15">
      <c r="A2" s="21" t="s">
        <v>127</v>
      </c>
      <c r="B2" s="21"/>
      <c r="C2" s="21"/>
      <c r="D2" s="21"/>
      <c r="E2" s="21"/>
      <c r="F2" s="21"/>
      <c r="G2" s="21"/>
    </row>
    <row r="3" ht="15">
      <c r="A3" s="2"/>
    </row>
    <row r="4" spans="1:7" ht="66" customHeight="1">
      <c r="A4" s="4" t="s">
        <v>74</v>
      </c>
      <c r="B4" s="4"/>
      <c r="C4" s="4" t="s">
        <v>109</v>
      </c>
      <c r="D4" s="4" t="s">
        <v>113</v>
      </c>
      <c r="E4" s="4" t="s">
        <v>114</v>
      </c>
      <c r="F4" s="4" t="s">
        <v>115</v>
      </c>
      <c r="G4" s="4" t="s">
        <v>116</v>
      </c>
    </row>
    <row r="5" spans="1:7" ht="1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">
      <c r="A6" s="6"/>
      <c r="B6" s="11" t="s">
        <v>1</v>
      </c>
      <c r="C6" s="5"/>
      <c r="D6" s="15"/>
      <c r="E6" s="15"/>
      <c r="F6" s="5"/>
      <c r="G6" s="5"/>
    </row>
    <row r="7" spans="1:7" ht="30.75">
      <c r="A7" s="6"/>
      <c r="B7" s="19" t="s">
        <v>2</v>
      </c>
      <c r="C7" s="12">
        <f>C8+C12+C14+C20+C22+C26+C34+C37+C38+C42+C43</f>
        <v>458829.7976</v>
      </c>
      <c r="D7" s="12">
        <f>D8+D12+D14+D20+D22+D26+D34+D37+D38+D42+D43</f>
        <v>446761.4</v>
      </c>
      <c r="E7" s="12">
        <f>E8+E12+E14+E20+E22+E26+E34+E37+E38+E42+E43</f>
        <v>470281.1000000001</v>
      </c>
      <c r="F7" s="12">
        <f>E7*100/D7</f>
        <v>105.2644879347231</v>
      </c>
      <c r="G7" s="12">
        <f>E7*100/C7</f>
        <v>102.49576258122258</v>
      </c>
    </row>
    <row r="8" spans="1:7" ht="15">
      <c r="A8" s="6" t="s">
        <v>3</v>
      </c>
      <c r="B8" s="11" t="s">
        <v>4</v>
      </c>
      <c r="C8" s="12">
        <f>C10+C11</f>
        <v>286481.62260999996</v>
      </c>
      <c r="D8" s="12">
        <f>D10+D11</f>
        <v>291792</v>
      </c>
      <c r="E8" s="12">
        <f>E10+E11</f>
        <v>302169.2</v>
      </c>
      <c r="F8" s="12">
        <f aca="true" t="shared" si="0" ref="F8:F73">E8*100/D8</f>
        <v>103.5563689203268</v>
      </c>
      <c r="G8" s="12">
        <f aca="true" t="shared" si="1" ref="G8:G72">E8*100/C8</f>
        <v>105.47594545404968</v>
      </c>
    </row>
    <row r="9" spans="1:7" ht="15">
      <c r="A9" s="4"/>
      <c r="B9" s="7" t="s">
        <v>5</v>
      </c>
      <c r="C9" s="12"/>
      <c r="D9" s="12"/>
      <c r="E9" s="12"/>
      <c r="F9" s="13"/>
      <c r="G9" s="13"/>
    </row>
    <row r="10" spans="1:7" ht="18" customHeight="1">
      <c r="A10" s="4"/>
      <c r="B10" s="7" t="s">
        <v>118</v>
      </c>
      <c r="C10" s="13">
        <v>7668.47471</v>
      </c>
      <c r="D10" s="13">
        <v>4888</v>
      </c>
      <c r="E10" s="13">
        <v>5172.9</v>
      </c>
      <c r="F10" s="13">
        <f t="shared" si="0"/>
        <v>105.82855973813419</v>
      </c>
      <c r="G10" s="13">
        <f t="shared" si="1"/>
        <v>67.45670026471274</v>
      </c>
    </row>
    <row r="11" spans="1:7" ht="15">
      <c r="A11" s="4"/>
      <c r="B11" s="7" t="s">
        <v>83</v>
      </c>
      <c r="C11" s="13">
        <v>278813.1479</v>
      </c>
      <c r="D11" s="13">
        <v>286904</v>
      </c>
      <c r="E11" s="13">
        <v>296996.3</v>
      </c>
      <c r="F11" s="13">
        <f t="shared" si="0"/>
        <v>103.51765747427712</v>
      </c>
      <c r="G11" s="13">
        <f t="shared" si="1"/>
        <v>106.52162648603704</v>
      </c>
    </row>
    <row r="12" spans="1:7" ht="49.5" customHeight="1">
      <c r="A12" s="6" t="s">
        <v>6</v>
      </c>
      <c r="B12" s="11" t="s">
        <v>7</v>
      </c>
      <c r="C12" s="12">
        <f>C13</f>
        <v>649.97201</v>
      </c>
      <c r="D12" s="12">
        <f>D13</f>
        <v>614</v>
      </c>
      <c r="E12" s="12">
        <f>E13</f>
        <v>617.2</v>
      </c>
      <c r="F12" s="12">
        <f t="shared" si="0"/>
        <v>100.5211726384365</v>
      </c>
      <c r="G12" s="12">
        <f t="shared" si="1"/>
        <v>94.95793518862453</v>
      </c>
    </row>
    <row r="13" spans="1:7" ht="48.75" customHeight="1">
      <c r="A13" s="6"/>
      <c r="B13" s="7" t="s">
        <v>82</v>
      </c>
      <c r="C13" s="13">
        <v>649.97201</v>
      </c>
      <c r="D13" s="13">
        <v>614</v>
      </c>
      <c r="E13" s="13">
        <v>617.2</v>
      </c>
      <c r="F13" s="13">
        <f t="shared" si="0"/>
        <v>100.5211726384365</v>
      </c>
      <c r="G13" s="13">
        <f t="shared" si="1"/>
        <v>94.95793518862453</v>
      </c>
    </row>
    <row r="14" spans="1:7" ht="15">
      <c r="A14" s="6" t="s">
        <v>8</v>
      </c>
      <c r="B14" s="11" t="s">
        <v>9</v>
      </c>
      <c r="C14" s="12">
        <f>C16+C17+C18+C19</f>
        <v>63679.64556</v>
      </c>
      <c r="D14" s="12">
        <f>D16+D17+D18+D19</f>
        <v>63002.399999999994</v>
      </c>
      <c r="E14" s="12">
        <f>E16+E17+E18+E19</f>
        <v>66005.70000000001</v>
      </c>
      <c r="F14" s="12">
        <f t="shared" si="0"/>
        <v>104.76696125861875</v>
      </c>
      <c r="G14" s="12">
        <f t="shared" si="1"/>
        <v>103.65274401191252</v>
      </c>
    </row>
    <row r="15" spans="1:7" ht="15">
      <c r="A15" s="6"/>
      <c r="B15" s="7" t="s">
        <v>5</v>
      </c>
      <c r="C15" s="12"/>
      <c r="D15" s="12"/>
      <c r="E15" s="12"/>
      <c r="F15" s="13"/>
      <c r="G15" s="13"/>
    </row>
    <row r="16" spans="1:7" ht="46.5">
      <c r="A16" s="6"/>
      <c r="B16" s="7" t="s">
        <v>77</v>
      </c>
      <c r="C16" s="13">
        <v>19865.50378</v>
      </c>
      <c r="D16" s="13">
        <v>20164.6</v>
      </c>
      <c r="E16" s="13">
        <v>21531.2</v>
      </c>
      <c r="F16" s="13">
        <f t="shared" si="0"/>
        <v>106.77722345099829</v>
      </c>
      <c r="G16" s="13">
        <f t="shared" si="1"/>
        <v>108.3848677508847</v>
      </c>
    </row>
    <row r="17" spans="1:7" ht="33" customHeight="1">
      <c r="A17" s="6"/>
      <c r="B17" s="7" t="s">
        <v>84</v>
      </c>
      <c r="C17" s="13">
        <v>21941.09708</v>
      </c>
      <c r="D17" s="13">
        <v>16902.1</v>
      </c>
      <c r="E17" s="13">
        <v>17786.2</v>
      </c>
      <c r="F17" s="13">
        <f t="shared" si="0"/>
        <v>105.23071097674254</v>
      </c>
      <c r="G17" s="13">
        <f t="shared" si="1"/>
        <v>81.06340323434729</v>
      </c>
    </row>
    <row r="18" spans="1:7" ht="18.75" customHeight="1">
      <c r="A18" s="6"/>
      <c r="B18" s="7" t="s">
        <v>85</v>
      </c>
      <c r="C18" s="13">
        <v>21621.6302</v>
      </c>
      <c r="D18" s="13">
        <v>25721.7</v>
      </c>
      <c r="E18" s="13">
        <v>26407.2</v>
      </c>
      <c r="F18" s="13">
        <f t="shared" si="0"/>
        <v>102.66506490628535</v>
      </c>
      <c r="G18" s="13">
        <f t="shared" si="1"/>
        <v>122.13325154363245</v>
      </c>
    </row>
    <row r="19" spans="1:7" ht="46.5">
      <c r="A19" s="6"/>
      <c r="B19" s="7" t="s">
        <v>86</v>
      </c>
      <c r="C19" s="13">
        <v>251.4145</v>
      </c>
      <c r="D19" s="13">
        <v>214</v>
      </c>
      <c r="E19" s="13">
        <v>281.1</v>
      </c>
      <c r="F19" s="13">
        <f t="shared" si="0"/>
        <v>131.35514018691592</v>
      </c>
      <c r="G19" s="13">
        <f t="shared" si="1"/>
        <v>111.80739376607158</v>
      </c>
    </row>
    <row r="20" spans="1:7" ht="15">
      <c r="A20" s="6">
        <v>4</v>
      </c>
      <c r="B20" s="11" t="s">
        <v>119</v>
      </c>
      <c r="C20" s="12">
        <f>C21</f>
        <v>0</v>
      </c>
      <c r="D20" s="12">
        <f>D21</f>
        <v>2830</v>
      </c>
      <c r="E20" s="12">
        <f>E21</f>
        <v>2944.8</v>
      </c>
      <c r="F20" s="12">
        <f>E20*100/D20</f>
        <v>104.0565371024735</v>
      </c>
      <c r="G20" s="12">
        <v>0</v>
      </c>
    </row>
    <row r="21" spans="1:7" ht="15">
      <c r="A21" s="6"/>
      <c r="B21" s="7" t="s">
        <v>120</v>
      </c>
      <c r="C21" s="13">
        <v>0</v>
      </c>
      <c r="D21" s="13">
        <v>2830</v>
      </c>
      <c r="E21" s="13">
        <v>2944.8</v>
      </c>
      <c r="F21" s="13">
        <f>E21*100/D21</f>
        <v>104.0565371024735</v>
      </c>
      <c r="G21" s="13">
        <v>0</v>
      </c>
    </row>
    <row r="22" spans="1:7" ht="15">
      <c r="A22" s="6" t="s">
        <v>11</v>
      </c>
      <c r="B22" s="11" t="s">
        <v>87</v>
      </c>
      <c r="C22" s="12">
        <f>C24+C25</f>
        <v>6697.22392</v>
      </c>
      <c r="D22" s="12">
        <f>D24+D25</f>
        <v>6127</v>
      </c>
      <c r="E22" s="12">
        <f>E24+E25</f>
        <v>6661.3</v>
      </c>
      <c r="F22" s="12">
        <f t="shared" si="0"/>
        <v>108.72041782275176</v>
      </c>
      <c r="G22" s="12">
        <f t="shared" si="1"/>
        <v>99.46359983734872</v>
      </c>
    </row>
    <row r="23" spans="1:7" ht="15">
      <c r="A23" s="6"/>
      <c r="B23" s="7" t="s">
        <v>5</v>
      </c>
      <c r="C23" s="12"/>
      <c r="D23" s="12"/>
      <c r="E23" s="12"/>
      <c r="F23" s="12"/>
      <c r="G23" s="12"/>
    </row>
    <row r="24" spans="1:7" ht="48.75" customHeight="1">
      <c r="A24" s="6"/>
      <c r="B24" s="7" t="s">
        <v>88</v>
      </c>
      <c r="C24" s="13">
        <v>6642.22392</v>
      </c>
      <c r="D24" s="13">
        <v>6107</v>
      </c>
      <c r="E24" s="13">
        <v>6626.3</v>
      </c>
      <c r="F24" s="13">
        <f t="shared" si="0"/>
        <v>108.50335680366793</v>
      </c>
      <c r="G24" s="13">
        <f t="shared" si="1"/>
        <v>99.76026222253584</v>
      </c>
    </row>
    <row r="25" spans="1:7" ht="62.25">
      <c r="A25" s="6"/>
      <c r="B25" s="7" t="s">
        <v>104</v>
      </c>
      <c r="C25" s="13">
        <v>55</v>
      </c>
      <c r="D25" s="13">
        <v>20</v>
      </c>
      <c r="E25" s="13">
        <v>35</v>
      </c>
      <c r="F25" s="13">
        <f t="shared" si="0"/>
        <v>175</v>
      </c>
      <c r="G25" s="13">
        <f t="shared" si="1"/>
        <v>63.63636363636363</v>
      </c>
    </row>
    <row r="26" spans="1:7" ht="62.25">
      <c r="A26" s="6" t="s">
        <v>12</v>
      </c>
      <c r="B26" s="11" t="s">
        <v>13</v>
      </c>
      <c r="C26" s="12">
        <f>C28+C29+C31+C32+C33+C30</f>
        <v>59427.56598</v>
      </c>
      <c r="D26" s="12">
        <f>D28+D29+D31+D32+D33+D30</f>
        <v>59497.4</v>
      </c>
      <c r="E26" s="12">
        <f>E28+E29+E31+E32+E33+E30</f>
        <v>66913.6</v>
      </c>
      <c r="F26" s="12">
        <f t="shared" si="0"/>
        <v>112.46474635866443</v>
      </c>
      <c r="G26" s="12">
        <f t="shared" si="1"/>
        <v>112.59690498264625</v>
      </c>
    </row>
    <row r="27" spans="1:7" ht="15">
      <c r="A27" s="6"/>
      <c r="B27" s="7" t="s">
        <v>5</v>
      </c>
      <c r="C27" s="12"/>
      <c r="D27" s="12"/>
      <c r="E27" s="12"/>
      <c r="F27" s="12"/>
      <c r="G27" s="12"/>
    </row>
    <row r="28" spans="1:7" ht="46.5">
      <c r="A28" s="6"/>
      <c r="B28" s="7" t="s">
        <v>89</v>
      </c>
      <c r="C28" s="13">
        <v>1.09247</v>
      </c>
      <c r="D28" s="13">
        <v>0.3</v>
      </c>
      <c r="E28" s="13">
        <v>0.4</v>
      </c>
      <c r="F28" s="13">
        <f t="shared" si="0"/>
        <v>133.33333333333334</v>
      </c>
      <c r="G28" s="13">
        <f t="shared" si="1"/>
        <v>36.61427773760378</v>
      </c>
    </row>
    <row r="29" spans="1:7" ht="186.75">
      <c r="A29" s="6"/>
      <c r="B29" s="7" t="s">
        <v>102</v>
      </c>
      <c r="C29" s="13">
        <v>57566.58964</v>
      </c>
      <c r="D29" s="13">
        <v>58293</v>
      </c>
      <c r="E29" s="13">
        <v>65395.5</v>
      </c>
      <c r="F29" s="13">
        <f t="shared" si="0"/>
        <v>112.18413874736247</v>
      </c>
      <c r="G29" s="13">
        <f t="shared" si="1"/>
        <v>113.59974667417175</v>
      </c>
    </row>
    <row r="30" spans="1:7" ht="140.25">
      <c r="A30" s="6"/>
      <c r="B30" s="7" t="s">
        <v>108</v>
      </c>
      <c r="C30" s="13">
        <v>66.5958</v>
      </c>
      <c r="D30" s="13">
        <v>63.9</v>
      </c>
      <c r="E30" s="13">
        <v>67.3</v>
      </c>
      <c r="F30" s="13">
        <f t="shared" si="0"/>
        <v>105.320813771518</v>
      </c>
      <c r="G30" s="13">
        <f t="shared" si="1"/>
        <v>101.05742404175639</v>
      </c>
    </row>
    <row r="31" spans="1:7" ht="81.75" customHeight="1">
      <c r="A31" s="6"/>
      <c r="B31" s="7" t="s">
        <v>103</v>
      </c>
      <c r="C31" s="13">
        <v>1284.00216</v>
      </c>
      <c r="D31" s="13">
        <v>743.5</v>
      </c>
      <c r="E31" s="13">
        <v>1021.7</v>
      </c>
      <c r="F31" s="13">
        <f t="shared" si="0"/>
        <v>137.41761936785474</v>
      </c>
      <c r="G31" s="13">
        <f t="shared" si="1"/>
        <v>79.57151723171556</v>
      </c>
    </row>
    <row r="32" spans="1:7" ht="93.75" customHeight="1">
      <c r="A32" s="6"/>
      <c r="B32" s="7" t="s">
        <v>107</v>
      </c>
      <c r="C32" s="13">
        <v>96.4357</v>
      </c>
      <c r="D32" s="13">
        <v>38.7</v>
      </c>
      <c r="E32" s="13">
        <v>41.5</v>
      </c>
      <c r="F32" s="13">
        <f t="shared" si="0"/>
        <v>107.23514211886304</v>
      </c>
      <c r="G32" s="13">
        <f t="shared" si="1"/>
        <v>43.033855719406816</v>
      </c>
    </row>
    <row r="33" spans="1:7" ht="160.5" customHeight="1">
      <c r="A33" s="6"/>
      <c r="B33" s="7" t="s">
        <v>121</v>
      </c>
      <c r="C33" s="13">
        <v>412.85021</v>
      </c>
      <c r="D33" s="13">
        <v>358</v>
      </c>
      <c r="E33" s="13">
        <v>387.2</v>
      </c>
      <c r="F33" s="13">
        <f t="shared" si="0"/>
        <v>108.15642458100558</v>
      </c>
      <c r="G33" s="13">
        <f t="shared" si="1"/>
        <v>93.7870420363841</v>
      </c>
    </row>
    <row r="34" spans="1:7" ht="30.75">
      <c r="A34" s="6" t="s">
        <v>14</v>
      </c>
      <c r="B34" s="11" t="s">
        <v>15</v>
      </c>
      <c r="C34" s="12">
        <f>C36</f>
        <v>1184.27262</v>
      </c>
      <c r="D34" s="12">
        <f>D36</f>
        <v>777.8</v>
      </c>
      <c r="E34" s="12">
        <f>E36</f>
        <v>791.1</v>
      </c>
      <c r="F34" s="12">
        <f t="shared" si="0"/>
        <v>101.70995114425303</v>
      </c>
      <c r="G34" s="12">
        <f t="shared" si="1"/>
        <v>66.8004973381889</v>
      </c>
    </row>
    <row r="35" spans="1:7" ht="15">
      <c r="A35" s="6"/>
      <c r="B35" s="7" t="s">
        <v>5</v>
      </c>
      <c r="C35" s="12"/>
      <c r="D35" s="12"/>
      <c r="E35" s="12"/>
      <c r="F35" s="12"/>
      <c r="G35" s="12"/>
    </row>
    <row r="36" spans="1:7" ht="30.75">
      <c r="A36" s="6"/>
      <c r="B36" s="7" t="s">
        <v>90</v>
      </c>
      <c r="C36" s="13">
        <v>1184.27262</v>
      </c>
      <c r="D36" s="13">
        <v>777.8</v>
      </c>
      <c r="E36" s="13">
        <v>791.1</v>
      </c>
      <c r="F36" s="13">
        <f t="shared" si="0"/>
        <v>101.70995114425303</v>
      </c>
      <c r="G36" s="13">
        <f t="shared" si="1"/>
        <v>66.8004973381889</v>
      </c>
    </row>
    <row r="37" spans="1:7" ht="46.5">
      <c r="A37" s="6" t="s">
        <v>16</v>
      </c>
      <c r="B37" s="11" t="s">
        <v>125</v>
      </c>
      <c r="C37" s="12">
        <v>30698.43951</v>
      </c>
      <c r="D37" s="12">
        <v>18430.9</v>
      </c>
      <c r="E37" s="12">
        <v>20053.9</v>
      </c>
      <c r="F37" s="12">
        <f t="shared" si="0"/>
        <v>108.80586406523827</v>
      </c>
      <c r="G37" s="12">
        <f t="shared" si="1"/>
        <v>65.32547034994224</v>
      </c>
    </row>
    <row r="38" spans="1:7" ht="30.75" customHeight="1">
      <c r="A38" s="6" t="s">
        <v>17</v>
      </c>
      <c r="B38" s="11" t="s">
        <v>18</v>
      </c>
      <c r="C38" s="12">
        <f>C40+C41</f>
        <v>4221.89667</v>
      </c>
      <c r="D38" s="12">
        <f>D40+D41</f>
        <v>1388.7</v>
      </c>
      <c r="E38" s="12">
        <f>E40+E41</f>
        <v>1437.2</v>
      </c>
      <c r="F38" s="12">
        <f t="shared" si="0"/>
        <v>103.49247497659681</v>
      </c>
      <c r="G38" s="12">
        <f t="shared" si="1"/>
        <v>34.0415721259232</v>
      </c>
    </row>
    <row r="39" spans="1:7" ht="15">
      <c r="A39" s="6"/>
      <c r="B39" s="7" t="s">
        <v>5</v>
      </c>
      <c r="C39" s="13"/>
      <c r="D39" s="13"/>
      <c r="E39" s="13"/>
      <c r="F39" s="13"/>
      <c r="G39" s="13"/>
    </row>
    <row r="40" spans="1:7" ht="142.5" customHeight="1">
      <c r="A40" s="6"/>
      <c r="B40" s="7" t="s">
        <v>91</v>
      </c>
      <c r="C40" s="13">
        <v>1414.92311</v>
      </c>
      <c r="D40" s="13">
        <v>521.1</v>
      </c>
      <c r="E40" s="13">
        <v>521.5</v>
      </c>
      <c r="F40" s="13">
        <f t="shared" si="0"/>
        <v>100.07676069852235</v>
      </c>
      <c r="G40" s="13">
        <f t="shared" si="1"/>
        <v>36.85712646251145</v>
      </c>
    </row>
    <row r="41" spans="1:7" ht="62.25">
      <c r="A41" s="6"/>
      <c r="B41" s="7" t="s">
        <v>92</v>
      </c>
      <c r="C41" s="13">
        <v>2806.97356</v>
      </c>
      <c r="D41" s="13">
        <v>867.6</v>
      </c>
      <c r="E41" s="13">
        <v>915.7</v>
      </c>
      <c r="F41" s="13">
        <f t="shared" si="0"/>
        <v>105.5440295066851</v>
      </c>
      <c r="G41" s="13">
        <f t="shared" si="1"/>
        <v>32.62232366734513</v>
      </c>
    </row>
    <row r="42" spans="1:7" ht="30.75">
      <c r="A42" s="6" t="s">
        <v>19</v>
      </c>
      <c r="B42" s="11" t="s">
        <v>93</v>
      </c>
      <c r="C42" s="12">
        <v>5095.57233</v>
      </c>
      <c r="D42" s="12">
        <v>1738.6</v>
      </c>
      <c r="E42" s="12">
        <v>2034.2</v>
      </c>
      <c r="F42" s="12">
        <f t="shared" si="0"/>
        <v>117.00218566662832</v>
      </c>
      <c r="G42" s="12">
        <f t="shared" si="1"/>
        <v>39.9209326894198</v>
      </c>
    </row>
    <row r="43" spans="1:7" ht="15">
      <c r="A43" s="6" t="s">
        <v>20</v>
      </c>
      <c r="B43" s="11" t="s">
        <v>21</v>
      </c>
      <c r="C43" s="12">
        <v>693.58639</v>
      </c>
      <c r="D43" s="12">
        <v>562.6</v>
      </c>
      <c r="E43" s="12">
        <v>652.9</v>
      </c>
      <c r="F43" s="12">
        <f t="shared" si="0"/>
        <v>116.05047991468183</v>
      </c>
      <c r="G43" s="12">
        <f t="shared" si="1"/>
        <v>94.13391171069547</v>
      </c>
    </row>
    <row r="44" spans="1:7" ht="30.75">
      <c r="A44" s="6"/>
      <c r="B44" s="11" t="s">
        <v>22</v>
      </c>
      <c r="C44" s="12">
        <f>C45+C50+C51+C52</f>
        <v>979963.02785</v>
      </c>
      <c r="D44" s="12">
        <f>D45+D50+D51+D52</f>
        <v>1097431.2</v>
      </c>
      <c r="E44" s="12">
        <f>E45+E50+E51+E52</f>
        <v>1088913.6</v>
      </c>
      <c r="F44" s="12">
        <f t="shared" si="0"/>
        <v>99.22386022923352</v>
      </c>
      <c r="G44" s="12">
        <f t="shared" si="1"/>
        <v>111.11782476008645</v>
      </c>
    </row>
    <row r="45" spans="1:7" ht="46.5">
      <c r="A45" s="6" t="s">
        <v>3</v>
      </c>
      <c r="B45" s="11" t="s">
        <v>23</v>
      </c>
      <c r="C45" s="12">
        <f>C46+C47+C48+C49</f>
        <v>1002404.0813</v>
      </c>
      <c r="D45" s="12">
        <f>D46+D47+D48+D49</f>
        <v>1099453.2</v>
      </c>
      <c r="E45" s="12">
        <f>E46+E47+E48+E49</f>
        <v>1091305.8</v>
      </c>
      <c r="F45" s="12">
        <f t="shared" si="0"/>
        <v>99.25895890793716</v>
      </c>
      <c r="G45" s="12">
        <f t="shared" si="1"/>
        <v>108.86885043252268</v>
      </c>
    </row>
    <row r="46" spans="1:7" ht="30.75">
      <c r="A46" s="4"/>
      <c r="B46" s="7" t="s">
        <v>94</v>
      </c>
      <c r="C46" s="13">
        <v>172288.8</v>
      </c>
      <c r="D46" s="13">
        <v>176274.6</v>
      </c>
      <c r="E46" s="13">
        <v>176274.6</v>
      </c>
      <c r="F46" s="13">
        <f t="shared" si="0"/>
        <v>100</v>
      </c>
      <c r="G46" s="13">
        <f t="shared" si="1"/>
        <v>102.31344115229777</v>
      </c>
    </row>
    <row r="47" spans="1:7" ht="15">
      <c r="A47" s="4"/>
      <c r="B47" s="7" t="s">
        <v>95</v>
      </c>
      <c r="C47" s="13">
        <v>41207.1249</v>
      </c>
      <c r="D47" s="13">
        <v>70931.5</v>
      </c>
      <c r="E47" s="13">
        <v>70887.1</v>
      </c>
      <c r="F47" s="13">
        <f t="shared" si="0"/>
        <v>99.93740439720013</v>
      </c>
      <c r="G47" s="13">
        <f t="shared" si="1"/>
        <v>172.02631868160256</v>
      </c>
    </row>
    <row r="48" spans="1:7" ht="15">
      <c r="A48" s="4"/>
      <c r="B48" s="7" t="s">
        <v>96</v>
      </c>
      <c r="C48" s="13">
        <v>787459.7564</v>
      </c>
      <c r="D48" s="13">
        <v>840658.1</v>
      </c>
      <c r="E48" s="13">
        <v>832555.1</v>
      </c>
      <c r="F48" s="13">
        <f t="shared" si="0"/>
        <v>99.03611230296836</v>
      </c>
      <c r="G48" s="13">
        <f t="shared" si="1"/>
        <v>105.72668548881288</v>
      </c>
    </row>
    <row r="49" spans="1:7" ht="15">
      <c r="A49" s="4"/>
      <c r="B49" s="7" t="s">
        <v>97</v>
      </c>
      <c r="C49" s="13">
        <v>1448.4</v>
      </c>
      <c r="D49" s="13">
        <v>11589</v>
      </c>
      <c r="E49" s="13">
        <v>11589</v>
      </c>
      <c r="F49" s="13">
        <f t="shared" si="0"/>
        <v>100</v>
      </c>
      <c r="G49" s="13">
        <f t="shared" si="1"/>
        <v>800.1242750621375</v>
      </c>
    </row>
    <row r="50" spans="1:7" ht="30.75">
      <c r="A50" s="6" t="s">
        <v>24</v>
      </c>
      <c r="B50" s="11" t="s">
        <v>25</v>
      </c>
      <c r="C50" s="12">
        <v>471.01</v>
      </c>
      <c r="D50" s="12">
        <v>40</v>
      </c>
      <c r="E50" s="12">
        <v>68</v>
      </c>
      <c r="F50" s="12">
        <f t="shared" si="0"/>
        <v>170</v>
      </c>
      <c r="G50" s="12">
        <f t="shared" si="1"/>
        <v>14.437060784272097</v>
      </c>
    </row>
    <row r="51" spans="1:7" ht="64.5" customHeight="1">
      <c r="A51" s="8" t="s">
        <v>8</v>
      </c>
      <c r="B51" s="9" t="s">
        <v>26</v>
      </c>
      <c r="C51" s="12">
        <v>114</v>
      </c>
      <c r="D51" s="12">
        <v>0</v>
      </c>
      <c r="E51" s="12">
        <v>0</v>
      </c>
      <c r="F51" s="12">
        <v>0</v>
      </c>
      <c r="G51" s="12">
        <f t="shared" si="1"/>
        <v>0</v>
      </c>
    </row>
    <row r="52" spans="1:7" ht="78">
      <c r="A52" s="8" t="s">
        <v>10</v>
      </c>
      <c r="B52" s="10" t="s">
        <v>126</v>
      </c>
      <c r="C52" s="12">
        <v>-23026.06345</v>
      </c>
      <c r="D52" s="12">
        <v>-2062</v>
      </c>
      <c r="E52" s="12">
        <v>-2460.2</v>
      </c>
      <c r="F52" s="12">
        <f t="shared" si="0"/>
        <v>119.31134820562559</v>
      </c>
      <c r="G52" s="12">
        <f t="shared" si="1"/>
        <v>10.684414230605274</v>
      </c>
    </row>
    <row r="53" spans="1:9" ht="15">
      <c r="A53" s="6"/>
      <c r="B53" s="11" t="s">
        <v>27</v>
      </c>
      <c r="C53" s="14">
        <f>C7+C44</f>
        <v>1438792.82545</v>
      </c>
      <c r="D53" s="14">
        <f>D7+D44</f>
        <v>1544192.6</v>
      </c>
      <c r="E53" s="14">
        <f>E7+E44</f>
        <v>1559194.7000000002</v>
      </c>
      <c r="F53" s="12">
        <f t="shared" si="0"/>
        <v>100.9715174130481</v>
      </c>
      <c r="G53" s="12">
        <f t="shared" si="1"/>
        <v>108.36825652868704</v>
      </c>
      <c r="I53" s="16"/>
    </row>
    <row r="54" spans="1:10" ht="46.5">
      <c r="A54" s="4"/>
      <c r="B54" s="11" t="s">
        <v>98</v>
      </c>
      <c r="C54" s="14">
        <f>C55+C57+C61</f>
        <v>27687.970350000076</v>
      </c>
      <c r="D54" s="14">
        <f>D55+D57+D61</f>
        <v>24323.5</v>
      </c>
      <c r="E54" s="14">
        <f>E55+E57+E61</f>
        <v>-14381.900000000001</v>
      </c>
      <c r="F54" s="12">
        <f t="shared" si="0"/>
        <v>-59.12759265730673</v>
      </c>
      <c r="G54" s="12">
        <f t="shared" si="1"/>
        <v>-51.942774490871855</v>
      </c>
      <c r="H54" s="16"/>
      <c r="I54" s="16"/>
      <c r="J54" s="16"/>
    </row>
    <row r="55" spans="1:7" ht="30.75">
      <c r="A55" s="4"/>
      <c r="B55" s="7" t="s">
        <v>28</v>
      </c>
      <c r="C55" s="15">
        <f>C56</f>
        <v>0</v>
      </c>
      <c r="D55" s="15">
        <v>10000</v>
      </c>
      <c r="E55" s="15">
        <v>10000</v>
      </c>
      <c r="F55" s="13">
        <f t="shared" si="0"/>
        <v>100</v>
      </c>
      <c r="G55" s="13">
        <v>0</v>
      </c>
    </row>
    <row r="56" spans="1:7" ht="64.5" customHeight="1">
      <c r="A56" s="4"/>
      <c r="B56" s="7" t="s">
        <v>110</v>
      </c>
      <c r="C56" s="15">
        <v>0</v>
      </c>
      <c r="D56" s="15">
        <v>10000</v>
      </c>
      <c r="E56" s="15">
        <v>10000</v>
      </c>
      <c r="F56" s="13">
        <f t="shared" si="0"/>
        <v>100</v>
      </c>
      <c r="G56" s="13">
        <v>0</v>
      </c>
    </row>
    <row r="57" spans="1:7" ht="46.5">
      <c r="A57" s="4"/>
      <c r="B57" s="7" t="s">
        <v>30</v>
      </c>
      <c r="C57" s="15">
        <f>C58</f>
        <v>968</v>
      </c>
      <c r="D57" s="15">
        <v>360</v>
      </c>
      <c r="E57" s="15">
        <v>360</v>
      </c>
      <c r="F57" s="13">
        <f t="shared" si="0"/>
        <v>100</v>
      </c>
      <c r="G57" s="13">
        <f t="shared" si="1"/>
        <v>37.1900826446281</v>
      </c>
    </row>
    <row r="58" spans="1:7" ht="46.5">
      <c r="A58" s="4"/>
      <c r="B58" s="7" t="s">
        <v>79</v>
      </c>
      <c r="C58" s="15">
        <f>C59+C60</f>
        <v>968</v>
      </c>
      <c r="D58" s="15">
        <v>360</v>
      </c>
      <c r="E58" s="15">
        <v>360</v>
      </c>
      <c r="F58" s="13">
        <f t="shared" si="0"/>
        <v>100</v>
      </c>
      <c r="G58" s="13">
        <f t="shared" si="1"/>
        <v>37.1900826446281</v>
      </c>
    </row>
    <row r="59" spans="1:7" ht="93">
      <c r="A59" s="4"/>
      <c r="B59" s="7" t="s">
        <v>76</v>
      </c>
      <c r="C59" s="15">
        <v>-560</v>
      </c>
      <c r="D59" s="15">
        <v>-200</v>
      </c>
      <c r="E59" s="15">
        <v>-200</v>
      </c>
      <c r="F59" s="13">
        <f t="shared" si="0"/>
        <v>100</v>
      </c>
      <c r="G59" s="13">
        <f t="shared" si="1"/>
        <v>35.714285714285715</v>
      </c>
    </row>
    <row r="60" spans="1:7" ht="96.75" customHeight="1">
      <c r="A60" s="4"/>
      <c r="B60" s="7" t="s">
        <v>78</v>
      </c>
      <c r="C60" s="15">
        <v>1528</v>
      </c>
      <c r="D60" s="15">
        <v>560</v>
      </c>
      <c r="E60" s="15">
        <v>560</v>
      </c>
      <c r="F60" s="13">
        <f t="shared" si="0"/>
        <v>100</v>
      </c>
      <c r="G60" s="13">
        <f t="shared" si="1"/>
        <v>36.64921465968586</v>
      </c>
    </row>
    <row r="61" spans="1:7" ht="30.75">
      <c r="A61" s="4"/>
      <c r="B61" s="7" t="s">
        <v>29</v>
      </c>
      <c r="C61" s="15">
        <f>C62+C63</f>
        <v>26719.970350000076</v>
      </c>
      <c r="D61" s="15">
        <v>13963.5</v>
      </c>
      <c r="E61" s="15">
        <v>-24741.9</v>
      </c>
      <c r="F61" s="13">
        <f t="shared" si="0"/>
        <v>-177.18981630679988</v>
      </c>
      <c r="G61" s="13">
        <f t="shared" si="1"/>
        <v>-92.59703388854969</v>
      </c>
    </row>
    <row r="62" spans="1:7" ht="46.5">
      <c r="A62" s="4"/>
      <c r="B62" s="7" t="s">
        <v>99</v>
      </c>
      <c r="C62" s="13">
        <v>-1470995.60692</v>
      </c>
      <c r="D62" s="13">
        <v>-1556814.6</v>
      </c>
      <c r="E62" s="13">
        <v>-1584071.2</v>
      </c>
      <c r="F62" s="13">
        <f t="shared" si="0"/>
        <v>101.75079293321119</v>
      </c>
      <c r="G62" s="13">
        <f t="shared" si="1"/>
        <v>107.68701092974437</v>
      </c>
    </row>
    <row r="63" spans="1:7" ht="46.5">
      <c r="A63" s="4"/>
      <c r="B63" s="7" t="s">
        <v>100</v>
      </c>
      <c r="C63" s="13">
        <v>1497715.57727</v>
      </c>
      <c r="D63" s="13">
        <v>1570778.1</v>
      </c>
      <c r="E63" s="13">
        <v>1559329.4</v>
      </c>
      <c r="F63" s="13">
        <f t="shared" si="0"/>
        <v>99.27114466390891</v>
      </c>
      <c r="G63" s="13">
        <f t="shared" si="1"/>
        <v>104.11385336876232</v>
      </c>
    </row>
    <row r="64" spans="1:7" ht="15">
      <c r="A64" s="6"/>
      <c r="B64" s="11" t="s">
        <v>31</v>
      </c>
      <c r="C64" s="14"/>
      <c r="D64" s="14"/>
      <c r="E64" s="14"/>
      <c r="F64" s="12"/>
      <c r="G64" s="12"/>
    </row>
    <row r="65" spans="1:7" ht="15">
      <c r="A65" s="6">
        <v>1</v>
      </c>
      <c r="B65" s="11" t="s">
        <v>32</v>
      </c>
      <c r="C65" s="14">
        <f>C66+C67+C68+C69+C70+C71+C72</f>
        <v>113312.01259999999</v>
      </c>
      <c r="D65" s="14">
        <f>D66+D67+D68+D69+D70+D71+D72</f>
        <v>126039.90000000001</v>
      </c>
      <c r="E65" s="14">
        <f>E66+E67+E68+E69+E70+E71+E72</f>
        <v>121408.4</v>
      </c>
      <c r="F65" s="12">
        <f t="shared" si="0"/>
        <v>96.32536998204536</v>
      </c>
      <c r="G65" s="12">
        <f t="shared" si="1"/>
        <v>107.14521542264092</v>
      </c>
    </row>
    <row r="66" spans="1:7" ht="62.25">
      <c r="A66" s="4"/>
      <c r="B66" s="7" t="s">
        <v>33</v>
      </c>
      <c r="C66" s="13">
        <v>1507.70366</v>
      </c>
      <c r="D66" s="13">
        <v>1569.2</v>
      </c>
      <c r="E66" s="13">
        <v>1565</v>
      </c>
      <c r="F66" s="13">
        <f t="shared" si="0"/>
        <v>99.73234769309202</v>
      </c>
      <c r="G66" s="13">
        <f t="shared" si="1"/>
        <v>103.8002388347323</v>
      </c>
    </row>
    <row r="67" spans="1:7" ht="96" customHeight="1">
      <c r="A67" s="4"/>
      <c r="B67" s="7" t="s">
        <v>80</v>
      </c>
      <c r="C67" s="13">
        <v>41047.21988</v>
      </c>
      <c r="D67" s="13">
        <v>46391.4</v>
      </c>
      <c r="E67" s="13">
        <v>45307.6</v>
      </c>
      <c r="F67" s="13">
        <f t="shared" si="0"/>
        <v>97.66379113370151</v>
      </c>
      <c r="G67" s="13">
        <f t="shared" si="1"/>
        <v>110.37921723433418</v>
      </c>
    </row>
    <row r="68" spans="1:7" ht="15">
      <c r="A68" s="4"/>
      <c r="B68" s="7" t="s">
        <v>34</v>
      </c>
      <c r="C68" s="13">
        <v>3.51</v>
      </c>
      <c r="D68" s="13">
        <v>12.3</v>
      </c>
      <c r="E68" s="13">
        <v>3.3</v>
      </c>
      <c r="F68" s="13">
        <f t="shared" si="0"/>
        <v>26.829268292682926</v>
      </c>
      <c r="G68" s="13">
        <f t="shared" si="1"/>
        <v>94.01709401709402</v>
      </c>
    </row>
    <row r="69" spans="1:7" ht="78">
      <c r="A69" s="4"/>
      <c r="B69" s="7" t="s">
        <v>35</v>
      </c>
      <c r="C69" s="13">
        <v>14328.6366</v>
      </c>
      <c r="D69" s="13">
        <v>14921.6</v>
      </c>
      <c r="E69" s="13">
        <v>14882.8</v>
      </c>
      <c r="F69" s="13">
        <f t="shared" si="0"/>
        <v>99.73997426549431</v>
      </c>
      <c r="G69" s="13">
        <f t="shared" si="1"/>
        <v>103.86752358560061</v>
      </c>
    </row>
    <row r="70" spans="1:7" ht="30.75">
      <c r="A70" s="4"/>
      <c r="B70" s="7" t="s">
        <v>105</v>
      </c>
      <c r="C70" s="13">
        <v>0</v>
      </c>
      <c r="D70" s="13">
        <v>2662.6</v>
      </c>
      <c r="E70" s="13">
        <v>2662.6</v>
      </c>
      <c r="F70" s="13">
        <v>0</v>
      </c>
      <c r="G70" s="13">
        <v>0</v>
      </c>
    </row>
    <row r="71" spans="1:7" ht="15">
      <c r="A71" s="4"/>
      <c r="B71" s="7" t="s">
        <v>111</v>
      </c>
      <c r="C71" s="13">
        <v>0</v>
      </c>
      <c r="D71" s="13">
        <v>600</v>
      </c>
      <c r="E71" s="13">
        <v>0</v>
      </c>
      <c r="F71" s="13">
        <f t="shared" si="0"/>
        <v>0</v>
      </c>
      <c r="G71" s="13">
        <v>0</v>
      </c>
    </row>
    <row r="72" spans="1:7" ht="30.75">
      <c r="A72" s="4"/>
      <c r="B72" s="7" t="s">
        <v>36</v>
      </c>
      <c r="C72" s="13">
        <v>56424.94246</v>
      </c>
      <c r="D72" s="13">
        <v>59882.8</v>
      </c>
      <c r="E72" s="13">
        <v>56987.1</v>
      </c>
      <c r="F72" s="13">
        <f t="shared" si="0"/>
        <v>95.16438777077892</v>
      </c>
      <c r="G72" s="13">
        <f t="shared" si="1"/>
        <v>100.99629262430975</v>
      </c>
    </row>
    <row r="73" spans="1:7" ht="15">
      <c r="A73" s="6">
        <v>2</v>
      </c>
      <c r="B73" s="11" t="s">
        <v>122</v>
      </c>
      <c r="C73" s="12">
        <f>C74</f>
        <v>0</v>
      </c>
      <c r="D73" s="12">
        <f>D74</f>
        <v>59.4</v>
      </c>
      <c r="E73" s="12">
        <f>E74</f>
        <v>0</v>
      </c>
      <c r="F73" s="12">
        <f t="shared" si="0"/>
        <v>0</v>
      </c>
      <c r="G73" s="12">
        <v>0</v>
      </c>
    </row>
    <row r="74" spans="1:7" ht="30.75">
      <c r="A74" s="4"/>
      <c r="B74" s="7" t="s">
        <v>123</v>
      </c>
      <c r="C74" s="13">
        <v>0</v>
      </c>
      <c r="D74" s="13">
        <v>59.4</v>
      </c>
      <c r="E74" s="13">
        <v>0</v>
      </c>
      <c r="F74" s="13">
        <f>E74*100/D74</f>
        <v>0</v>
      </c>
      <c r="G74" s="13">
        <v>0</v>
      </c>
    </row>
    <row r="75" spans="1:7" ht="32.25" customHeight="1">
      <c r="A75" s="6">
        <v>3</v>
      </c>
      <c r="B75" s="11" t="s">
        <v>37</v>
      </c>
      <c r="C75" s="14">
        <f>C76+C77</f>
        <v>14364.734779999999</v>
      </c>
      <c r="D75" s="14">
        <f>D76+D77</f>
        <v>16944.8</v>
      </c>
      <c r="E75" s="14">
        <f>E76+E77</f>
        <v>16088.9</v>
      </c>
      <c r="F75" s="12">
        <f aca="true" t="shared" si="2" ref="F75:F114">E75*100/D75</f>
        <v>94.94889287569048</v>
      </c>
      <c r="G75" s="12">
        <f aca="true" t="shared" si="3" ref="G75:G114">E75*100/C75</f>
        <v>112.0027640357172</v>
      </c>
    </row>
    <row r="76" spans="1:7" ht="62.25">
      <c r="A76" s="4"/>
      <c r="B76" s="7" t="s">
        <v>38</v>
      </c>
      <c r="C76" s="13">
        <v>13982.32938</v>
      </c>
      <c r="D76" s="13">
        <v>15685.3</v>
      </c>
      <c r="E76" s="13">
        <v>14902.1</v>
      </c>
      <c r="F76" s="13">
        <f t="shared" si="2"/>
        <v>95.00678979681614</v>
      </c>
      <c r="G76" s="13">
        <f t="shared" si="3"/>
        <v>106.57809292717435</v>
      </c>
    </row>
    <row r="77" spans="1:7" ht="48" customHeight="1">
      <c r="A77" s="4"/>
      <c r="B77" s="7" t="s">
        <v>39</v>
      </c>
      <c r="C77" s="13">
        <v>382.4054</v>
      </c>
      <c r="D77" s="13">
        <v>1259.5</v>
      </c>
      <c r="E77" s="13">
        <v>1186.8</v>
      </c>
      <c r="F77" s="13">
        <f t="shared" si="2"/>
        <v>94.22786820166733</v>
      </c>
      <c r="G77" s="13">
        <f t="shared" si="3"/>
        <v>310.3512659601564</v>
      </c>
    </row>
    <row r="78" spans="1:7" ht="15">
      <c r="A78" s="6">
        <v>4</v>
      </c>
      <c r="B78" s="11" t="s">
        <v>40</v>
      </c>
      <c r="C78" s="14">
        <f>C79+C80+C81+C82</f>
        <v>20196.392740000003</v>
      </c>
      <c r="D78" s="14">
        <f>D79+D80+D81+D82</f>
        <v>23283.4</v>
      </c>
      <c r="E78" s="14">
        <f>E79+E80+E81+E82</f>
        <v>22769</v>
      </c>
      <c r="F78" s="12">
        <f t="shared" si="2"/>
        <v>97.79070067086421</v>
      </c>
      <c r="G78" s="12">
        <f t="shared" si="3"/>
        <v>112.73795421350079</v>
      </c>
    </row>
    <row r="79" spans="1:7" ht="18.75" customHeight="1">
      <c r="A79" s="4"/>
      <c r="B79" s="7" t="s">
        <v>41</v>
      </c>
      <c r="C79" s="13">
        <v>10920.29</v>
      </c>
      <c r="D79" s="13">
        <v>14291.4</v>
      </c>
      <c r="E79" s="13">
        <v>14161.4</v>
      </c>
      <c r="F79" s="13">
        <f t="shared" si="2"/>
        <v>99.0903620359097</v>
      </c>
      <c r="G79" s="13">
        <f t="shared" si="3"/>
        <v>129.6797063081658</v>
      </c>
    </row>
    <row r="80" spans="1:7" ht="15">
      <c r="A80" s="4"/>
      <c r="B80" s="7" t="s">
        <v>42</v>
      </c>
      <c r="C80" s="13">
        <v>0</v>
      </c>
      <c r="D80" s="13">
        <v>25</v>
      </c>
      <c r="E80" s="13">
        <v>25</v>
      </c>
      <c r="F80" s="13">
        <f t="shared" si="2"/>
        <v>100</v>
      </c>
      <c r="G80" s="13">
        <v>0</v>
      </c>
    </row>
    <row r="81" spans="1:7" ht="30.75">
      <c r="A81" s="4"/>
      <c r="B81" s="7" t="s">
        <v>43</v>
      </c>
      <c r="C81" s="13">
        <v>1732.562</v>
      </c>
      <c r="D81" s="13">
        <v>955.5</v>
      </c>
      <c r="E81" s="13">
        <v>715.6</v>
      </c>
      <c r="F81" s="13">
        <f t="shared" si="2"/>
        <v>74.89272632129774</v>
      </c>
      <c r="G81" s="13">
        <f t="shared" si="3"/>
        <v>41.302995217487165</v>
      </c>
    </row>
    <row r="82" spans="1:7" ht="30.75">
      <c r="A82" s="4"/>
      <c r="B82" s="7" t="s">
        <v>44</v>
      </c>
      <c r="C82" s="13">
        <v>7543.54074</v>
      </c>
      <c r="D82" s="13">
        <v>8011.5</v>
      </c>
      <c r="E82" s="13">
        <v>7867</v>
      </c>
      <c r="F82" s="13">
        <f t="shared" si="2"/>
        <v>98.1963427572864</v>
      </c>
      <c r="G82" s="13">
        <f t="shared" si="3"/>
        <v>104.28789703865243</v>
      </c>
    </row>
    <row r="83" spans="1:7" ht="30.75">
      <c r="A83" s="6">
        <v>5</v>
      </c>
      <c r="B83" s="11" t="s">
        <v>45</v>
      </c>
      <c r="C83" s="14">
        <f>C84+C85+C86</f>
        <v>7494.08076</v>
      </c>
      <c r="D83" s="14">
        <f>D84+D85+D86</f>
        <v>11086.7</v>
      </c>
      <c r="E83" s="14">
        <f>E84+E85+E86</f>
        <v>10705.4</v>
      </c>
      <c r="F83" s="12">
        <f t="shared" si="2"/>
        <v>96.56074395446797</v>
      </c>
      <c r="G83" s="12">
        <f t="shared" si="3"/>
        <v>142.85140957034469</v>
      </c>
    </row>
    <row r="84" spans="1:7" ht="15">
      <c r="A84" s="4"/>
      <c r="B84" s="7" t="s">
        <v>46</v>
      </c>
      <c r="C84" s="13">
        <v>871.34595</v>
      </c>
      <c r="D84" s="13">
        <v>2596.3</v>
      </c>
      <c r="E84" s="13">
        <v>2590.2</v>
      </c>
      <c r="F84" s="13">
        <f t="shared" si="2"/>
        <v>99.76505026383698</v>
      </c>
      <c r="G84" s="13">
        <f t="shared" si="3"/>
        <v>297.26424963586504</v>
      </c>
    </row>
    <row r="85" spans="1:7" ht="15">
      <c r="A85" s="4"/>
      <c r="B85" s="7" t="s">
        <v>47</v>
      </c>
      <c r="C85" s="15">
        <v>450.058</v>
      </c>
      <c r="D85" s="15">
        <v>0</v>
      </c>
      <c r="E85" s="15">
        <v>0</v>
      </c>
      <c r="F85" s="13">
        <v>0</v>
      </c>
      <c r="G85" s="13">
        <f t="shared" si="3"/>
        <v>0</v>
      </c>
    </row>
    <row r="86" spans="1:7" ht="31.5" customHeight="1">
      <c r="A86" s="4"/>
      <c r="B86" s="7" t="s">
        <v>48</v>
      </c>
      <c r="C86" s="13">
        <v>6172.67681</v>
      </c>
      <c r="D86" s="13">
        <v>8490.4</v>
      </c>
      <c r="E86" s="13">
        <v>8115.2</v>
      </c>
      <c r="F86" s="13">
        <f t="shared" si="2"/>
        <v>95.58089135965326</v>
      </c>
      <c r="G86" s="13">
        <f t="shared" si="3"/>
        <v>131.46970511809445</v>
      </c>
    </row>
    <row r="87" spans="1:9" ht="15">
      <c r="A87" s="6">
        <v>6</v>
      </c>
      <c r="B87" s="11" t="s">
        <v>49</v>
      </c>
      <c r="C87" s="14">
        <f>C88+C89+C90+C91+C92</f>
        <v>978619.8262100001</v>
      </c>
      <c r="D87" s="14">
        <f>D88+D89+D90+D91+D92</f>
        <v>1040267.4000000001</v>
      </c>
      <c r="E87" s="14">
        <f>E88+E89+E90+E91+E92</f>
        <v>1033950.2000000001</v>
      </c>
      <c r="F87" s="12">
        <f t="shared" si="2"/>
        <v>99.39273306074956</v>
      </c>
      <c r="G87" s="12">
        <f t="shared" si="3"/>
        <v>105.65391915308761</v>
      </c>
      <c r="I87" s="17"/>
    </row>
    <row r="88" spans="1:9" ht="15">
      <c r="A88" s="4"/>
      <c r="B88" s="7" t="s">
        <v>50</v>
      </c>
      <c r="C88" s="13">
        <v>330129.5562</v>
      </c>
      <c r="D88" s="13">
        <v>336707.4</v>
      </c>
      <c r="E88" s="13">
        <v>334841.5</v>
      </c>
      <c r="F88" s="13">
        <f t="shared" si="2"/>
        <v>99.44583932518263</v>
      </c>
      <c r="G88" s="13">
        <f t="shared" si="3"/>
        <v>101.42730140682872</v>
      </c>
      <c r="I88" s="18"/>
    </row>
    <row r="89" spans="1:9" ht="15">
      <c r="A89" s="4"/>
      <c r="B89" s="7" t="s">
        <v>51</v>
      </c>
      <c r="C89" s="13">
        <v>480055.05888</v>
      </c>
      <c r="D89" s="13">
        <v>532091.3</v>
      </c>
      <c r="E89" s="13">
        <v>529536.3</v>
      </c>
      <c r="F89" s="13">
        <f t="shared" si="2"/>
        <v>99.51981924906497</v>
      </c>
      <c r="G89" s="13">
        <f t="shared" si="3"/>
        <v>110.30740957827692</v>
      </c>
      <c r="I89" s="18"/>
    </row>
    <row r="90" spans="1:9" ht="17.25" customHeight="1">
      <c r="A90" s="4"/>
      <c r="B90" s="7" t="s">
        <v>101</v>
      </c>
      <c r="C90" s="13">
        <v>106481.23867</v>
      </c>
      <c r="D90" s="13">
        <v>112755</v>
      </c>
      <c r="E90" s="13">
        <v>111709.9</v>
      </c>
      <c r="F90" s="13">
        <f t="shared" si="2"/>
        <v>99.07312314309787</v>
      </c>
      <c r="G90" s="13">
        <f t="shared" si="3"/>
        <v>104.91040618545426</v>
      </c>
      <c r="I90" s="18"/>
    </row>
    <row r="91" spans="1:9" ht="30.75">
      <c r="A91" s="4"/>
      <c r="B91" s="7" t="s">
        <v>52</v>
      </c>
      <c r="C91" s="13">
        <v>13731.33435</v>
      </c>
      <c r="D91" s="13">
        <v>7338.3</v>
      </c>
      <c r="E91" s="13">
        <v>6729.8</v>
      </c>
      <c r="F91" s="13">
        <f t="shared" si="2"/>
        <v>91.70788874807516</v>
      </c>
      <c r="G91" s="13">
        <f t="shared" si="3"/>
        <v>49.0105318861455</v>
      </c>
      <c r="I91" s="18"/>
    </row>
    <row r="92" spans="1:9" ht="30.75">
      <c r="A92" s="4"/>
      <c r="B92" s="7" t="s">
        <v>53</v>
      </c>
      <c r="C92" s="13">
        <v>48222.63811</v>
      </c>
      <c r="D92" s="13">
        <v>51375.4</v>
      </c>
      <c r="E92" s="13">
        <v>51132.7</v>
      </c>
      <c r="F92" s="13">
        <f t="shared" si="2"/>
        <v>99.527594918969</v>
      </c>
      <c r="G92" s="13">
        <f t="shared" si="3"/>
        <v>106.0346385101576</v>
      </c>
      <c r="I92" s="18"/>
    </row>
    <row r="93" spans="1:7" ht="15">
      <c r="A93" s="6">
        <v>7</v>
      </c>
      <c r="B93" s="11" t="s">
        <v>54</v>
      </c>
      <c r="C93" s="14">
        <f>C94+C95</f>
        <v>23154.510199999997</v>
      </c>
      <c r="D93" s="14">
        <f>D94+D95</f>
        <v>23872.1</v>
      </c>
      <c r="E93" s="14">
        <f>E94+E95</f>
        <v>23785.9</v>
      </c>
      <c r="F93" s="12">
        <f t="shared" si="2"/>
        <v>99.63890901931543</v>
      </c>
      <c r="G93" s="12">
        <f t="shared" si="3"/>
        <v>102.72685448556801</v>
      </c>
    </row>
    <row r="94" spans="1:7" ht="15">
      <c r="A94" s="4"/>
      <c r="B94" s="7" t="s">
        <v>55</v>
      </c>
      <c r="C94" s="13">
        <v>9150.94493</v>
      </c>
      <c r="D94" s="13">
        <v>8493.3</v>
      </c>
      <c r="E94" s="13">
        <v>8440.1</v>
      </c>
      <c r="F94" s="13">
        <f t="shared" si="2"/>
        <v>99.3736239153215</v>
      </c>
      <c r="G94" s="13">
        <f t="shared" si="3"/>
        <v>92.23200515971196</v>
      </c>
    </row>
    <row r="95" spans="1:7" ht="30.75">
      <c r="A95" s="4"/>
      <c r="B95" s="7" t="s">
        <v>56</v>
      </c>
      <c r="C95" s="13">
        <v>14003.56527</v>
      </c>
      <c r="D95" s="13">
        <v>15378.8</v>
      </c>
      <c r="E95" s="13">
        <v>15345.8</v>
      </c>
      <c r="F95" s="13">
        <f t="shared" si="2"/>
        <v>99.78541888833979</v>
      </c>
      <c r="G95" s="13">
        <f t="shared" si="3"/>
        <v>109.58495000466407</v>
      </c>
    </row>
    <row r="96" spans="1:7" ht="15">
      <c r="A96" s="6">
        <v>8</v>
      </c>
      <c r="B96" s="11" t="s">
        <v>57</v>
      </c>
      <c r="C96" s="14">
        <f>C97</f>
        <v>1026.79509</v>
      </c>
      <c r="D96" s="14">
        <f>D97</f>
        <v>0</v>
      </c>
      <c r="E96" s="14">
        <f>E97</f>
        <v>0</v>
      </c>
      <c r="F96" s="12">
        <v>0</v>
      </c>
      <c r="G96" s="12">
        <f t="shared" si="3"/>
        <v>0</v>
      </c>
    </row>
    <row r="97" spans="1:7" ht="15">
      <c r="A97" s="4"/>
      <c r="B97" s="7" t="s">
        <v>58</v>
      </c>
      <c r="C97" s="13">
        <v>1026.79509</v>
      </c>
      <c r="D97" s="13">
        <v>0</v>
      </c>
      <c r="E97" s="13">
        <v>0</v>
      </c>
      <c r="F97" s="13">
        <v>0</v>
      </c>
      <c r="G97" s="13">
        <f t="shared" si="3"/>
        <v>0</v>
      </c>
    </row>
    <row r="98" spans="1:7" ht="15">
      <c r="A98" s="6">
        <v>9</v>
      </c>
      <c r="B98" s="11" t="s">
        <v>59</v>
      </c>
      <c r="C98" s="14">
        <f>C99+C100+C101+C102</f>
        <v>231363.03759</v>
      </c>
      <c r="D98" s="14">
        <f>D99+D100+D101+D102</f>
        <v>257013.49999999997</v>
      </c>
      <c r="E98" s="14">
        <f>E99+E100+E101+E102</f>
        <v>249850.1</v>
      </c>
      <c r="F98" s="12">
        <f t="shared" si="2"/>
        <v>97.21283123260064</v>
      </c>
      <c r="G98" s="12">
        <f t="shared" si="3"/>
        <v>107.99049952082711</v>
      </c>
    </row>
    <row r="99" spans="1:7" ht="15">
      <c r="A99" s="4"/>
      <c r="B99" s="7" t="s">
        <v>60</v>
      </c>
      <c r="C99" s="13">
        <v>3586.68353</v>
      </c>
      <c r="D99" s="13">
        <v>3826</v>
      </c>
      <c r="E99" s="13">
        <v>3791.5</v>
      </c>
      <c r="F99" s="13">
        <f t="shared" si="2"/>
        <v>99.09827496079457</v>
      </c>
      <c r="G99" s="13">
        <f t="shared" si="3"/>
        <v>105.71046952670508</v>
      </c>
    </row>
    <row r="100" spans="1:7" ht="16.5" customHeight="1">
      <c r="A100" s="4"/>
      <c r="B100" s="7" t="s">
        <v>61</v>
      </c>
      <c r="C100" s="13">
        <v>7219.71</v>
      </c>
      <c r="D100" s="13">
        <v>1451.4</v>
      </c>
      <c r="E100" s="13">
        <v>1451.4</v>
      </c>
      <c r="F100" s="13">
        <f t="shared" si="2"/>
        <v>100</v>
      </c>
      <c r="G100" s="13">
        <f t="shared" si="3"/>
        <v>20.103300548082956</v>
      </c>
    </row>
    <row r="101" spans="1:7" ht="15">
      <c r="A101" s="4"/>
      <c r="B101" s="7" t="s">
        <v>62</v>
      </c>
      <c r="C101" s="13">
        <v>219678.71055</v>
      </c>
      <c r="D101" s="13">
        <v>250776.3</v>
      </c>
      <c r="E101" s="13">
        <v>243658</v>
      </c>
      <c r="F101" s="13">
        <f t="shared" si="2"/>
        <v>97.1614941284324</v>
      </c>
      <c r="G101" s="13">
        <f t="shared" si="3"/>
        <v>110.91561826358327</v>
      </c>
    </row>
    <row r="102" spans="1:7" ht="30.75">
      <c r="A102" s="4"/>
      <c r="B102" s="7" t="s">
        <v>112</v>
      </c>
      <c r="C102" s="13">
        <v>877.93351</v>
      </c>
      <c r="D102" s="13">
        <v>959.8</v>
      </c>
      <c r="E102" s="13">
        <v>949.2</v>
      </c>
      <c r="F102" s="13">
        <f t="shared" si="2"/>
        <v>98.89560325067723</v>
      </c>
      <c r="G102" s="13">
        <v>0</v>
      </c>
    </row>
    <row r="103" spans="1:7" ht="15">
      <c r="A103" s="6">
        <v>10</v>
      </c>
      <c r="B103" s="11" t="s">
        <v>63</v>
      </c>
      <c r="C103" s="14">
        <f>C104+C105</f>
        <v>43909.27583</v>
      </c>
      <c r="D103" s="14">
        <f>D104+D105</f>
        <v>58229.2</v>
      </c>
      <c r="E103" s="14">
        <f>E104+E105</f>
        <v>54740.6</v>
      </c>
      <c r="F103" s="12">
        <f t="shared" si="2"/>
        <v>94.00884779457729</v>
      </c>
      <c r="G103" s="12">
        <f t="shared" si="3"/>
        <v>124.66750809540737</v>
      </c>
    </row>
    <row r="104" spans="1:7" ht="15">
      <c r="A104" s="4"/>
      <c r="B104" s="7" t="s">
        <v>64</v>
      </c>
      <c r="C104" s="13">
        <v>42348.83457</v>
      </c>
      <c r="D104" s="13">
        <v>56591.5</v>
      </c>
      <c r="E104" s="13">
        <v>53175.2</v>
      </c>
      <c r="F104" s="13">
        <f t="shared" si="2"/>
        <v>93.96322769320481</v>
      </c>
      <c r="G104" s="13">
        <f t="shared" si="3"/>
        <v>125.56473050540433</v>
      </c>
    </row>
    <row r="105" spans="1:7" ht="30.75">
      <c r="A105" s="4"/>
      <c r="B105" s="7" t="s">
        <v>65</v>
      </c>
      <c r="C105" s="13">
        <v>1560.44126</v>
      </c>
      <c r="D105" s="13">
        <v>1637.7</v>
      </c>
      <c r="E105" s="13">
        <v>1565.4</v>
      </c>
      <c r="F105" s="13">
        <f t="shared" si="2"/>
        <v>95.58527202784393</v>
      </c>
      <c r="G105" s="13">
        <f t="shared" si="3"/>
        <v>100.31777806234116</v>
      </c>
    </row>
    <row r="106" spans="1:7" ht="15">
      <c r="A106" s="6">
        <v>11</v>
      </c>
      <c r="B106" s="11" t="s">
        <v>66</v>
      </c>
      <c r="C106" s="14">
        <f>C107</f>
        <v>877.53</v>
      </c>
      <c r="D106" s="14">
        <f>D107</f>
        <v>1584.1</v>
      </c>
      <c r="E106" s="14">
        <f>E107</f>
        <v>1462.9</v>
      </c>
      <c r="F106" s="12">
        <f t="shared" si="2"/>
        <v>92.34896786819014</v>
      </c>
      <c r="G106" s="12">
        <f t="shared" si="3"/>
        <v>166.70655134297402</v>
      </c>
    </row>
    <row r="107" spans="1:7" ht="18" customHeight="1">
      <c r="A107" s="4"/>
      <c r="B107" s="7" t="s">
        <v>67</v>
      </c>
      <c r="C107" s="13">
        <v>877.53</v>
      </c>
      <c r="D107" s="13">
        <v>1584.1</v>
      </c>
      <c r="E107" s="13">
        <v>1462.9</v>
      </c>
      <c r="F107" s="13">
        <f t="shared" si="2"/>
        <v>92.34896786819014</v>
      </c>
      <c r="G107" s="13">
        <f t="shared" si="3"/>
        <v>166.70655134297402</v>
      </c>
    </row>
    <row r="108" spans="1:7" ht="33" customHeight="1">
      <c r="A108" s="6">
        <v>12</v>
      </c>
      <c r="B108" s="11" t="s">
        <v>68</v>
      </c>
      <c r="C108" s="14">
        <f>C109</f>
        <v>0</v>
      </c>
      <c r="D108" s="14">
        <f>D109</f>
        <v>87</v>
      </c>
      <c r="E108" s="14">
        <f>E109</f>
        <v>2.8</v>
      </c>
      <c r="F108" s="12">
        <f t="shared" si="2"/>
        <v>3.218390804597701</v>
      </c>
      <c r="G108" s="12">
        <v>0</v>
      </c>
    </row>
    <row r="109" spans="1:7" ht="45.75" customHeight="1">
      <c r="A109" s="4"/>
      <c r="B109" s="7" t="s">
        <v>81</v>
      </c>
      <c r="C109" s="13">
        <v>0</v>
      </c>
      <c r="D109" s="13">
        <v>87</v>
      </c>
      <c r="E109" s="13">
        <v>2.8</v>
      </c>
      <c r="F109" s="13">
        <f t="shared" si="2"/>
        <v>3.218390804597701</v>
      </c>
      <c r="G109" s="13">
        <v>0</v>
      </c>
    </row>
    <row r="110" spans="1:7" ht="15">
      <c r="A110" s="6">
        <v>13</v>
      </c>
      <c r="B110" s="11" t="s">
        <v>69</v>
      </c>
      <c r="C110" s="14">
        <f>C111+C112+C113</f>
        <v>32162.6</v>
      </c>
      <c r="D110" s="14">
        <f>D111+D112+D113</f>
        <v>10048.6</v>
      </c>
      <c r="E110" s="14">
        <f>E111+E112+E113</f>
        <v>10048.6</v>
      </c>
      <c r="F110" s="12">
        <f t="shared" si="2"/>
        <v>100</v>
      </c>
      <c r="G110" s="12">
        <f t="shared" si="3"/>
        <v>31.243120891967692</v>
      </c>
    </row>
    <row r="111" spans="1:7" ht="62.25">
      <c r="A111" s="4"/>
      <c r="B111" s="7" t="s">
        <v>70</v>
      </c>
      <c r="C111" s="15">
        <v>5751.3</v>
      </c>
      <c r="D111" s="15">
        <v>2051.3</v>
      </c>
      <c r="E111" s="15">
        <v>2051.3</v>
      </c>
      <c r="F111" s="13">
        <f t="shared" si="2"/>
        <v>100</v>
      </c>
      <c r="G111" s="13">
        <f t="shared" si="3"/>
        <v>35.666718828786536</v>
      </c>
    </row>
    <row r="112" spans="1:7" ht="15">
      <c r="A112" s="4"/>
      <c r="B112" s="7" t="s">
        <v>106</v>
      </c>
      <c r="C112" s="15">
        <v>26411.3</v>
      </c>
      <c r="D112" s="15">
        <v>0</v>
      </c>
      <c r="E112" s="15">
        <v>0</v>
      </c>
      <c r="F112" s="13">
        <v>0</v>
      </c>
      <c r="G112" s="13">
        <f t="shared" si="3"/>
        <v>0</v>
      </c>
    </row>
    <row r="113" spans="1:7" ht="30.75">
      <c r="A113" s="4"/>
      <c r="B113" s="7" t="s">
        <v>124</v>
      </c>
      <c r="C113" s="15">
        <v>0</v>
      </c>
      <c r="D113" s="15">
        <v>7997.3</v>
      </c>
      <c r="E113" s="15">
        <v>7997.3</v>
      </c>
      <c r="F113" s="13">
        <f t="shared" si="2"/>
        <v>100</v>
      </c>
      <c r="G113" s="13">
        <v>0</v>
      </c>
    </row>
    <row r="114" spans="1:7" ht="15">
      <c r="A114" s="6"/>
      <c r="B114" s="11" t="s">
        <v>71</v>
      </c>
      <c r="C114" s="14">
        <f>C65+C73+C75+C78+C83+C87+C93+C96+C98+C103+C106+C108+C110</f>
        <v>1466480.7958</v>
      </c>
      <c r="D114" s="14">
        <f>D65+D73+D75+D78+D83+D87+D93+D96+D98+D103+D106+D108+D110</f>
        <v>1568516.1000000003</v>
      </c>
      <c r="E114" s="14">
        <f>E65+E73+E75+E78+E83+E87+E93+E96+E98+E103+E106+E108+E110</f>
        <v>1544812.8000000003</v>
      </c>
      <c r="F114" s="12">
        <f t="shared" si="2"/>
        <v>98.48880735110083</v>
      </c>
      <c r="G114" s="12">
        <f t="shared" si="3"/>
        <v>105.34149539662184</v>
      </c>
    </row>
    <row r="116" spans="3:5" ht="15">
      <c r="C116" s="16"/>
      <c r="D116" s="16"/>
      <c r="E116" s="16"/>
    </row>
    <row r="118" ht="15">
      <c r="A118" s="1" t="s">
        <v>72</v>
      </c>
    </row>
    <row r="119" ht="15">
      <c r="A119" s="1" t="s">
        <v>73</v>
      </c>
    </row>
    <row r="120" spans="1:7" ht="15">
      <c r="A120" s="1" t="s">
        <v>75</v>
      </c>
      <c r="F120" s="20" t="s">
        <v>117</v>
      </c>
      <c r="G120" s="20"/>
    </row>
    <row r="121" ht="15">
      <c r="A121" s="3"/>
    </row>
  </sheetData>
  <sheetProtection/>
  <mergeCells count="3">
    <mergeCell ref="F120:G120"/>
    <mergeCell ref="A1:G1"/>
    <mergeCell ref="A2:G2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В. Куц</cp:lastModifiedBy>
  <cp:lastPrinted>2021-03-23T12:47:11Z</cp:lastPrinted>
  <dcterms:created xsi:type="dcterms:W3CDTF">1996-10-08T23:32:33Z</dcterms:created>
  <dcterms:modified xsi:type="dcterms:W3CDTF">2021-03-23T14:26:25Z</dcterms:modified>
  <cp:category/>
  <cp:version/>
  <cp:contentType/>
  <cp:contentStatus/>
</cp:coreProperties>
</file>