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<sst xmlns="http://schemas.openxmlformats.org/spreadsheetml/2006/main" count="1940" uniqueCount="169">
  <si>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</si>
  <si>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</si>
  <si>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</si>
  <si>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</si>
  <si>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</si>
  <si>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</si>
  <si>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</si>
  <si>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</si>
  <si>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</si>
  <si>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</si>
  <si>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</si>
  <si>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</si>
  <si>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</si>
  <si>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</si>
  <si>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</si>
  <si>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</si>
  <si>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</si>
  <si>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</si>
  <si>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</si>
  <si>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</si>
  <si>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</si>
  <si>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</si>
  <si>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</si>
  <si>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</si>
  <si>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</si>
  <si>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</si>
  <si>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</si>
  <si>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</si>
  <si>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</si>
  <si>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</si>
  <si>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</si>
  <si>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</si>
  <si>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</si>
  <si>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</si>
  <si>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</si>
  <si>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</si>
  <si>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</si>
  <si>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</si>
  <si>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</si>
  <si>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</si>
  <si>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</si>
  <si>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</si>
  <si>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</si>
  <si>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</si>
  <si>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</si>
  <si>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</si>
  <si>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</si>
  <si>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</si>
  <si>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</si>
  <si>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</si>
  <si>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</si>
  <si>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</si>
  <si>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</si>
  <si>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</si>
  <si>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</si>
  <si>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</si>
  <si>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</si>
  <si>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</si>
  <si>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</si>
  <si>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</si>
  <si>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</si>
  <si>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</si>
  <si>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</si>
  <si>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</si>
  <si>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</si>
  <si>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</si>
  <si>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</si>
  <si>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</si>
  <si>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</si>
  <si>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</si>
  <si>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</si>
  <si>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</si>
  <si>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</si>
  <si>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</si>
  <si>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</si>
  <si>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</si>
  <si>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</si>
  <si>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</si>
  <si>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</si>
  <si>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</si>
  <si>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</si>
  <si>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</si>
  <si>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</si>
  <si>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</si>
  <si>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</si>
  <si>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</si>
  <si>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</si>
  <si>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</si>
  <si>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</si>
  <si>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</si>
  <si>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</si>
  <si>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</si>
  <si>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</si>
  <si>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</si>
  <si>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</si>
  <si>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</si>
  <si>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</si>
  <si>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</si>
  <si>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</si>
  <si>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</si>
  <si>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</si>
  <si>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</si>
  <si>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</si>
  <si>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</si>
  <si>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</si>
  <si>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</si>
  <si>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</si>
  <si>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</si>
  <si>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</si>
  <si>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</si>
  <si>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</si>
  <si>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</si>
  <si>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</si>
  <si>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Бутерброд с маслом</t>
  </si>
  <si>
    <t>Клецки к супу</t>
  </si>
  <si>
    <t>ряженка</t>
  </si>
  <si>
    <t>макароны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</si>
  <si>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</si>
  <si>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</si>
  <si>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</si>
  <si>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</si>
  <si>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</si>
  <si>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</si>
  <si>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</si>
  <si>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</si>
  <si>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</si>
  <si>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>каша идкая молочная рисовая</t>
  </si>
  <si>
    <t xml:space="preserve">  Руководитель     ____________      А.И. Мещерякова</t>
  </si>
  <si>
    <t>6.000</t>
  </si>
  <si>
    <t xml:space="preserve"> Меню-требование на выдачу продуктов питания </t>
  </si>
  <si>
    <t>1.200</t>
  </si>
  <si>
    <t>булочка домашняя</t>
  </si>
  <si>
    <t>компот из свежих фруктов</t>
  </si>
  <si>
    <t>яблоко</t>
  </si>
  <si>
    <t>0.18</t>
  </si>
  <si>
    <t>0.32</t>
  </si>
  <si>
    <t>0.100</t>
  </si>
  <si>
    <t>0.200</t>
  </si>
  <si>
    <t>06 декабря  2023года</t>
  </si>
  <si>
    <t>60+2</t>
  </si>
  <si>
    <t>2.542</t>
  </si>
  <si>
    <t>3.500</t>
  </si>
  <si>
    <t>1.750</t>
  </si>
  <si>
    <t>0.011</t>
  </si>
  <si>
    <t>0.020</t>
  </si>
  <si>
    <t>0.600</t>
  </si>
  <si>
    <t>0.700</t>
  </si>
  <si>
    <t>3.100</t>
  </si>
  <si>
    <t>0.124</t>
  </si>
  <si>
    <t>0.223</t>
  </si>
  <si>
    <t>0.400</t>
  </si>
  <si>
    <t>0.332</t>
  </si>
  <si>
    <t>1.000</t>
  </si>
  <si>
    <t>3.526</t>
  </si>
  <si>
    <t>7.500</t>
  </si>
  <si>
    <t>11.500</t>
  </si>
  <si>
    <t>0.900</t>
  </si>
  <si>
    <t>0.055</t>
  </si>
  <si>
    <t>0.945</t>
  </si>
  <si>
    <t>0.086</t>
  </si>
  <si>
    <t>0.074</t>
  </si>
  <si>
    <t>0.031</t>
  </si>
  <si>
    <t>0.049</t>
  </si>
  <si>
    <t>0.440</t>
  </si>
  <si>
    <t>1.240</t>
  </si>
  <si>
    <t>0.150</t>
  </si>
  <si>
    <t>1.500</t>
  </si>
  <si>
    <t>3.000</t>
  </si>
  <si>
    <t>1.400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</si>
</sst>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4" fontId="5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92">
        <v>45266</v>
      </c>
      <c r="B4" s="11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3"/>
      <c r="N5" s="6"/>
      <c r="O5" s="2"/>
      <c r="P5" s="2"/>
      <c r="Q5" s="2"/>
      <c r="R5" s="2"/>
      <c r="S5" s="2"/>
      <c r="T5" s="2"/>
      <c r="U5" s="14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2" t="s">
        <v>102</v>
      </c>
      <c r="B6" s="102"/>
      <c r="C6" s="102"/>
      <c r="D6" s="103"/>
      <c r="E6" s="106" t="s">
        <v>2</v>
      </c>
      <c r="F6" s="106"/>
      <c r="G6" s="106"/>
      <c r="H6" s="106" t="s">
        <v>3</v>
      </c>
      <c r="I6" s="106"/>
      <c r="J6" s="106"/>
      <c r="K6" s="106" t="s">
        <v>4</v>
      </c>
      <c r="L6" s="106"/>
      <c r="M6" s="106"/>
      <c r="N6" s="94" t="s">
        <v>5</v>
      </c>
      <c r="O6" s="94"/>
      <c r="P6" s="94"/>
      <c r="Q6" s="94"/>
      <c r="R6" s="106" t="s">
        <v>6</v>
      </c>
      <c r="S6" s="10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7" t="s">
        <v>7</v>
      </c>
      <c r="AI6" s="107"/>
      <c r="AJ6" s="5"/>
      <c r="AK6" s="5"/>
      <c r="AL6" s="5"/>
      <c r="AM6" s="5"/>
    </row>
    <row r="7" spans="1:39" ht="11.25" customHeight="1">
      <c r="A7" s="104"/>
      <c r="B7" s="104"/>
      <c r="C7" s="104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94"/>
      <c r="O7" s="94"/>
      <c r="P7" s="94"/>
      <c r="Q7" s="94"/>
      <c r="R7" s="106"/>
      <c r="S7" s="10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4" t="s">
        <v>8</v>
      </c>
      <c r="AI7" s="114"/>
      <c r="AJ7" s="5"/>
      <c r="AK7" s="5"/>
      <c r="AL7" s="5"/>
      <c r="AM7" s="5"/>
    </row>
    <row r="8" spans="1:39" ht="10.5" customHeight="1">
      <c r="A8" s="115" t="s">
        <v>9</v>
      </c>
      <c r="B8" s="116" t="s">
        <v>10</v>
      </c>
      <c r="C8" s="116"/>
      <c r="D8" s="116"/>
      <c r="E8" s="106"/>
      <c r="F8" s="106"/>
      <c r="G8" s="106"/>
      <c r="H8" s="106"/>
      <c r="I8" s="106"/>
      <c r="J8" s="106"/>
      <c r="K8" s="106"/>
      <c r="L8" s="106"/>
      <c r="M8" s="106"/>
      <c r="N8" s="94"/>
      <c r="O8" s="94"/>
      <c r="P8" s="94"/>
      <c r="Q8" s="94"/>
      <c r="R8" s="106"/>
      <c r="S8" s="106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138</v>
      </c>
      <c r="AC8" s="4"/>
      <c r="AD8" s="4"/>
      <c r="AE8" s="4"/>
      <c r="AF8" s="4"/>
      <c r="AG8" s="4"/>
      <c r="AH8" s="117">
        <v>45266</v>
      </c>
      <c r="AI8" s="118"/>
      <c r="AJ8" s="5"/>
      <c r="AK8" s="5"/>
      <c r="AL8" s="5"/>
      <c r="AM8" s="5"/>
    </row>
    <row r="9" spans="1:39" ht="11.25" customHeight="1">
      <c r="A9" s="115"/>
      <c r="B9" s="116"/>
      <c r="C9" s="116"/>
      <c r="D9" s="116"/>
      <c r="E9" s="106"/>
      <c r="F9" s="106"/>
      <c r="G9" s="106"/>
      <c r="H9" s="106"/>
      <c r="I9" s="106"/>
      <c r="J9" s="106"/>
      <c r="K9" s="106"/>
      <c r="L9" s="106"/>
      <c r="M9" s="106"/>
      <c r="N9" s="94"/>
      <c r="O9" s="94"/>
      <c r="P9" s="94"/>
      <c r="Q9" s="94"/>
      <c r="R9" s="106"/>
      <c r="S9" s="106"/>
      <c r="T9" s="6"/>
      <c r="U9" s="2"/>
      <c r="V9" s="4"/>
      <c r="W9" s="4"/>
      <c r="X9" s="2" t="s">
        <v>12</v>
      </c>
      <c r="Y9" s="16"/>
      <c r="Z9" s="5"/>
      <c r="AA9" s="5"/>
      <c r="AB9" s="5"/>
      <c r="AC9" s="5"/>
      <c r="AD9" s="5"/>
      <c r="AE9" s="5"/>
      <c r="AF9" s="2"/>
      <c r="AG9" s="2"/>
      <c r="AH9" s="118"/>
      <c r="AI9" s="118"/>
      <c r="AJ9" s="5"/>
      <c r="AK9" s="5"/>
      <c r="AL9" s="5"/>
      <c r="AM9" s="5"/>
    </row>
    <row r="10" spans="1:39" ht="10.5" customHeight="1">
      <c r="A10" s="115"/>
      <c r="B10" s="116"/>
      <c r="C10" s="116"/>
      <c r="D10" s="116"/>
      <c r="E10" s="106"/>
      <c r="F10" s="106"/>
      <c r="G10" s="106"/>
      <c r="H10" s="106"/>
      <c r="I10" s="106"/>
      <c r="J10" s="106"/>
      <c r="K10" s="106"/>
      <c r="L10" s="106"/>
      <c r="M10" s="106"/>
      <c r="N10" s="94"/>
      <c r="O10" s="94"/>
      <c r="P10" s="94"/>
      <c r="Q10" s="94"/>
      <c r="R10" s="106"/>
      <c r="S10" s="10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9" t="s">
        <v>104</v>
      </c>
      <c r="AI10" s="119"/>
    </row>
    <row r="11" spans="1:39" ht="11.25" customHeight="1" thickBot="1">
      <c r="A11" s="17">
        <v>1</v>
      </c>
      <c r="B11" s="120">
        <v>2</v>
      </c>
      <c r="C11" s="120"/>
      <c r="D11" s="120"/>
      <c r="E11" s="121">
        <v>3</v>
      </c>
      <c r="F11" s="121"/>
      <c r="G11" s="121"/>
      <c r="H11" s="121">
        <v>4</v>
      </c>
      <c r="I11" s="121"/>
      <c r="J11" s="121"/>
      <c r="K11" s="121">
        <v>5</v>
      </c>
      <c r="L11" s="121"/>
      <c r="M11" s="121"/>
      <c r="N11" s="121">
        <v>6</v>
      </c>
      <c r="O11" s="121"/>
      <c r="P11" s="121"/>
      <c r="Q11" s="121"/>
      <c r="R11" s="121">
        <v>7</v>
      </c>
      <c r="S11" s="121"/>
      <c r="T11" s="6"/>
      <c r="U11" s="2"/>
      <c r="V11" s="18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9"/>
      <c r="AI11" s="119"/>
      <c r="AJ11" s="5"/>
      <c r="AK11" s="5"/>
      <c r="AL11" s="5"/>
      <c r="AM11" s="5"/>
    </row>
    <row r="12" spans="1:39" ht="12" customHeight="1" thickBot="1">
      <c r="A12" s="60" t="s">
        <v>103</v>
      </c>
      <c r="B12" s="122" t="s">
        <v>103</v>
      </c>
      <c r="C12" s="122"/>
      <c r="D12" s="122"/>
      <c r="E12" s="123">
        <v>90</v>
      </c>
      <c r="F12" s="123"/>
      <c r="G12" s="123"/>
      <c r="H12" s="123" t="s">
        <v>139</v>
      </c>
      <c r="I12" s="123"/>
      <c r="J12" s="123"/>
      <c r="K12" s="124">
        <v>5580</v>
      </c>
      <c r="L12" s="124"/>
      <c r="M12" s="124"/>
      <c r="N12" s="108" t="s">
        <v>14</v>
      </c>
      <c r="O12" s="108"/>
      <c r="P12" s="108"/>
      <c r="Q12" s="108"/>
      <c r="R12" s="125" t="s">
        <v>14</v>
      </c>
      <c r="S12" s="12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4" t="s">
        <v>15</v>
      </c>
      <c r="AI12" s="114"/>
      <c r="AJ12" s="5"/>
      <c r="AK12" s="5"/>
      <c r="AL12" s="5"/>
      <c r="AM12" s="5"/>
    </row>
    <row r="13" spans="1:39" ht="13.5" customHeight="1" thickBot="1">
      <c r="A13" s="19" t="s">
        <v>14</v>
      </c>
      <c r="B13" s="107" t="s">
        <v>14</v>
      </c>
      <c r="C13" s="107"/>
      <c r="D13" s="107"/>
      <c r="E13" s="107"/>
      <c r="F13" s="107"/>
      <c r="G13" s="107"/>
      <c r="H13" s="20"/>
      <c r="I13" s="21" t="s">
        <v>14</v>
      </c>
      <c r="J13" s="22"/>
      <c r="K13" s="107" t="s">
        <v>14</v>
      </c>
      <c r="L13" s="107"/>
      <c r="M13" s="107"/>
      <c r="N13" s="108" t="s">
        <v>14</v>
      </c>
      <c r="O13" s="108"/>
      <c r="P13" s="108"/>
      <c r="Q13" s="108"/>
      <c r="R13" s="109" t="s">
        <v>14</v>
      </c>
      <c r="S13" s="109"/>
      <c r="T13" s="6"/>
      <c r="U13" s="2"/>
      <c r="V13" s="2" t="s">
        <v>105</v>
      </c>
      <c r="W13" s="5"/>
      <c r="X13" s="1"/>
      <c r="Y13" s="5"/>
      <c r="Z13" s="5"/>
      <c r="AA13" s="12"/>
      <c r="AB13" s="23"/>
      <c r="AC13" s="12"/>
      <c r="AD13" s="12"/>
      <c r="AE13" s="12"/>
      <c r="AF13" s="24"/>
      <c r="AG13" s="4"/>
      <c r="AH13" s="114"/>
      <c r="AI13" s="114"/>
      <c r="AJ13" s="5"/>
      <c r="AK13" s="5"/>
      <c r="AL13" s="5"/>
      <c r="AM13" s="5"/>
    </row>
    <row r="14" spans="1:39" ht="12" customHeight="1">
      <c r="A14" s="19" t="s">
        <v>14</v>
      </c>
      <c r="B14" s="107" t="s">
        <v>14</v>
      </c>
      <c r="C14" s="107"/>
      <c r="D14" s="107"/>
      <c r="E14" s="107" t="s">
        <v>14</v>
      </c>
      <c r="F14" s="107"/>
      <c r="G14" s="107"/>
      <c r="H14" s="20"/>
      <c r="I14" s="21" t="s">
        <v>14</v>
      </c>
      <c r="J14" s="22"/>
      <c r="K14" s="107" t="s">
        <v>14</v>
      </c>
      <c r="L14" s="107"/>
      <c r="M14" s="107"/>
      <c r="N14" s="108" t="s">
        <v>14</v>
      </c>
      <c r="O14" s="108"/>
      <c r="P14" s="108"/>
      <c r="Q14" s="108"/>
      <c r="R14" s="109" t="s">
        <v>14</v>
      </c>
      <c r="S14" s="109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8" t="s">
        <v>112</v>
      </c>
      <c r="AI14" s="118"/>
      <c r="AJ14" s="5"/>
      <c r="AK14" s="5"/>
      <c r="AL14" s="5"/>
      <c r="AM14" s="5"/>
    </row>
    <row r="15" spans="1:39" ht="12.75" customHeight="1" thickBot="1">
      <c r="A15" s="25" t="s">
        <v>14</v>
      </c>
      <c r="B15" s="107" t="s">
        <v>14</v>
      </c>
      <c r="C15" s="107"/>
      <c r="D15" s="107"/>
      <c r="E15" s="107" t="s">
        <v>14</v>
      </c>
      <c r="F15" s="107"/>
      <c r="G15" s="107"/>
      <c r="H15" s="26"/>
      <c r="I15" s="21" t="s">
        <v>14</v>
      </c>
      <c r="J15" s="27"/>
      <c r="K15" s="107" t="s">
        <v>14</v>
      </c>
      <c r="L15" s="107"/>
      <c r="M15" s="107"/>
      <c r="N15" s="108" t="s">
        <v>14</v>
      </c>
      <c r="O15" s="108"/>
      <c r="P15" s="108"/>
      <c r="Q15" s="108"/>
      <c r="R15" s="109" t="s">
        <v>14</v>
      </c>
      <c r="S15" s="109"/>
      <c r="T15" s="6"/>
      <c r="U15" s="5"/>
      <c r="V15" s="2" t="s">
        <v>121</v>
      </c>
      <c r="W15" s="4"/>
      <c r="X15" s="4"/>
      <c r="Y15" s="4"/>
      <c r="Z15" s="4"/>
      <c r="AA15" s="7"/>
      <c r="AB15" s="4"/>
      <c r="AC15" s="4"/>
      <c r="AD15" s="4"/>
      <c r="AE15" s="4"/>
      <c r="AF15" s="24"/>
      <c r="AG15" s="4"/>
      <c r="AH15" s="118"/>
      <c r="AI15" s="11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26">
        <v>5580</v>
      </c>
      <c r="L16" s="126"/>
      <c r="M16" s="126"/>
      <c r="N16" s="108" t="s">
        <v>14</v>
      </c>
      <c r="O16" s="108"/>
      <c r="P16" s="108"/>
      <c r="Q16" s="108"/>
      <c r="R16" s="109" t="s">
        <v>14</v>
      </c>
      <c r="S16" s="109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8" t="s">
        <v>17</v>
      </c>
      <c r="B18" s="29"/>
      <c r="C18" s="30"/>
      <c r="D18" s="107" t="s">
        <v>18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27" t="s">
        <v>19</v>
      </c>
      <c r="AI18" s="127"/>
      <c r="AJ18" s="5"/>
      <c r="AK18" s="5"/>
      <c r="AL18" s="5"/>
      <c r="AM18" s="5"/>
    </row>
    <row r="19" spans="1:39" ht="12" customHeight="1">
      <c r="A19" s="29"/>
      <c r="B19" s="31"/>
      <c r="C19" s="32" t="s">
        <v>20</v>
      </c>
      <c r="D19" s="111" t="s">
        <v>21</v>
      </c>
      <c r="E19" s="111"/>
      <c r="F19" s="111"/>
      <c r="G19" s="111"/>
      <c r="H19" s="111"/>
      <c r="I19" s="111"/>
      <c r="J19" s="111" t="s">
        <v>106</v>
      </c>
      <c r="K19" s="111"/>
      <c r="L19" s="94" t="s">
        <v>22</v>
      </c>
      <c r="M19" s="94"/>
      <c r="N19" s="94"/>
      <c r="O19" s="94"/>
      <c r="P19" s="94"/>
      <c r="Q19" s="94"/>
      <c r="R19" s="94"/>
      <c r="S19" s="94"/>
      <c r="T19" s="94"/>
      <c r="U19" s="94" t="s">
        <v>23</v>
      </c>
      <c r="V19" s="94"/>
      <c r="W19" s="94"/>
      <c r="X19" s="94"/>
      <c r="Y19" s="94" t="s">
        <v>24</v>
      </c>
      <c r="Z19" s="94"/>
      <c r="AA19" s="94"/>
      <c r="AB19" s="94"/>
      <c r="AC19" s="94"/>
      <c r="AD19" s="111" t="s">
        <v>25</v>
      </c>
      <c r="AE19" s="111"/>
      <c r="AF19" s="111"/>
      <c r="AG19" s="111"/>
      <c r="AH19" s="127"/>
      <c r="AI19" s="127"/>
      <c r="AJ19" s="5"/>
      <c r="AK19" s="5"/>
      <c r="AL19" s="5"/>
      <c r="AM19" s="5"/>
    </row>
    <row r="20" spans="1:39" ht="10.5" customHeight="1">
      <c r="A20" s="33"/>
      <c r="B20" s="32"/>
      <c r="C20" s="32" t="s">
        <v>26</v>
      </c>
      <c r="D20" s="111"/>
      <c r="E20" s="111"/>
      <c r="F20" s="111"/>
      <c r="G20" s="111"/>
      <c r="H20" s="111"/>
      <c r="I20" s="111"/>
      <c r="J20" s="111"/>
      <c r="K20" s="111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11"/>
      <c r="AE20" s="111"/>
      <c r="AF20" s="111"/>
      <c r="AG20" s="111"/>
      <c r="AH20" s="128" t="s">
        <v>27</v>
      </c>
      <c r="AI20" s="128"/>
      <c r="AJ20" s="5"/>
      <c r="AK20" s="5"/>
      <c r="AL20" s="5"/>
      <c r="AM20" s="5"/>
    </row>
    <row r="21" spans="1:39" ht="10.5" customHeight="1">
      <c r="A21" s="33" t="s">
        <v>28</v>
      </c>
      <c r="B21" s="32" t="s">
        <v>29</v>
      </c>
      <c r="C21" s="32" t="s">
        <v>30</v>
      </c>
      <c r="D21" s="110" t="s">
        <v>126</v>
      </c>
      <c r="E21" s="110" t="s">
        <v>113</v>
      </c>
      <c r="F21" s="110" t="s">
        <v>52</v>
      </c>
      <c r="G21" s="111" t="s">
        <v>14</v>
      </c>
      <c r="H21" s="111"/>
      <c r="I21" s="111" t="s">
        <v>14</v>
      </c>
      <c r="J21" s="110" t="s">
        <v>132</v>
      </c>
      <c r="K21" s="111" t="s">
        <v>14</v>
      </c>
      <c r="L21" s="110" t="s">
        <v>108</v>
      </c>
      <c r="M21" s="110" t="s">
        <v>114</v>
      </c>
      <c r="N21" s="112" t="s">
        <v>122</v>
      </c>
      <c r="O21" s="112" t="s">
        <v>123</v>
      </c>
      <c r="P21" s="112" t="s">
        <v>109</v>
      </c>
      <c r="Q21" s="112" t="s">
        <v>33</v>
      </c>
      <c r="R21" s="112" t="s">
        <v>32</v>
      </c>
      <c r="S21" s="111" t="s">
        <v>124</v>
      </c>
      <c r="T21" s="111" t="s">
        <v>14</v>
      </c>
      <c r="U21" s="112" t="s">
        <v>131</v>
      </c>
      <c r="V21" s="113" t="s">
        <v>115</v>
      </c>
      <c r="W21" s="111" t="s">
        <v>14</v>
      </c>
      <c r="X21" s="111" t="s">
        <v>14</v>
      </c>
      <c r="Y21" s="111" t="s">
        <v>14</v>
      </c>
      <c r="Z21" s="135" t="s">
        <v>14</v>
      </c>
      <c r="AA21" s="111" t="s">
        <v>14</v>
      </c>
      <c r="AB21" s="135" t="s">
        <v>14</v>
      </c>
      <c r="AC21" s="111" t="s">
        <v>14</v>
      </c>
      <c r="AD21" s="111" t="s">
        <v>14</v>
      </c>
      <c r="AE21" s="111" t="s">
        <v>14</v>
      </c>
      <c r="AF21" s="111" t="s">
        <v>14</v>
      </c>
      <c r="AG21" s="111" t="s">
        <v>14</v>
      </c>
      <c r="AH21" s="15"/>
      <c r="AI21" s="15"/>
      <c r="AJ21" s="5"/>
      <c r="AK21" s="5"/>
      <c r="AL21" s="5"/>
      <c r="AM21" s="5"/>
    </row>
    <row r="22" spans="1:39" ht="10.5" customHeight="1">
      <c r="A22" s="33"/>
      <c r="B22" s="32"/>
      <c r="C22" s="32" t="s">
        <v>35</v>
      </c>
      <c r="D22" s="110"/>
      <c r="E22" s="110"/>
      <c r="F22" s="110"/>
      <c r="G22" s="111"/>
      <c r="H22" s="111"/>
      <c r="I22" s="111"/>
      <c r="J22" s="110"/>
      <c r="K22" s="111"/>
      <c r="L22" s="110"/>
      <c r="M22" s="110"/>
      <c r="N22" s="112"/>
      <c r="O22" s="112"/>
      <c r="P22" s="112"/>
      <c r="Q22" s="112"/>
      <c r="R22" s="112"/>
      <c r="S22" s="111"/>
      <c r="T22" s="111"/>
      <c r="U22" s="112"/>
      <c r="V22" s="113"/>
      <c r="W22" s="111"/>
      <c r="X22" s="111"/>
      <c r="Y22" s="111"/>
      <c r="Z22" s="135"/>
      <c r="AA22" s="111"/>
      <c r="AB22" s="135"/>
      <c r="AC22" s="111"/>
      <c r="AD22" s="111"/>
      <c r="AE22" s="111"/>
      <c r="AF22" s="111"/>
      <c r="AG22" s="111"/>
      <c r="AH22" s="129" t="s">
        <v>36</v>
      </c>
      <c r="AI22" s="129" t="s">
        <v>37</v>
      </c>
      <c r="AJ22" s="5"/>
      <c r="AK22" s="5"/>
      <c r="AL22" s="5"/>
      <c r="AM22" s="5"/>
    </row>
    <row r="23" spans="1:39" ht="78.75" customHeight="1">
      <c r="A23" s="34"/>
      <c r="B23" s="35"/>
      <c r="C23" s="35"/>
      <c r="D23" s="110"/>
      <c r="E23" s="110"/>
      <c r="F23" s="110"/>
      <c r="G23" s="111"/>
      <c r="H23" s="111"/>
      <c r="I23" s="111"/>
      <c r="J23" s="110"/>
      <c r="K23" s="111"/>
      <c r="L23" s="110"/>
      <c r="M23" s="110"/>
      <c r="N23" s="112"/>
      <c r="O23" s="112"/>
      <c r="P23" s="112"/>
      <c r="Q23" s="112"/>
      <c r="R23" s="112"/>
      <c r="S23" s="111"/>
      <c r="T23" s="111"/>
      <c r="U23" s="112"/>
      <c r="V23" s="113"/>
      <c r="W23" s="111"/>
      <c r="X23" s="111"/>
      <c r="Y23" s="111"/>
      <c r="Z23" s="135"/>
      <c r="AA23" s="111"/>
      <c r="AB23" s="135"/>
      <c r="AC23" s="111"/>
      <c r="AD23" s="111"/>
      <c r="AE23" s="111"/>
      <c r="AF23" s="111"/>
      <c r="AG23" s="111"/>
      <c r="AH23" s="129"/>
      <c r="AI23" s="129"/>
      <c r="AJ23" s="5"/>
      <c r="AK23" s="5"/>
      <c r="AL23" s="5"/>
      <c r="AM23" s="5"/>
    </row>
    <row r="24" spans="1:39" ht="11.25" customHeight="1">
      <c r="A24" s="36">
        <v>1</v>
      </c>
      <c r="B24" s="37">
        <v>2</v>
      </c>
      <c r="C24" s="36">
        <v>3</v>
      </c>
      <c r="D24" s="37">
        <v>4</v>
      </c>
      <c r="E24" s="36">
        <v>5</v>
      </c>
      <c r="F24" s="37">
        <v>6</v>
      </c>
      <c r="G24" s="36">
        <v>7</v>
      </c>
      <c r="H24" s="37">
        <v>8</v>
      </c>
      <c r="I24" s="36">
        <v>9</v>
      </c>
      <c r="J24" s="37">
        <v>10</v>
      </c>
      <c r="K24" s="36">
        <v>11</v>
      </c>
      <c r="L24" s="37">
        <v>12</v>
      </c>
      <c r="M24" s="36">
        <v>13</v>
      </c>
      <c r="N24" s="37">
        <v>14</v>
      </c>
      <c r="O24" s="36">
        <v>15</v>
      </c>
      <c r="P24" s="37">
        <v>16</v>
      </c>
      <c r="Q24" s="36">
        <v>17</v>
      </c>
      <c r="R24" s="37">
        <v>18</v>
      </c>
      <c r="S24" s="36">
        <v>19</v>
      </c>
      <c r="T24" s="37">
        <v>20</v>
      </c>
      <c r="U24" s="36">
        <v>21</v>
      </c>
      <c r="V24" s="37">
        <v>22</v>
      </c>
      <c r="W24" s="36">
        <v>23</v>
      </c>
      <c r="X24" s="37">
        <v>24</v>
      </c>
      <c r="Y24" s="36">
        <v>25</v>
      </c>
      <c r="Z24" s="37">
        <v>26</v>
      </c>
      <c r="AA24" s="36">
        <v>27</v>
      </c>
      <c r="AB24" s="37">
        <v>28</v>
      </c>
      <c r="AC24" s="36">
        <v>29</v>
      </c>
      <c r="AD24" s="37">
        <v>30</v>
      </c>
      <c r="AE24" s="36">
        <v>31</v>
      </c>
      <c r="AF24" s="37">
        <v>32</v>
      </c>
      <c r="AG24" s="36">
        <v>33</v>
      </c>
      <c r="AH24" s="37">
        <v>34</v>
      </c>
      <c r="AI24" s="36">
        <v>35</v>
      </c>
      <c r="AJ24" s="5"/>
      <c r="AK24" s="5"/>
      <c r="AL24" s="5"/>
      <c r="AM24" s="5"/>
    </row>
    <row r="25" spans="1:39" ht="15.95" customHeight="1">
      <c r="A25" s="38" t="s">
        <v>38</v>
      </c>
      <c r="B25" s="39"/>
      <c r="C25" s="39"/>
      <c r="D25" s="40">
        <v>62</v>
      </c>
      <c r="E25" s="41">
        <v>62</v>
      </c>
      <c r="F25" s="40">
        <v>62</v>
      </c>
      <c r="G25" s="41" t="s">
        <v>14</v>
      </c>
      <c r="H25" s="41" t="s">
        <v>14</v>
      </c>
      <c r="I25" s="41" t="s">
        <v>14</v>
      </c>
      <c r="J25" s="41">
        <v>62</v>
      </c>
      <c r="K25" s="41"/>
      <c r="L25" s="40">
        <v>62</v>
      </c>
      <c r="M25" s="40">
        <v>62</v>
      </c>
      <c r="N25" s="40">
        <v>62</v>
      </c>
      <c r="O25" s="40">
        <v>62</v>
      </c>
      <c r="P25" s="40">
        <v>62</v>
      </c>
      <c r="Q25" s="40">
        <v>60</v>
      </c>
      <c r="R25" s="40">
        <v>60</v>
      </c>
      <c r="S25" s="40" t="s">
        <v>124</v>
      </c>
      <c r="T25" s="40" t="s">
        <v>14</v>
      </c>
      <c r="U25" s="40">
        <v>62</v>
      </c>
      <c r="V25" s="42">
        <v>62</v>
      </c>
      <c r="W25" s="40" t="s">
        <v>14</v>
      </c>
      <c r="X25" s="40" t="s">
        <v>14</v>
      </c>
      <c r="Y25" s="40" t="s">
        <v>14</v>
      </c>
      <c r="Z25" s="40" t="s">
        <v>14</v>
      </c>
      <c r="AA25" s="40" t="s">
        <v>14</v>
      </c>
      <c r="AB25" s="40" t="s">
        <v>14</v>
      </c>
      <c r="AC25" s="40" t="s">
        <v>14</v>
      </c>
      <c r="AD25" s="40" t="s">
        <v>14</v>
      </c>
      <c r="AE25" s="40" t="s">
        <v>14</v>
      </c>
      <c r="AF25" s="40" t="s">
        <v>14</v>
      </c>
      <c r="AG25" s="40" t="s">
        <v>14</v>
      </c>
      <c r="AH25" s="43" t="s">
        <v>14</v>
      </c>
      <c r="AI25" s="43" t="s">
        <v>14</v>
      </c>
      <c r="AJ25" s="5"/>
      <c r="AK25" s="5"/>
      <c r="AL25" s="5"/>
    </row>
    <row r="26" spans="1:39" ht="15.95" customHeight="1">
      <c r="A26" s="61" t="s">
        <v>39</v>
      </c>
      <c r="B26" s="62"/>
      <c r="C26" s="62"/>
      <c r="D26" s="22">
        <v>200</v>
      </c>
      <c r="E26" s="41">
        <v>40</v>
      </c>
      <c r="F26" s="41">
        <v>200</v>
      </c>
      <c r="G26" s="41" t="s">
        <v>14</v>
      </c>
      <c r="H26" s="41" t="s">
        <v>14</v>
      </c>
      <c r="I26" s="41" t="s">
        <v>14</v>
      </c>
      <c r="J26" s="41">
        <v>180</v>
      </c>
      <c r="K26" s="41" t="s">
        <v>14</v>
      </c>
      <c r="L26" s="22">
        <v>200</v>
      </c>
      <c r="M26" s="22">
        <v>200</v>
      </c>
      <c r="N26" s="22">
        <v>120</v>
      </c>
      <c r="O26" s="22">
        <v>150</v>
      </c>
      <c r="P26" s="41">
        <v>200</v>
      </c>
      <c r="Q26" s="41">
        <v>40</v>
      </c>
      <c r="R26" s="41">
        <v>20</v>
      </c>
      <c r="S26" s="41" t="s">
        <v>14</v>
      </c>
      <c r="T26" s="41" t="s">
        <v>14</v>
      </c>
      <c r="U26" s="22">
        <v>80</v>
      </c>
      <c r="V26" s="63">
        <v>180</v>
      </c>
      <c r="W26" s="22" t="s">
        <v>14</v>
      </c>
      <c r="X26" s="22" t="s">
        <v>14</v>
      </c>
      <c r="Y26" s="22" t="s">
        <v>14</v>
      </c>
      <c r="Z26" s="22" t="s">
        <v>14</v>
      </c>
      <c r="AA26" s="22" t="s">
        <v>14</v>
      </c>
      <c r="AB26" s="22" t="s">
        <v>14</v>
      </c>
      <c r="AC26" s="22" t="s">
        <v>14</v>
      </c>
      <c r="AD26" s="22" t="s">
        <v>14</v>
      </c>
      <c r="AE26" s="22" t="s">
        <v>14</v>
      </c>
      <c r="AF26" s="22" t="s">
        <v>14</v>
      </c>
      <c r="AG26" s="22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30" t="s">
        <v>40</v>
      </c>
      <c r="B27" s="132" t="str">
        <f>"065"</f>
        <v>065</v>
      </c>
      <c r="C27" s="134" t="s">
        <v>41</v>
      </c>
      <c r="D27" s="101"/>
      <c r="E27" s="101" t="s">
        <v>14</v>
      </c>
      <c r="F27" s="101" t="s">
        <v>14</v>
      </c>
      <c r="G27" s="101" t="s">
        <v>14</v>
      </c>
      <c r="H27" s="101" t="s">
        <v>14</v>
      </c>
      <c r="I27" s="101" t="s">
        <v>14</v>
      </c>
      <c r="J27" s="101" t="s">
        <v>14</v>
      </c>
      <c r="K27" s="101" t="s">
        <v>14</v>
      </c>
      <c r="L27" s="101" t="s">
        <v>14</v>
      </c>
      <c r="M27" s="101" t="s">
        <v>14</v>
      </c>
      <c r="N27" s="101" t="s">
        <v>14</v>
      </c>
      <c r="O27" s="101" t="s">
        <v>14</v>
      </c>
      <c r="P27" s="101" t="s">
        <v>14</v>
      </c>
      <c r="Q27" s="101" t="s">
        <v>14</v>
      </c>
      <c r="R27" s="101" t="s">
        <v>14</v>
      </c>
      <c r="S27" s="101" t="s">
        <v>14</v>
      </c>
      <c r="T27" s="101" t="s">
        <v>14</v>
      </c>
      <c r="U27" s="101" t="s">
        <v>14</v>
      </c>
      <c r="V27" s="101" t="s">
        <v>14</v>
      </c>
      <c r="W27" s="101" t="s">
        <v>14</v>
      </c>
      <c r="X27" s="101" t="s">
        <v>14</v>
      </c>
      <c r="Y27" s="101" t="s">
        <v>14</v>
      </c>
      <c r="Z27" s="101" t="s">
        <v>14</v>
      </c>
      <c r="AA27" s="101" t="s">
        <v>14</v>
      </c>
      <c r="AB27" s="101" t="s">
        <v>14</v>
      </c>
      <c r="AC27" s="101" t="s">
        <v>14</v>
      </c>
      <c r="AD27" s="101" t="s">
        <v>14</v>
      </c>
      <c r="AE27" s="101" t="s">
        <v>14</v>
      </c>
      <c r="AF27" s="101" t="s">
        <v>14</v>
      </c>
      <c r="AG27" s="101" t="s">
        <v>14</v>
      </c>
      <c r="AH27" s="136" t="s">
        <v>14</v>
      </c>
      <c r="AI27" s="136" t="s">
        <v>14</v>
      </c>
      <c r="AJ27" s="5"/>
      <c r="AK27" s="5"/>
      <c r="AL27" s="5"/>
    </row>
    <row r="28" spans="1:39" ht="9.75" customHeight="1">
      <c r="A28" s="131"/>
      <c r="B28" s="133"/>
      <c r="C28" s="107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37"/>
      <c r="AI28" s="137"/>
      <c r="AJ28" s="5"/>
      <c r="AK28" s="5"/>
      <c r="AL28" s="5"/>
    </row>
    <row r="29" spans="1:39" ht="12" customHeight="1">
      <c r="A29" s="131" t="s">
        <v>133</v>
      </c>
      <c r="B29" s="133">
        <v>60</v>
      </c>
      <c r="C29" s="107" t="s">
        <v>41</v>
      </c>
      <c r="D29" s="94" t="s">
        <v>14</v>
      </c>
      <c r="E29" s="69"/>
      <c r="F29" s="94" t="s">
        <v>14</v>
      </c>
      <c r="G29" s="94" t="s">
        <v>14</v>
      </c>
      <c r="H29" s="94"/>
      <c r="I29" s="94" t="s">
        <v>14</v>
      </c>
      <c r="J29" s="93">
        <v>41</v>
      </c>
      <c r="K29" s="94" t="s">
        <v>14</v>
      </c>
      <c r="L29" s="94" t="s">
        <v>42</v>
      </c>
      <c r="M29" s="95" t="s">
        <v>112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87"/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138">
        <v>2.5419999999999998</v>
      </c>
      <c r="AI29" s="137" t="s">
        <v>14</v>
      </c>
      <c r="AJ29" s="5"/>
      <c r="AK29" s="5"/>
      <c r="AL29" s="5"/>
      <c r="AM29" s="5"/>
    </row>
    <row r="30" spans="1:39" ht="9.75" customHeight="1">
      <c r="A30" s="131"/>
      <c r="B30" s="133"/>
      <c r="C30" s="107"/>
      <c r="D30" s="94"/>
      <c r="E30" s="69"/>
      <c r="F30" s="94"/>
      <c r="G30" s="94"/>
      <c r="H30" s="94"/>
      <c r="I30" s="94"/>
      <c r="J30" s="93" t="s">
        <v>140</v>
      </c>
      <c r="K30" s="94"/>
      <c r="L30" s="94"/>
      <c r="M30" s="96"/>
      <c r="N30" s="94"/>
      <c r="O30" s="94"/>
      <c r="P30" s="94"/>
      <c r="Q30" s="94"/>
      <c r="R30" s="94"/>
      <c r="S30" s="94"/>
      <c r="T30" s="94"/>
      <c r="U30" s="87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38"/>
      <c r="AI30" s="137"/>
      <c r="AJ30" s="5"/>
      <c r="AK30" s="5"/>
      <c r="AL30" s="5"/>
      <c r="AM30" s="5"/>
    </row>
    <row r="31" spans="1:39" ht="11.25" customHeight="1">
      <c r="A31" s="131" t="s">
        <v>43</v>
      </c>
      <c r="B31" s="133" t="str">
        <f>"072"</f>
        <v>072</v>
      </c>
      <c r="C31" s="133" t="s">
        <v>44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42</v>
      </c>
      <c r="M31" s="94" t="s">
        <v>45</v>
      </c>
      <c r="N31" s="94" t="s">
        <v>42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137" t="s">
        <v>42</v>
      </c>
      <c r="AI31" s="137" t="s">
        <v>14</v>
      </c>
      <c r="AJ31" s="5"/>
      <c r="AK31" s="5"/>
      <c r="AL31" s="5"/>
      <c r="AM31" s="5"/>
    </row>
    <row r="32" spans="1:39" ht="10.5" customHeight="1">
      <c r="A32" s="131"/>
      <c r="B32" s="133"/>
      <c r="C32" s="13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137"/>
      <c r="AI32" s="137"/>
      <c r="AJ32" s="5"/>
      <c r="AK32" s="5"/>
      <c r="AL32" s="5"/>
      <c r="AM32" s="5"/>
    </row>
    <row r="33" spans="1:39" ht="15.95" customHeight="1">
      <c r="A33" s="131" t="s">
        <v>46</v>
      </c>
      <c r="B33" s="133" t="str">
        <f>"073"</f>
        <v>073</v>
      </c>
      <c r="C33" s="139" t="s">
        <v>44</v>
      </c>
      <c r="D33" s="94" t="s">
        <v>14</v>
      </c>
      <c r="E33" s="94" t="s">
        <v>14</v>
      </c>
      <c r="F33" s="94" t="s">
        <v>14</v>
      </c>
      <c r="G33" s="94" t="s">
        <v>14</v>
      </c>
      <c r="H33" s="94" t="s">
        <v>14</v>
      </c>
      <c r="I33" s="94" t="s">
        <v>14</v>
      </c>
      <c r="J33" s="94" t="s">
        <v>14</v>
      </c>
      <c r="K33" s="94" t="s">
        <v>14</v>
      </c>
      <c r="L33" s="94" t="s">
        <v>14</v>
      </c>
      <c r="M33" s="94" t="s">
        <v>14</v>
      </c>
      <c r="N33" s="69"/>
      <c r="O33" s="94" t="s">
        <v>14</v>
      </c>
      <c r="P33" s="94" t="s">
        <v>14</v>
      </c>
      <c r="Q33" s="94" t="s">
        <v>14</v>
      </c>
      <c r="R33" s="94" t="s">
        <v>14</v>
      </c>
      <c r="S33" s="94" t="s">
        <v>14</v>
      </c>
      <c r="T33" s="94" t="s">
        <v>14</v>
      </c>
      <c r="U33" s="94" t="s">
        <v>14</v>
      </c>
      <c r="V33" s="94" t="s">
        <v>14</v>
      </c>
      <c r="W33" s="94" t="s">
        <v>14</v>
      </c>
      <c r="X33" s="94" t="s">
        <v>14</v>
      </c>
      <c r="Y33" s="94" t="s">
        <v>14</v>
      </c>
      <c r="Z33" s="94" t="s">
        <v>14</v>
      </c>
      <c r="AA33" s="94" t="s">
        <v>14</v>
      </c>
      <c r="AB33" s="94" t="s">
        <v>14</v>
      </c>
      <c r="AC33" s="94" t="s">
        <v>14</v>
      </c>
      <c r="AD33" s="94" t="s">
        <v>14</v>
      </c>
      <c r="AE33" s="94" t="s">
        <v>14</v>
      </c>
      <c r="AF33" s="94" t="s">
        <v>14</v>
      </c>
      <c r="AG33" s="94" t="s">
        <v>14</v>
      </c>
      <c r="AH33" s="138"/>
      <c r="AI33" s="137" t="s">
        <v>14</v>
      </c>
      <c r="AJ33" s="5"/>
      <c r="AK33" s="5"/>
      <c r="AL33" s="5"/>
      <c r="AM33" s="5"/>
    </row>
    <row r="34" spans="1:39" ht="11.25" customHeight="1">
      <c r="A34" s="131"/>
      <c r="B34" s="133"/>
      <c r="C34" s="139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69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138"/>
      <c r="AI34" s="137"/>
      <c r="AJ34" s="5"/>
      <c r="AK34" s="5"/>
      <c r="AL34" s="5"/>
      <c r="AM34" s="5"/>
    </row>
    <row r="35" spans="1:39" ht="15.95" customHeight="1">
      <c r="A35" s="131" t="s">
        <v>47</v>
      </c>
      <c r="B35" s="133" t="str">
        <f>"082"</f>
        <v>082</v>
      </c>
      <c r="C35" s="107" t="s">
        <v>41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94" t="s">
        <v>14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37" t="s">
        <v>14</v>
      </c>
      <c r="AI35" s="137" t="s">
        <v>14</v>
      </c>
      <c r="AJ35" s="5"/>
      <c r="AK35" s="5"/>
      <c r="AL35" s="5"/>
      <c r="AM35" s="5"/>
    </row>
    <row r="36" spans="1:39" ht="4.5" customHeight="1">
      <c r="A36" s="131"/>
      <c r="B36" s="133"/>
      <c r="C36" s="107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37"/>
      <c r="AI36" s="137"/>
      <c r="AJ36" s="5"/>
      <c r="AK36" s="5"/>
      <c r="AL36" s="5"/>
      <c r="AM36" s="5"/>
    </row>
    <row r="37" spans="1:39" ht="12" customHeight="1">
      <c r="A37" s="131" t="s">
        <v>48</v>
      </c>
      <c r="B37" s="133" t="str">
        <f>"085"</f>
        <v>085</v>
      </c>
      <c r="C37" s="107" t="s">
        <v>41</v>
      </c>
      <c r="D37" s="94" t="s">
        <v>14</v>
      </c>
      <c r="E37" s="94" t="s">
        <v>14</v>
      </c>
      <c r="F37" s="94" t="s">
        <v>14</v>
      </c>
      <c r="G37" s="94" t="s">
        <v>14</v>
      </c>
      <c r="H37" s="140"/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94" t="s">
        <v>14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37" t="s">
        <v>14</v>
      </c>
      <c r="AI37" s="137" t="s">
        <v>14</v>
      </c>
      <c r="AJ37" s="5"/>
      <c r="AK37" s="5"/>
      <c r="AL37" s="5"/>
      <c r="AM37" s="5"/>
    </row>
    <row r="38" spans="1:39" ht="14.25" customHeight="1">
      <c r="A38" s="131"/>
      <c r="B38" s="133"/>
      <c r="C38" s="107"/>
      <c r="D38" s="94"/>
      <c r="E38" s="94"/>
      <c r="F38" s="94"/>
      <c r="G38" s="94"/>
      <c r="H38" s="140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37"/>
      <c r="AI38" s="137"/>
      <c r="AJ38" s="5"/>
      <c r="AK38" s="5"/>
      <c r="AL38" s="5"/>
      <c r="AM38" s="5"/>
    </row>
    <row r="39" spans="1:39" ht="11.25" customHeight="1">
      <c r="A39" s="131" t="s">
        <v>49</v>
      </c>
      <c r="B39" s="133" t="str">
        <f>"086"</f>
        <v>086</v>
      </c>
      <c r="C39" s="107" t="s">
        <v>41</v>
      </c>
      <c r="D39" s="94" t="s">
        <v>14</v>
      </c>
      <c r="E39" s="94" t="s">
        <v>14</v>
      </c>
      <c r="F39" s="94" t="s">
        <v>14</v>
      </c>
      <c r="G39" s="94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94" t="s">
        <v>14</v>
      </c>
      <c r="M39" s="94" t="s">
        <v>14</v>
      </c>
      <c r="N39" s="94" t="s">
        <v>14</v>
      </c>
      <c r="O39" s="95" t="s">
        <v>112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/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37" t="s">
        <v>112</v>
      </c>
      <c r="AI39" s="137" t="s">
        <v>14</v>
      </c>
      <c r="AJ39" s="5"/>
      <c r="AK39" s="5"/>
      <c r="AL39" s="5"/>
      <c r="AM39" s="5"/>
    </row>
    <row r="40" spans="1:39" ht="12" customHeight="1">
      <c r="A40" s="131"/>
      <c r="B40" s="133"/>
      <c r="C40" s="107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6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37"/>
      <c r="AI40" s="137"/>
      <c r="AJ40" s="5"/>
      <c r="AK40" s="5"/>
      <c r="AL40" s="5"/>
      <c r="AM40" s="5"/>
    </row>
    <row r="41" spans="1:39" ht="9.75" customHeight="1">
      <c r="A41" s="131" t="s">
        <v>50</v>
      </c>
      <c r="B41" s="133" t="str">
        <f>"089"</f>
        <v>089</v>
      </c>
      <c r="C41" s="107" t="s">
        <v>41</v>
      </c>
      <c r="D41" s="94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59">
        <v>53.4</v>
      </c>
      <c r="M41" s="94" t="s">
        <v>14</v>
      </c>
      <c r="N41" s="69"/>
      <c r="O41" s="94"/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/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38">
        <v>3.5</v>
      </c>
      <c r="AI41" s="137" t="s">
        <v>14</v>
      </c>
      <c r="AJ41" s="5"/>
      <c r="AK41" s="5"/>
      <c r="AL41" s="5"/>
      <c r="AM41" s="5"/>
    </row>
    <row r="42" spans="1:39" ht="12.75" customHeight="1">
      <c r="A42" s="131"/>
      <c r="B42" s="133"/>
      <c r="C42" s="107"/>
      <c r="D42" s="94"/>
      <c r="E42" s="94"/>
      <c r="F42" s="94"/>
      <c r="G42" s="94"/>
      <c r="H42" s="94"/>
      <c r="I42" s="94"/>
      <c r="J42" s="94"/>
      <c r="K42" s="94"/>
      <c r="L42" s="68" t="s">
        <v>141</v>
      </c>
      <c r="M42" s="94"/>
      <c r="N42" s="69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38"/>
      <c r="AI42" s="137"/>
      <c r="AJ42" s="5"/>
      <c r="AK42" s="5"/>
      <c r="AL42" s="5"/>
      <c r="AM42" s="5"/>
    </row>
    <row r="43" spans="1:39" ht="9.75" customHeight="1">
      <c r="A43" s="131" t="s">
        <v>51</v>
      </c>
      <c r="B43" s="133" t="str">
        <f>"093"</f>
        <v>093</v>
      </c>
      <c r="C43" s="107" t="s">
        <v>41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94" t="s">
        <v>14</v>
      </c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37" t="s">
        <v>14</v>
      </c>
      <c r="AI43" s="137" t="s">
        <v>14</v>
      </c>
      <c r="AJ43" s="5"/>
      <c r="AK43" s="5"/>
      <c r="AL43" s="5"/>
      <c r="AM43" s="5"/>
    </row>
    <row r="44" spans="1:39" ht="12" customHeight="1">
      <c r="A44" s="131"/>
      <c r="B44" s="133"/>
      <c r="C44" s="107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37"/>
      <c r="AI44" s="137"/>
      <c r="AJ44" s="5"/>
      <c r="AK44" s="5"/>
      <c r="AL44" s="5"/>
      <c r="AM44" s="5"/>
    </row>
    <row r="45" spans="1:39" ht="12" customHeight="1">
      <c r="A45" s="131" t="s">
        <v>52</v>
      </c>
      <c r="B45" s="133" t="str">
        <f>"098"</f>
        <v>098</v>
      </c>
      <c r="C45" s="107" t="s">
        <v>41</v>
      </c>
      <c r="D45" s="94" t="s">
        <v>14</v>
      </c>
      <c r="E45" s="94"/>
      <c r="F45" s="69">
        <v>5</v>
      </c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38">
        <v>0.2</v>
      </c>
      <c r="AI45" s="137" t="s">
        <v>14</v>
      </c>
      <c r="AJ45" s="5"/>
      <c r="AK45" s="5"/>
      <c r="AL45" s="5"/>
      <c r="AM45" s="5"/>
    </row>
    <row r="46" spans="1:39" ht="14.25" customHeight="1">
      <c r="A46" s="131"/>
      <c r="B46" s="133"/>
      <c r="C46" s="107"/>
      <c r="D46" s="94"/>
      <c r="E46" s="94"/>
      <c r="F46" s="69" t="s">
        <v>137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38"/>
      <c r="AI46" s="137"/>
      <c r="AJ46" s="5"/>
      <c r="AK46" s="5"/>
      <c r="AL46" s="5"/>
      <c r="AM46" s="5"/>
    </row>
    <row r="47" spans="1:39" ht="13.5" customHeight="1">
      <c r="A47" s="131" t="s">
        <v>53</v>
      </c>
      <c r="B47" s="133" t="str">
        <f>"101"</f>
        <v>101</v>
      </c>
      <c r="C47" s="107" t="s">
        <v>41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137" t="s">
        <v>14</v>
      </c>
      <c r="AI47" s="137" t="s">
        <v>14</v>
      </c>
      <c r="AJ47" s="5"/>
      <c r="AK47" s="5"/>
      <c r="AL47" s="5"/>
      <c r="AM47" s="5"/>
    </row>
    <row r="48" spans="1:39" ht="12" customHeight="1">
      <c r="A48" s="131"/>
      <c r="B48" s="133"/>
      <c r="C48" s="107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137"/>
      <c r="AI48" s="137"/>
      <c r="AJ48" s="5"/>
      <c r="AK48" s="5"/>
      <c r="AL48" s="5"/>
      <c r="AM48" s="5"/>
    </row>
    <row r="49" spans="1:39" ht="13.5" customHeight="1">
      <c r="A49" s="131" t="s">
        <v>54</v>
      </c>
      <c r="B49" s="133" t="str">
        <f>"102"</f>
        <v>102</v>
      </c>
      <c r="C49" s="107" t="s">
        <v>41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37" t="s">
        <v>14</v>
      </c>
      <c r="AI49" s="137" t="s">
        <v>14</v>
      </c>
      <c r="AJ49" s="5"/>
      <c r="AK49" s="5"/>
      <c r="AL49" s="5"/>
      <c r="AM49" s="5"/>
    </row>
    <row r="50" spans="1:39" ht="12" customHeight="1">
      <c r="A50" s="131"/>
      <c r="B50" s="133"/>
      <c r="C50" s="107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37"/>
      <c r="AI50" s="137"/>
      <c r="AJ50" s="5"/>
      <c r="AK50" s="5"/>
      <c r="AL50" s="5"/>
      <c r="AM50" s="5"/>
    </row>
    <row r="51" spans="1:39" ht="9.75" customHeight="1">
      <c r="A51" s="131" t="s">
        <v>55</v>
      </c>
      <c r="B51" s="133" t="str">
        <f>"103"</f>
        <v>103</v>
      </c>
      <c r="C51" s="107" t="s">
        <v>41</v>
      </c>
      <c r="D51" s="94" t="s">
        <v>14</v>
      </c>
      <c r="E51" s="94" t="s">
        <v>14</v>
      </c>
      <c r="F51" s="94" t="s">
        <v>14</v>
      </c>
      <c r="G51" s="94" t="s">
        <v>14</v>
      </c>
      <c r="H51" s="140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37" t="s">
        <v>14</v>
      </c>
      <c r="AI51" s="137" t="s">
        <v>14</v>
      </c>
      <c r="AJ51" s="5"/>
      <c r="AK51" s="5"/>
      <c r="AL51" s="5"/>
      <c r="AM51" s="5"/>
    </row>
    <row r="52" spans="1:39" ht="13.5" customHeight="1">
      <c r="A52" s="131"/>
      <c r="B52" s="133"/>
      <c r="C52" s="107"/>
      <c r="D52" s="94"/>
      <c r="E52" s="94"/>
      <c r="F52" s="94"/>
      <c r="G52" s="94"/>
      <c r="H52" s="140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37"/>
      <c r="AI52" s="137"/>
      <c r="AJ52" s="5"/>
      <c r="AK52" s="5"/>
      <c r="AL52" s="5"/>
      <c r="AM52" s="5"/>
    </row>
    <row r="53" spans="1:39" ht="12.75" customHeight="1">
      <c r="A53" s="131" t="s">
        <v>56</v>
      </c>
      <c r="B53" s="133" t="str">
        <f>"104"</f>
        <v>104</v>
      </c>
      <c r="C53" s="107" t="s">
        <v>41</v>
      </c>
      <c r="D53" s="100" t="s">
        <v>14</v>
      </c>
      <c r="E53" s="100" t="s">
        <v>14</v>
      </c>
      <c r="F53" s="100" t="s">
        <v>14</v>
      </c>
      <c r="G53" s="100" t="s">
        <v>14</v>
      </c>
      <c r="H53" s="100" t="s">
        <v>14</v>
      </c>
      <c r="I53" s="100" t="s">
        <v>14</v>
      </c>
      <c r="J53" s="100" t="s">
        <v>14</v>
      </c>
      <c r="K53" s="100" t="s">
        <v>14</v>
      </c>
      <c r="L53" s="100" t="s">
        <v>14</v>
      </c>
      <c r="M53" s="100" t="s">
        <v>14</v>
      </c>
      <c r="N53" s="100" t="s">
        <v>14</v>
      </c>
      <c r="O53" s="100"/>
      <c r="P53" s="100" t="s">
        <v>14</v>
      </c>
      <c r="Q53" s="100" t="s">
        <v>14</v>
      </c>
      <c r="R53" s="100" t="s">
        <v>14</v>
      </c>
      <c r="S53" s="100" t="s">
        <v>14</v>
      </c>
      <c r="T53" s="100" t="s">
        <v>14</v>
      </c>
      <c r="U53" s="100" t="s">
        <v>14</v>
      </c>
      <c r="V53" s="100"/>
      <c r="W53" s="100" t="s">
        <v>14</v>
      </c>
      <c r="X53" s="100" t="s">
        <v>14</v>
      </c>
      <c r="Y53" s="100" t="s">
        <v>14</v>
      </c>
      <c r="Z53" s="100" t="s">
        <v>14</v>
      </c>
      <c r="AA53" s="100" t="s">
        <v>14</v>
      </c>
      <c r="AB53" s="100" t="s">
        <v>14</v>
      </c>
      <c r="AC53" s="100" t="s">
        <v>14</v>
      </c>
      <c r="AD53" s="100" t="s">
        <v>14</v>
      </c>
      <c r="AE53" s="100" t="s">
        <v>14</v>
      </c>
      <c r="AF53" s="100" t="s">
        <v>14</v>
      </c>
      <c r="AG53" s="100" t="s">
        <v>14</v>
      </c>
      <c r="AH53" s="141" t="s">
        <v>14</v>
      </c>
      <c r="AI53" s="137" t="s">
        <v>14</v>
      </c>
      <c r="AJ53" s="5"/>
      <c r="AK53" s="5"/>
      <c r="AL53" s="5"/>
      <c r="AM53" s="5"/>
    </row>
    <row r="54" spans="1:39" ht="10.5" customHeight="1">
      <c r="A54" s="131"/>
      <c r="B54" s="133"/>
      <c r="C54" s="107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36"/>
      <c r="AI54" s="137"/>
      <c r="AJ54" s="5"/>
      <c r="AK54" s="5"/>
      <c r="AL54" s="5"/>
      <c r="AM54" s="5"/>
    </row>
    <row r="55" spans="1:39" ht="10.5" customHeight="1">
      <c r="A55" s="131" t="s">
        <v>57</v>
      </c>
      <c r="B55" s="133" t="str">
        <f>"104"</f>
        <v>104</v>
      </c>
      <c r="C55" s="107" t="s">
        <v>41</v>
      </c>
      <c r="D55" s="83"/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14</v>
      </c>
      <c r="M55" s="100" t="s">
        <v>14</v>
      </c>
      <c r="N55" s="100" t="s">
        <v>14</v>
      </c>
      <c r="O55" s="100"/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/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41"/>
      <c r="AI55" s="137" t="s">
        <v>14</v>
      </c>
      <c r="AJ55" s="5"/>
      <c r="AK55" s="5"/>
      <c r="AL55" s="5"/>
      <c r="AM55" s="5"/>
    </row>
    <row r="56" spans="1:39" ht="10.5" customHeight="1">
      <c r="A56" s="131"/>
      <c r="B56" s="133"/>
      <c r="C56" s="107"/>
      <c r="D56" s="84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36"/>
      <c r="AI56" s="137"/>
      <c r="AJ56" s="5"/>
      <c r="AK56" s="5"/>
      <c r="AL56" s="5"/>
      <c r="AM56" s="5"/>
    </row>
    <row r="57" spans="1:39" ht="9" customHeight="1">
      <c r="A57" s="131" t="s">
        <v>58</v>
      </c>
      <c r="B57" s="133" t="str">
        <f>"107"</f>
        <v>107</v>
      </c>
      <c r="C57" s="107" t="s">
        <v>41</v>
      </c>
      <c r="D57" s="69"/>
      <c r="E57" s="100" t="s">
        <v>14</v>
      </c>
      <c r="F57" s="100" t="s">
        <v>14</v>
      </c>
      <c r="G57" s="100" t="s">
        <v>14</v>
      </c>
      <c r="H57" s="100" t="s">
        <v>14</v>
      </c>
      <c r="I57" s="100" t="s">
        <v>14</v>
      </c>
      <c r="J57" s="100" t="s">
        <v>14</v>
      </c>
      <c r="K57" s="100" t="s">
        <v>14</v>
      </c>
      <c r="L57" s="100" t="s">
        <v>14</v>
      </c>
      <c r="M57" s="100" t="s">
        <v>14</v>
      </c>
      <c r="N57" s="100" t="s">
        <v>14</v>
      </c>
      <c r="O57" s="100" t="s">
        <v>14</v>
      </c>
      <c r="P57" s="100" t="s">
        <v>14</v>
      </c>
      <c r="Q57" s="100" t="s">
        <v>14</v>
      </c>
      <c r="R57" s="100" t="s">
        <v>14</v>
      </c>
      <c r="S57" s="100" t="s">
        <v>14</v>
      </c>
      <c r="T57" s="100" t="s">
        <v>14</v>
      </c>
      <c r="U57" s="100" t="s">
        <v>14</v>
      </c>
      <c r="V57" s="100" t="s">
        <v>14</v>
      </c>
      <c r="W57" s="100" t="s">
        <v>14</v>
      </c>
      <c r="X57" s="100" t="s">
        <v>14</v>
      </c>
      <c r="Y57" s="100" t="s">
        <v>14</v>
      </c>
      <c r="Z57" s="100" t="s">
        <v>14</v>
      </c>
      <c r="AA57" s="100" t="s">
        <v>14</v>
      </c>
      <c r="AB57" s="100" t="s">
        <v>14</v>
      </c>
      <c r="AC57" s="100" t="s">
        <v>14</v>
      </c>
      <c r="AD57" s="100" t="s">
        <v>14</v>
      </c>
      <c r="AE57" s="100" t="s">
        <v>14</v>
      </c>
      <c r="AF57" s="100" t="s">
        <v>14</v>
      </c>
      <c r="AG57" s="100" t="s">
        <v>14</v>
      </c>
      <c r="AH57" s="142"/>
      <c r="AI57" s="137" t="s">
        <v>14</v>
      </c>
      <c r="AJ57" s="5"/>
      <c r="AK57" s="5"/>
      <c r="AL57" s="5"/>
      <c r="AM57" s="5"/>
    </row>
    <row r="58" spans="1:39" ht="15.75" customHeight="1">
      <c r="A58" s="131"/>
      <c r="B58" s="133"/>
      <c r="C58" s="107"/>
      <c r="D58" s="74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43"/>
      <c r="AI58" s="137"/>
      <c r="AJ58" s="5"/>
      <c r="AK58" s="5"/>
      <c r="AL58" s="5"/>
      <c r="AM58" s="5"/>
    </row>
    <row r="59" spans="1:39" ht="12.6" customHeight="1">
      <c r="A59" s="131" t="s">
        <v>59</v>
      </c>
      <c r="B59" s="133" t="str">
        <f>"108"</f>
        <v>108</v>
      </c>
      <c r="C59" s="107" t="s">
        <v>41</v>
      </c>
      <c r="D59" s="88">
        <v>28.2</v>
      </c>
      <c r="E59" s="100" t="s">
        <v>14</v>
      </c>
      <c r="F59" s="100" t="s">
        <v>14</v>
      </c>
      <c r="G59" s="100" t="s">
        <v>14</v>
      </c>
      <c r="H59" s="100" t="s">
        <v>14</v>
      </c>
      <c r="I59" s="100" t="s">
        <v>14</v>
      </c>
      <c r="J59" s="100" t="s">
        <v>14</v>
      </c>
      <c r="K59" s="100" t="s">
        <v>14</v>
      </c>
      <c r="L59" s="100" t="s">
        <v>14</v>
      </c>
      <c r="M59" s="95" t="s">
        <v>112</v>
      </c>
      <c r="N59" s="100" t="s">
        <v>14</v>
      </c>
      <c r="O59" s="100"/>
      <c r="P59" s="100" t="s">
        <v>14</v>
      </c>
      <c r="Q59" s="100" t="s">
        <v>14</v>
      </c>
      <c r="R59" s="100" t="s">
        <v>14</v>
      </c>
      <c r="S59" s="100" t="s">
        <v>14</v>
      </c>
      <c r="T59" s="100" t="s">
        <v>14</v>
      </c>
      <c r="U59" s="100" t="s">
        <v>14</v>
      </c>
      <c r="V59" s="100" t="s">
        <v>14</v>
      </c>
      <c r="W59" s="100" t="s">
        <v>14</v>
      </c>
      <c r="X59" s="100" t="s">
        <v>14</v>
      </c>
      <c r="Y59" s="100" t="s">
        <v>14</v>
      </c>
      <c r="Z59" s="100" t="s">
        <v>14</v>
      </c>
      <c r="AA59" s="100" t="s">
        <v>14</v>
      </c>
      <c r="AB59" s="100" t="s">
        <v>14</v>
      </c>
      <c r="AC59" s="100" t="s">
        <v>14</v>
      </c>
      <c r="AD59" s="100" t="s">
        <v>14</v>
      </c>
      <c r="AE59" s="100" t="s">
        <v>14</v>
      </c>
      <c r="AF59" s="100" t="s">
        <v>14</v>
      </c>
      <c r="AG59" s="100" t="s">
        <v>14</v>
      </c>
      <c r="AH59" s="137">
        <v>1.75</v>
      </c>
      <c r="AI59" s="137" t="s">
        <v>14</v>
      </c>
      <c r="AJ59" s="5"/>
      <c r="AK59" s="5"/>
      <c r="AL59" s="5"/>
      <c r="AM59" s="5"/>
    </row>
    <row r="60" spans="1:39" ht="10.9" customHeight="1">
      <c r="A60" s="131"/>
      <c r="B60" s="133"/>
      <c r="C60" s="107"/>
      <c r="D60" s="89" t="s">
        <v>142</v>
      </c>
      <c r="E60" s="101"/>
      <c r="F60" s="101"/>
      <c r="G60" s="101"/>
      <c r="H60" s="101"/>
      <c r="I60" s="101"/>
      <c r="J60" s="101"/>
      <c r="K60" s="101"/>
      <c r="L60" s="101"/>
      <c r="M60" s="96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37"/>
      <c r="AI60" s="137"/>
      <c r="AJ60" s="5"/>
      <c r="AK60" s="5"/>
      <c r="AL60" s="5"/>
      <c r="AM60" s="5"/>
    </row>
    <row r="61" spans="1:39" ht="9.75" customHeight="1">
      <c r="A61" s="131" t="s">
        <v>60</v>
      </c>
      <c r="B61" s="133" t="str">
        <f>"111"</f>
        <v>111</v>
      </c>
      <c r="C61" s="107" t="s">
        <v>41</v>
      </c>
      <c r="D61" s="100" t="s">
        <v>14</v>
      </c>
      <c r="E61" s="100" t="s">
        <v>14</v>
      </c>
      <c r="F61" s="100" t="s">
        <v>14</v>
      </c>
      <c r="G61" s="100" t="s">
        <v>14</v>
      </c>
      <c r="H61" s="100" t="s">
        <v>14</v>
      </c>
      <c r="I61" s="100" t="s">
        <v>14</v>
      </c>
      <c r="J61" s="100" t="s">
        <v>14</v>
      </c>
      <c r="K61" s="100" t="s">
        <v>14</v>
      </c>
      <c r="L61" s="100" t="s">
        <v>14</v>
      </c>
      <c r="M61" s="100" t="s">
        <v>14</v>
      </c>
      <c r="N61" s="100" t="s">
        <v>14</v>
      </c>
      <c r="O61" s="100" t="s">
        <v>14</v>
      </c>
      <c r="P61" s="100" t="s">
        <v>14</v>
      </c>
      <c r="Q61" s="100" t="s">
        <v>14</v>
      </c>
      <c r="R61" s="100" t="s">
        <v>14</v>
      </c>
      <c r="S61" s="100" t="s">
        <v>14</v>
      </c>
      <c r="T61" s="100" t="s">
        <v>14</v>
      </c>
      <c r="U61" s="100" t="s">
        <v>14</v>
      </c>
      <c r="V61" s="100" t="s">
        <v>14</v>
      </c>
      <c r="W61" s="100" t="s">
        <v>14</v>
      </c>
      <c r="X61" s="100" t="s">
        <v>14</v>
      </c>
      <c r="Y61" s="100" t="s">
        <v>14</v>
      </c>
      <c r="Z61" s="100" t="s">
        <v>14</v>
      </c>
      <c r="AA61" s="100" t="s">
        <v>14</v>
      </c>
      <c r="AB61" s="100" t="s">
        <v>14</v>
      </c>
      <c r="AC61" s="100" t="s">
        <v>14</v>
      </c>
      <c r="AD61" s="100" t="s">
        <v>14</v>
      </c>
      <c r="AE61" s="100" t="s">
        <v>14</v>
      </c>
      <c r="AF61" s="100" t="s">
        <v>14</v>
      </c>
      <c r="AG61" s="100" t="s">
        <v>14</v>
      </c>
      <c r="AH61" s="141" t="s">
        <v>14</v>
      </c>
      <c r="AI61" s="137" t="s">
        <v>14</v>
      </c>
      <c r="AJ61" s="5"/>
      <c r="AK61" s="5"/>
      <c r="AL61" s="5"/>
      <c r="AM61" s="5"/>
    </row>
    <row r="62" spans="1:39" ht="12" customHeight="1">
      <c r="A62" s="131"/>
      <c r="B62" s="133"/>
      <c r="C62" s="107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36"/>
      <c r="AI62" s="137"/>
      <c r="AJ62" s="5"/>
      <c r="AK62" s="5"/>
      <c r="AL62" s="5"/>
      <c r="AM62" s="5"/>
    </row>
    <row r="63" spans="1:39" ht="12" customHeight="1">
      <c r="A63" s="131" t="s">
        <v>61</v>
      </c>
      <c r="B63" s="133" t="str">
        <f>"115"</f>
        <v>115</v>
      </c>
      <c r="C63" s="107" t="s">
        <v>41</v>
      </c>
      <c r="D63" s="100" t="s">
        <v>14</v>
      </c>
      <c r="E63" s="100" t="s">
        <v>15</v>
      </c>
      <c r="F63" s="90"/>
      <c r="G63" s="100" t="s">
        <v>14</v>
      </c>
      <c r="H63" s="100" t="s">
        <v>14</v>
      </c>
      <c r="I63" s="100" t="s">
        <v>14</v>
      </c>
      <c r="J63" s="100" t="s">
        <v>14</v>
      </c>
      <c r="K63" s="100" t="s">
        <v>14</v>
      </c>
      <c r="L63" s="100"/>
      <c r="M63" s="100" t="s">
        <v>14</v>
      </c>
      <c r="N63" s="100" t="s">
        <v>14</v>
      </c>
      <c r="O63" s="100" t="s">
        <v>14</v>
      </c>
      <c r="P63" s="100" t="s">
        <v>14</v>
      </c>
      <c r="Q63" s="100"/>
      <c r="R63" s="100" t="s">
        <v>14</v>
      </c>
      <c r="S63" s="100" t="s">
        <v>14</v>
      </c>
      <c r="T63" s="100" t="s">
        <v>14</v>
      </c>
      <c r="U63" s="100" t="s">
        <v>14</v>
      </c>
      <c r="V63" s="100" t="s">
        <v>14</v>
      </c>
      <c r="W63" s="100" t="s">
        <v>14</v>
      </c>
      <c r="X63" s="100" t="s">
        <v>14</v>
      </c>
      <c r="Y63" s="100" t="s">
        <v>14</v>
      </c>
      <c r="Z63" s="100" t="s">
        <v>14</v>
      </c>
      <c r="AA63" s="100" t="s">
        <v>14</v>
      </c>
      <c r="AB63" s="100" t="s">
        <v>14</v>
      </c>
      <c r="AC63" s="100" t="s">
        <v>14</v>
      </c>
      <c r="AD63" s="100" t="s">
        <v>14</v>
      </c>
      <c r="AE63" s="100" t="s">
        <v>14</v>
      </c>
      <c r="AF63" s="100" t="s">
        <v>14</v>
      </c>
      <c r="AG63" s="100" t="s">
        <v>14</v>
      </c>
      <c r="AH63" s="141"/>
      <c r="AI63" s="137" t="s">
        <v>14</v>
      </c>
      <c r="AJ63" s="5"/>
      <c r="AK63" s="5"/>
      <c r="AL63" s="5"/>
      <c r="AM63" s="5"/>
    </row>
    <row r="64" spans="1:39" ht="12" customHeight="1">
      <c r="A64" s="131"/>
      <c r="B64" s="133"/>
      <c r="C64" s="107"/>
      <c r="D64" s="101"/>
      <c r="E64" s="101"/>
      <c r="F64" s="9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36"/>
      <c r="AI64" s="137"/>
      <c r="AJ64" s="5"/>
      <c r="AK64" s="5"/>
      <c r="AL64" s="5"/>
      <c r="AM64" s="5"/>
    </row>
    <row r="65" spans="1:39" ht="11.25" customHeight="1">
      <c r="A65" s="131" t="s">
        <v>62</v>
      </c>
      <c r="B65" s="133">
        <v>116</v>
      </c>
      <c r="C65" s="107" t="s">
        <v>41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93" t="s">
        <v>134</v>
      </c>
      <c r="K65" s="94" t="s">
        <v>14</v>
      </c>
      <c r="L65" s="94"/>
      <c r="M65" s="94" t="s">
        <v>14</v>
      </c>
      <c r="N65" s="94" t="s">
        <v>14</v>
      </c>
      <c r="O65" s="94" t="s">
        <v>42</v>
      </c>
      <c r="P65" s="78"/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37">
        <v>1.0999999999999999E-2</v>
      </c>
      <c r="AI65" s="137" t="s">
        <v>14</v>
      </c>
      <c r="AJ65" s="5"/>
      <c r="AK65" s="5"/>
      <c r="AL65" s="5"/>
      <c r="AM65" s="5"/>
    </row>
    <row r="66" spans="1:39" ht="12" customHeight="1">
      <c r="A66" s="131"/>
      <c r="B66" s="133"/>
      <c r="C66" s="107"/>
      <c r="D66" s="94"/>
      <c r="E66" s="94"/>
      <c r="F66" s="94"/>
      <c r="G66" s="94"/>
      <c r="H66" s="94"/>
      <c r="I66" s="94"/>
      <c r="J66" s="93" t="s">
        <v>143</v>
      </c>
      <c r="K66" s="94"/>
      <c r="L66" s="94"/>
      <c r="M66" s="94"/>
      <c r="N66" s="94"/>
      <c r="O66" s="94"/>
      <c r="P66" s="80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37"/>
      <c r="AI66" s="137"/>
      <c r="AJ66" s="5"/>
      <c r="AK66" s="5"/>
      <c r="AL66" s="5"/>
      <c r="AM66" s="5"/>
    </row>
    <row r="67" spans="1:39" ht="12.75" customHeight="1">
      <c r="A67" s="131" t="s">
        <v>63</v>
      </c>
      <c r="B67" s="133" t="str">
        <f>"077"</f>
        <v>077</v>
      </c>
      <c r="C67" s="107" t="s">
        <v>41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69" t="s">
        <v>135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38">
        <v>0.02</v>
      </c>
      <c r="AI67" s="137" t="s">
        <v>14</v>
      </c>
      <c r="AJ67" s="5"/>
      <c r="AK67" s="5"/>
      <c r="AL67" s="5"/>
      <c r="AM67" s="5"/>
    </row>
    <row r="68" spans="1:39" ht="14.25" customHeight="1">
      <c r="A68" s="131"/>
      <c r="B68" s="133"/>
      <c r="C68" s="107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69" t="s">
        <v>144</v>
      </c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38"/>
      <c r="AI68" s="137"/>
      <c r="AJ68" s="5"/>
      <c r="AK68" s="5"/>
      <c r="AL68" s="5"/>
      <c r="AM68" s="5"/>
    </row>
    <row r="69" spans="1:39" ht="144" customHeight="1">
      <c r="A69" s="44"/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8"/>
      <c r="Q69" s="48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9" t="s">
        <v>64</v>
      </c>
      <c r="AD69" s="46"/>
      <c r="AE69" s="50"/>
      <c r="AF69" s="50"/>
      <c r="AG69" s="51"/>
      <c r="AH69" s="49"/>
      <c r="AI69" s="13"/>
      <c r="AJ69" s="5"/>
      <c r="AK69" s="5"/>
      <c r="AL69" s="5"/>
      <c r="AM69" s="5"/>
    </row>
    <row r="70" spans="1:39" ht="12" customHeight="1">
      <c r="A70" s="28" t="s">
        <v>17</v>
      </c>
      <c r="B70" s="29"/>
      <c r="C70" s="30"/>
      <c r="D70" s="52"/>
      <c r="E70" s="50"/>
      <c r="F70" s="50"/>
      <c r="G70" s="50"/>
      <c r="H70" s="50"/>
      <c r="I70" s="50"/>
      <c r="J70" s="50"/>
      <c r="K70" s="50"/>
      <c r="L70" s="50"/>
      <c r="M70" s="50"/>
      <c r="N70" s="20" t="s">
        <v>18</v>
      </c>
      <c r="O70" s="34"/>
      <c r="P70" s="48"/>
      <c r="Q70" s="48"/>
      <c r="R70" s="50"/>
      <c r="S70" s="50"/>
      <c r="T70" s="20" t="s">
        <v>65</v>
      </c>
      <c r="U70" s="20"/>
      <c r="V70" s="50"/>
      <c r="W70" s="50"/>
      <c r="X70" s="50"/>
      <c r="Y70" s="50"/>
      <c r="Z70" s="50"/>
      <c r="AA70" s="50"/>
      <c r="AB70" s="50"/>
      <c r="AC70" s="50"/>
      <c r="AD70" s="53"/>
      <c r="AE70" s="54"/>
      <c r="AF70" s="54"/>
      <c r="AG70" s="55"/>
      <c r="AH70" s="144" t="s">
        <v>66</v>
      </c>
      <c r="AI70" s="144"/>
      <c r="AJ70" s="5"/>
      <c r="AK70" s="5"/>
      <c r="AL70" s="5"/>
      <c r="AM70" s="5"/>
    </row>
    <row r="71" spans="1:39" ht="11.25" customHeight="1">
      <c r="A71" s="29"/>
      <c r="B71" s="31"/>
      <c r="C71" s="32" t="s">
        <v>20</v>
      </c>
      <c r="D71" s="111" t="s">
        <v>21</v>
      </c>
      <c r="E71" s="111"/>
      <c r="F71" s="111"/>
      <c r="G71" s="111"/>
      <c r="H71" s="111"/>
      <c r="I71" s="111"/>
      <c r="J71" s="111" t="s">
        <v>106</v>
      </c>
      <c r="K71" s="111"/>
      <c r="L71" s="94" t="s">
        <v>22</v>
      </c>
      <c r="M71" s="94"/>
      <c r="N71" s="94"/>
      <c r="O71" s="94"/>
      <c r="P71" s="94"/>
      <c r="Q71" s="94"/>
      <c r="R71" s="94"/>
      <c r="S71" s="94"/>
      <c r="T71" s="94"/>
      <c r="U71" s="94" t="s">
        <v>23</v>
      </c>
      <c r="V71" s="94"/>
      <c r="W71" s="94"/>
      <c r="X71" s="94"/>
      <c r="Y71" s="94" t="s">
        <v>24</v>
      </c>
      <c r="Z71" s="94"/>
      <c r="AA71" s="94"/>
      <c r="AB71" s="94"/>
      <c r="AC71" s="94"/>
      <c r="AD71" s="111" t="s">
        <v>25</v>
      </c>
      <c r="AE71" s="111"/>
      <c r="AF71" s="111"/>
      <c r="AG71" s="111"/>
      <c r="AH71" s="145" t="s">
        <v>67</v>
      </c>
      <c r="AI71" s="145"/>
      <c r="AJ71" s="5"/>
      <c r="AK71" s="5"/>
      <c r="AL71" s="5"/>
      <c r="AM71" s="5"/>
    </row>
    <row r="72" spans="1:39" ht="11.25" customHeight="1">
      <c r="A72" s="33"/>
      <c r="B72" s="32"/>
      <c r="C72" s="32" t="s">
        <v>26</v>
      </c>
      <c r="D72" s="111"/>
      <c r="E72" s="111"/>
      <c r="F72" s="111"/>
      <c r="G72" s="111"/>
      <c r="H72" s="111"/>
      <c r="I72" s="111"/>
      <c r="J72" s="111"/>
      <c r="K72" s="111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11"/>
      <c r="AE72" s="111"/>
      <c r="AF72" s="111"/>
      <c r="AG72" s="111"/>
      <c r="AH72" s="144" t="s">
        <v>27</v>
      </c>
      <c r="AI72" s="144"/>
      <c r="AJ72" s="5"/>
      <c r="AK72" s="5"/>
      <c r="AL72" s="5"/>
      <c r="AM72" s="5"/>
    </row>
    <row r="73" spans="1:39" ht="21" customHeight="1">
      <c r="A73" s="33" t="s">
        <v>28</v>
      </c>
      <c r="B73" s="32" t="s">
        <v>29</v>
      </c>
      <c r="C73" s="32" t="s">
        <v>30</v>
      </c>
      <c r="D73" s="110" t="s">
        <v>126</v>
      </c>
      <c r="E73" s="110" t="s">
        <v>113</v>
      </c>
      <c r="F73" s="110" t="s">
        <v>52</v>
      </c>
      <c r="G73" s="111" t="s">
        <v>14</v>
      </c>
      <c r="H73" s="111" t="s">
        <v>14</v>
      </c>
      <c r="I73" s="111" t="s">
        <v>14</v>
      </c>
      <c r="J73" s="110" t="s">
        <v>132</v>
      </c>
      <c r="K73" s="111" t="s">
        <v>14</v>
      </c>
      <c r="L73" s="110" t="s">
        <v>108</v>
      </c>
      <c r="M73" s="110" t="s">
        <v>114</v>
      </c>
      <c r="N73" s="112" t="s">
        <v>122</v>
      </c>
      <c r="O73" s="112" t="s">
        <v>123</v>
      </c>
      <c r="P73" s="112" t="s">
        <v>109</v>
      </c>
      <c r="Q73" s="112" t="s">
        <v>33</v>
      </c>
      <c r="R73" s="112" t="s">
        <v>32</v>
      </c>
      <c r="S73" s="111" t="s">
        <v>14</v>
      </c>
      <c r="T73" s="111" t="s">
        <v>14</v>
      </c>
      <c r="U73" s="112" t="s">
        <v>131</v>
      </c>
      <c r="V73" s="113" t="s">
        <v>115</v>
      </c>
      <c r="W73" s="111" t="s">
        <v>14</v>
      </c>
      <c r="X73" s="111" t="s">
        <v>14</v>
      </c>
      <c r="Y73" s="111" t="s">
        <v>14</v>
      </c>
      <c r="Z73" s="135" t="s">
        <v>14</v>
      </c>
      <c r="AA73" s="111" t="s">
        <v>14</v>
      </c>
      <c r="AB73" s="135" t="s">
        <v>14</v>
      </c>
      <c r="AC73" s="111" t="s">
        <v>14</v>
      </c>
      <c r="AD73" s="111" t="s">
        <v>14</v>
      </c>
      <c r="AE73" s="111" t="s">
        <v>14</v>
      </c>
      <c r="AF73" s="111" t="s">
        <v>14</v>
      </c>
      <c r="AG73" s="111" t="s">
        <v>14</v>
      </c>
      <c r="AH73" s="15"/>
      <c r="AI73" s="15"/>
    </row>
    <row r="74" spans="1:39" ht="12" customHeight="1">
      <c r="A74" s="33"/>
      <c r="B74" s="32"/>
      <c r="C74" s="32" t="s">
        <v>35</v>
      </c>
      <c r="D74" s="110"/>
      <c r="E74" s="110"/>
      <c r="F74" s="110"/>
      <c r="G74" s="111"/>
      <c r="H74" s="111"/>
      <c r="I74" s="111"/>
      <c r="J74" s="110"/>
      <c r="K74" s="111"/>
      <c r="L74" s="110"/>
      <c r="M74" s="110"/>
      <c r="N74" s="112"/>
      <c r="O74" s="112"/>
      <c r="P74" s="112"/>
      <c r="Q74" s="112"/>
      <c r="R74" s="112"/>
      <c r="S74" s="111"/>
      <c r="T74" s="111"/>
      <c r="U74" s="112"/>
      <c r="V74" s="113"/>
      <c r="W74" s="111"/>
      <c r="X74" s="111"/>
      <c r="Y74" s="111"/>
      <c r="Z74" s="135"/>
      <c r="AA74" s="111"/>
      <c r="AB74" s="135"/>
      <c r="AC74" s="111"/>
      <c r="AD74" s="111"/>
      <c r="AE74" s="111"/>
      <c r="AF74" s="111"/>
      <c r="AG74" s="111"/>
      <c r="AH74" s="129" t="s">
        <v>36</v>
      </c>
      <c r="AI74" s="129" t="s">
        <v>37</v>
      </c>
      <c r="AJ74" s="5"/>
      <c r="AK74" s="5"/>
      <c r="AL74" s="5"/>
      <c r="AM74" s="5"/>
    </row>
    <row r="75" spans="1:39" ht="63.75" customHeight="1">
      <c r="A75" s="34"/>
      <c r="B75" s="35"/>
      <c r="C75" s="35"/>
      <c r="D75" s="110"/>
      <c r="E75" s="110"/>
      <c r="F75" s="110"/>
      <c r="G75" s="111"/>
      <c r="H75" s="111"/>
      <c r="I75" s="111"/>
      <c r="J75" s="110"/>
      <c r="K75" s="111"/>
      <c r="L75" s="110"/>
      <c r="M75" s="110"/>
      <c r="N75" s="112"/>
      <c r="O75" s="112"/>
      <c r="P75" s="112"/>
      <c r="Q75" s="112"/>
      <c r="R75" s="112"/>
      <c r="S75" s="111"/>
      <c r="T75" s="111"/>
      <c r="U75" s="112"/>
      <c r="V75" s="113"/>
      <c r="W75" s="111"/>
      <c r="X75" s="111"/>
      <c r="Y75" s="111"/>
      <c r="Z75" s="135"/>
      <c r="AA75" s="111"/>
      <c r="AB75" s="135"/>
      <c r="AC75" s="111"/>
      <c r="AD75" s="111"/>
      <c r="AE75" s="111"/>
      <c r="AF75" s="111"/>
      <c r="AG75" s="111"/>
      <c r="AH75" s="129"/>
      <c r="AI75" s="129"/>
      <c r="AJ75" s="5"/>
      <c r="AK75" s="5"/>
      <c r="AL75" s="5"/>
      <c r="AM75" s="5"/>
    </row>
    <row r="76" spans="1:39" ht="10.5" customHeight="1">
      <c r="A76" s="36">
        <v>1</v>
      </c>
      <c r="B76" s="37">
        <v>2</v>
      </c>
      <c r="C76" s="36">
        <v>3</v>
      </c>
      <c r="D76" s="37">
        <v>4</v>
      </c>
      <c r="E76" s="36">
        <v>5</v>
      </c>
      <c r="F76" s="37">
        <v>6</v>
      </c>
      <c r="G76" s="36">
        <v>7</v>
      </c>
      <c r="H76" s="37">
        <v>8</v>
      </c>
      <c r="I76" s="36">
        <v>9</v>
      </c>
      <c r="J76" s="37">
        <v>10</v>
      </c>
      <c r="K76" s="36">
        <v>11</v>
      </c>
      <c r="L76" s="37">
        <v>12</v>
      </c>
      <c r="M76" s="36">
        <v>13</v>
      </c>
      <c r="N76" s="37">
        <v>14</v>
      </c>
      <c r="O76" s="36">
        <v>15</v>
      </c>
      <c r="P76" s="37">
        <v>16</v>
      </c>
      <c r="Q76" s="36">
        <v>17</v>
      </c>
      <c r="R76" s="37">
        <v>18</v>
      </c>
      <c r="S76" s="36">
        <v>19</v>
      </c>
      <c r="T76" s="37">
        <v>20</v>
      </c>
      <c r="U76" s="36">
        <v>21</v>
      </c>
      <c r="V76" s="37">
        <v>22</v>
      </c>
      <c r="W76" s="36">
        <v>23</v>
      </c>
      <c r="X76" s="37">
        <v>24</v>
      </c>
      <c r="Y76" s="36">
        <v>25</v>
      </c>
      <c r="Z76" s="37">
        <v>26</v>
      </c>
      <c r="AA76" s="36">
        <v>27</v>
      </c>
      <c r="AB76" s="37">
        <v>28</v>
      </c>
      <c r="AC76" s="36">
        <v>29</v>
      </c>
      <c r="AD76" s="37">
        <v>30</v>
      </c>
      <c r="AE76" s="36">
        <v>31</v>
      </c>
      <c r="AF76" s="37">
        <v>32</v>
      </c>
      <c r="AG76" s="36">
        <v>33</v>
      </c>
      <c r="AH76" s="37">
        <v>34</v>
      </c>
      <c r="AI76" s="36">
        <v>35</v>
      </c>
      <c r="AJ76" s="5"/>
      <c r="AK76" s="5"/>
      <c r="AL76" s="5"/>
      <c r="AM76" s="5"/>
    </row>
    <row r="77" spans="1:39" ht="10.5" customHeight="1">
      <c r="A77" s="131" t="s">
        <v>68</v>
      </c>
      <c r="B77" s="133" t="str">
        <f>"117"</f>
        <v>117</v>
      </c>
      <c r="C77" s="107" t="s">
        <v>44</v>
      </c>
      <c r="D77" s="94" t="s">
        <v>14</v>
      </c>
      <c r="E77" s="152" t="s">
        <v>14</v>
      </c>
      <c r="F77" s="152" t="s">
        <v>14</v>
      </c>
      <c r="G77" s="152" t="s">
        <v>14</v>
      </c>
      <c r="H77" s="152" t="s">
        <v>14</v>
      </c>
      <c r="I77" s="152" t="s">
        <v>14</v>
      </c>
      <c r="J77" s="152" t="s">
        <v>14</v>
      </c>
      <c r="K77" s="152" t="s">
        <v>14</v>
      </c>
      <c r="L77" s="59">
        <v>9.6</v>
      </c>
      <c r="M77" s="95"/>
      <c r="N77" s="64">
        <v>1.4</v>
      </c>
      <c r="O77" s="97" t="s">
        <v>112</v>
      </c>
      <c r="P77" s="152" t="s">
        <v>14</v>
      </c>
      <c r="Q77" s="152" t="s">
        <v>14</v>
      </c>
      <c r="R77" s="152" t="s">
        <v>14</v>
      </c>
      <c r="S77" s="152" t="s">
        <v>14</v>
      </c>
      <c r="T77" s="152" t="s">
        <v>14</v>
      </c>
      <c r="U77" s="152" t="s">
        <v>14</v>
      </c>
      <c r="V77" s="152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37">
        <v>0.7</v>
      </c>
      <c r="AI77" s="137" t="s">
        <v>14</v>
      </c>
      <c r="AJ77" s="5"/>
      <c r="AK77" s="5"/>
      <c r="AL77" s="5"/>
      <c r="AM77" s="5"/>
    </row>
    <row r="78" spans="1:39" ht="10.5" customHeight="1">
      <c r="A78" s="131"/>
      <c r="B78" s="133"/>
      <c r="C78" s="107"/>
      <c r="D78" s="94"/>
      <c r="E78" s="152"/>
      <c r="F78" s="152"/>
      <c r="G78" s="152"/>
      <c r="H78" s="152"/>
      <c r="I78" s="152"/>
      <c r="J78" s="152"/>
      <c r="K78" s="152"/>
      <c r="L78" s="68" t="s">
        <v>145</v>
      </c>
      <c r="M78" s="96"/>
      <c r="N78" s="65" t="s">
        <v>136</v>
      </c>
      <c r="O78" s="96"/>
      <c r="P78" s="152"/>
      <c r="Q78" s="152"/>
      <c r="R78" s="152"/>
      <c r="S78" s="152"/>
      <c r="T78" s="152"/>
      <c r="U78" s="152"/>
      <c r="V78" s="152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37"/>
      <c r="AI78" s="137"/>
      <c r="AJ78" s="5"/>
      <c r="AK78" s="5"/>
      <c r="AL78" s="5"/>
      <c r="AM78" s="5"/>
    </row>
    <row r="79" spans="1:39" ht="14.25" customHeight="1">
      <c r="A79" s="131" t="s">
        <v>116</v>
      </c>
      <c r="B79" s="133" t="str">
        <f>"119"</f>
        <v>119</v>
      </c>
      <c r="C79" s="107" t="s">
        <v>41</v>
      </c>
      <c r="D79" s="94" t="s">
        <v>14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4" t="s">
        <v>14</v>
      </c>
      <c r="O79" s="77">
        <v>50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140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38">
        <v>3.1</v>
      </c>
      <c r="AI79" s="137" t="s">
        <v>14</v>
      </c>
      <c r="AJ79" s="5"/>
      <c r="AK79" s="5"/>
      <c r="AL79" s="5"/>
      <c r="AM79" s="5"/>
    </row>
    <row r="80" spans="1:39" ht="15" customHeight="1">
      <c r="A80" s="131"/>
      <c r="B80" s="133"/>
      <c r="C80" s="107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77" t="s">
        <v>147</v>
      </c>
      <c r="P80" s="94"/>
      <c r="Q80" s="94"/>
      <c r="R80" s="94"/>
      <c r="S80" s="94"/>
      <c r="T80" s="94"/>
      <c r="U80" s="94"/>
      <c r="V80" s="140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38"/>
      <c r="AI80" s="137"/>
      <c r="AJ80" s="5"/>
      <c r="AK80" s="5"/>
      <c r="AL80" s="5"/>
      <c r="AM80" s="5"/>
    </row>
    <row r="81" spans="1:39" ht="12.75" customHeight="1">
      <c r="A81" s="131" t="s">
        <v>69</v>
      </c>
      <c r="B81" s="133" t="str">
        <f>"123"</f>
        <v>123</v>
      </c>
      <c r="C81" s="133" t="s">
        <v>44</v>
      </c>
      <c r="D81" s="94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59">
        <v>2</v>
      </c>
      <c r="M81" s="95" t="s">
        <v>112</v>
      </c>
      <c r="N81" s="59">
        <v>3.6</v>
      </c>
      <c r="O81" s="95" t="s">
        <v>112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94" t="s">
        <v>14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38">
        <v>0.35</v>
      </c>
      <c r="AI81" s="137" t="s">
        <v>14</v>
      </c>
      <c r="AJ81" s="5"/>
      <c r="AK81" s="5"/>
      <c r="AL81" s="5"/>
      <c r="AM81" s="5"/>
    </row>
    <row r="82" spans="1:39" ht="12" customHeight="1">
      <c r="A82" s="131"/>
      <c r="B82" s="133"/>
      <c r="C82" s="133"/>
      <c r="D82" s="94"/>
      <c r="E82" s="94"/>
      <c r="F82" s="94"/>
      <c r="G82" s="94"/>
      <c r="H82" s="94"/>
      <c r="I82" s="94"/>
      <c r="J82" s="94"/>
      <c r="K82" s="94"/>
      <c r="L82" s="68" t="s">
        <v>148</v>
      </c>
      <c r="M82" s="96"/>
      <c r="N82" s="68" t="s">
        <v>149</v>
      </c>
      <c r="O82" s="96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38"/>
      <c r="AI82" s="137"/>
      <c r="AJ82" s="5"/>
      <c r="AK82" s="5"/>
      <c r="AL82" s="5"/>
      <c r="AM82" s="5"/>
    </row>
    <row r="83" spans="1:39" ht="10.5" customHeight="1">
      <c r="A83" s="131" t="s">
        <v>70</v>
      </c>
      <c r="B83" s="133" t="str">
        <f>"124"</f>
        <v>124</v>
      </c>
      <c r="C83" s="107" t="s">
        <v>41</v>
      </c>
      <c r="D83" s="88">
        <v>9</v>
      </c>
      <c r="E83" s="59">
        <v>10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5" t="s">
        <v>112</v>
      </c>
      <c r="M83" s="69">
        <v>1.8</v>
      </c>
      <c r="N83" s="94" t="s">
        <v>14</v>
      </c>
      <c r="O83" s="77">
        <v>7.5</v>
      </c>
      <c r="P83" s="94" t="s">
        <v>14</v>
      </c>
      <c r="Q83" s="94" t="s">
        <v>14</v>
      </c>
      <c r="R83" s="94" t="s">
        <v>14</v>
      </c>
      <c r="S83" s="94" t="s">
        <v>14</v>
      </c>
      <c r="T83" s="94" t="s">
        <v>14</v>
      </c>
      <c r="U83" s="59">
        <v>12</v>
      </c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38">
        <v>2</v>
      </c>
      <c r="AI83" s="137" t="s">
        <v>14</v>
      </c>
      <c r="AJ83" s="5"/>
      <c r="AK83" s="5"/>
      <c r="AL83" s="5"/>
      <c r="AM83" s="5"/>
    </row>
    <row r="84" spans="1:39" ht="11.25" customHeight="1">
      <c r="A84" s="131"/>
      <c r="B84" s="133"/>
      <c r="C84" s="107"/>
      <c r="D84" s="89" t="s">
        <v>137</v>
      </c>
      <c r="E84" s="68" t="s">
        <v>145</v>
      </c>
      <c r="F84" s="94"/>
      <c r="G84" s="94"/>
      <c r="H84" s="94"/>
      <c r="I84" s="94"/>
      <c r="J84" s="94"/>
      <c r="K84" s="94"/>
      <c r="L84" s="96"/>
      <c r="M84" s="69" t="s">
        <v>136</v>
      </c>
      <c r="N84" s="94"/>
      <c r="O84" s="77" t="s">
        <v>150</v>
      </c>
      <c r="P84" s="94"/>
      <c r="Q84" s="94"/>
      <c r="R84" s="94"/>
      <c r="S84" s="94"/>
      <c r="T84" s="94"/>
      <c r="U84" s="68" t="s">
        <v>146</v>
      </c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38"/>
      <c r="AI84" s="137"/>
      <c r="AJ84" s="5"/>
      <c r="AK84" s="5"/>
      <c r="AL84" s="5"/>
      <c r="AM84" s="5"/>
    </row>
    <row r="85" spans="1:39" ht="11.25" customHeight="1">
      <c r="A85" s="131" t="s">
        <v>71</v>
      </c>
      <c r="B85" s="133" t="str">
        <f>"125"</f>
        <v>125</v>
      </c>
      <c r="C85" s="107" t="s">
        <v>41</v>
      </c>
      <c r="D85" s="107" t="s">
        <v>14</v>
      </c>
      <c r="E85" s="107" t="s">
        <v>14</v>
      </c>
      <c r="F85" s="107" t="s">
        <v>14</v>
      </c>
      <c r="G85" s="107" t="s">
        <v>14</v>
      </c>
      <c r="H85" s="107" t="s">
        <v>14</v>
      </c>
      <c r="I85" s="107" t="s">
        <v>14</v>
      </c>
      <c r="J85" s="107" t="s">
        <v>14</v>
      </c>
      <c r="K85" s="107" t="s">
        <v>14</v>
      </c>
      <c r="L85" s="107" t="s">
        <v>14</v>
      </c>
      <c r="M85" s="94" t="s">
        <v>14</v>
      </c>
      <c r="N85" s="107" t="s">
        <v>14</v>
      </c>
      <c r="O85" s="107" t="s">
        <v>14</v>
      </c>
      <c r="P85" s="107" t="s">
        <v>14</v>
      </c>
      <c r="Q85" s="107" t="s">
        <v>14</v>
      </c>
      <c r="R85" s="107" t="s">
        <v>14</v>
      </c>
      <c r="S85" s="107" t="s">
        <v>14</v>
      </c>
      <c r="T85" s="107" t="s">
        <v>14</v>
      </c>
      <c r="U85" s="94" t="s">
        <v>14</v>
      </c>
      <c r="V85" s="94" t="s">
        <v>14</v>
      </c>
      <c r="W85" s="107" t="s">
        <v>14</v>
      </c>
      <c r="X85" s="107" t="s">
        <v>14</v>
      </c>
      <c r="Y85" s="107" t="s">
        <v>14</v>
      </c>
      <c r="Z85" s="107" t="s">
        <v>14</v>
      </c>
      <c r="AA85" s="107" t="s">
        <v>14</v>
      </c>
      <c r="AB85" s="107" t="s">
        <v>14</v>
      </c>
      <c r="AC85" s="107" t="s">
        <v>14</v>
      </c>
      <c r="AD85" s="107" t="s">
        <v>14</v>
      </c>
      <c r="AE85" s="107" t="s">
        <v>14</v>
      </c>
      <c r="AF85" s="107" t="s">
        <v>14</v>
      </c>
      <c r="AG85" s="94" t="s">
        <v>14</v>
      </c>
      <c r="AH85" s="137" t="s">
        <v>14</v>
      </c>
      <c r="AI85" s="137" t="s">
        <v>14</v>
      </c>
      <c r="AJ85" s="5"/>
      <c r="AK85" s="5"/>
      <c r="AL85" s="5"/>
      <c r="AM85" s="5"/>
    </row>
    <row r="86" spans="1:39" ht="9.75" customHeight="1">
      <c r="A86" s="131"/>
      <c r="B86" s="133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94"/>
      <c r="N86" s="107"/>
      <c r="O86" s="107"/>
      <c r="P86" s="107"/>
      <c r="Q86" s="107"/>
      <c r="R86" s="107"/>
      <c r="S86" s="107"/>
      <c r="T86" s="107"/>
      <c r="U86" s="94"/>
      <c r="V86" s="94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94"/>
      <c r="AH86" s="137"/>
      <c r="AI86" s="137"/>
      <c r="AJ86" s="5"/>
      <c r="AK86" s="5"/>
      <c r="AL86" s="5"/>
      <c r="AM86" s="5"/>
    </row>
    <row r="87" spans="1:39" ht="12" customHeight="1">
      <c r="A87" s="131" t="s">
        <v>72</v>
      </c>
      <c r="B87" s="133" t="str">
        <f>"126"</f>
        <v>126</v>
      </c>
      <c r="C87" s="107" t="s">
        <v>73</v>
      </c>
      <c r="D87" s="59">
        <v>91</v>
      </c>
      <c r="E87" s="107" t="s">
        <v>14</v>
      </c>
      <c r="F87" s="69">
        <v>100</v>
      </c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77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94" t="s">
        <v>14</v>
      </c>
      <c r="V87" s="94" t="s">
        <v>14</v>
      </c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38">
        <v>12</v>
      </c>
      <c r="AI87" s="137" t="s">
        <v>14</v>
      </c>
      <c r="AJ87" s="5"/>
      <c r="AK87" s="5"/>
      <c r="AL87" s="5"/>
      <c r="AM87" s="5"/>
    </row>
    <row r="88" spans="1:39" ht="12" customHeight="1">
      <c r="A88" s="131"/>
      <c r="B88" s="133"/>
      <c r="C88" s="107"/>
      <c r="D88" s="68" t="s">
        <v>128</v>
      </c>
      <c r="E88" s="107"/>
      <c r="F88" s="69" t="s">
        <v>128</v>
      </c>
      <c r="G88" s="94"/>
      <c r="H88" s="94"/>
      <c r="I88" s="94"/>
      <c r="J88" s="94"/>
      <c r="K88" s="94"/>
      <c r="L88" s="94"/>
      <c r="M88" s="94"/>
      <c r="N88" s="94"/>
      <c r="O88" s="77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38"/>
      <c r="AI88" s="137"/>
      <c r="AJ88" s="5"/>
      <c r="AK88" s="5"/>
      <c r="AL88" s="5"/>
      <c r="AM88" s="5"/>
    </row>
    <row r="89" spans="1:39" ht="13.5" customHeight="1">
      <c r="A89" s="146" t="s">
        <v>74</v>
      </c>
      <c r="B89" s="133" t="str">
        <f>"130"</f>
        <v>130</v>
      </c>
      <c r="C89" s="107" t="s">
        <v>41</v>
      </c>
      <c r="D89" s="107" t="s">
        <v>14</v>
      </c>
      <c r="E89" s="107" t="s">
        <v>14</v>
      </c>
      <c r="F89" s="107" t="s">
        <v>14</v>
      </c>
      <c r="G89" s="107" t="s">
        <v>14</v>
      </c>
      <c r="H89" s="107" t="s">
        <v>14</v>
      </c>
      <c r="I89" s="107" t="s">
        <v>14</v>
      </c>
      <c r="J89" s="107" t="s">
        <v>14</v>
      </c>
      <c r="K89" s="107" t="s">
        <v>14</v>
      </c>
      <c r="L89" s="59">
        <v>10</v>
      </c>
      <c r="M89" s="94" t="s">
        <v>14</v>
      </c>
      <c r="N89" s="66">
        <v>6</v>
      </c>
      <c r="O89" s="98" t="s">
        <v>112</v>
      </c>
      <c r="P89" s="107" t="s">
        <v>14</v>
      </c>
      <c r="Q89" s="107" t="s">
        <v>14</v>
      </c>
      <c r="R89" s="107" t="s">
        <v>14</v>
      </c>
      <c r="S89" s="94" t="s">
        <v>14</v>
      </c>
      <c r="T89" s="107" t="s">
        <v>14</v>
      </c>
      <c r="U89" s="94" t="s">
        <v>14</v>
      </c>
      <c r="V89" s="107" t="s">
        <v>14</v>
      </c>
      <c r="W89" s="107" t="s">
        <v>14</v>
      </c>
      <c r="X89" s="107" t="s">
        <v>14</v>
      </c>
      <c r="Y89" s="107" t="s">
        <v>14</v>
      </c>
      <c r="Z89" s="107" t="s">
        <v>14</v>
      </c>
      <c r="AA89" s="107" t="s">
        <v>14</v>
      </c>
      <c r="AB89" s="107" t="s">
        <v>14</v>
      </c>
      <c r="AC89" s="107" t="s">
        <v>14</v>
      </c>
      <c r="AD89" s="107" t="s">
        <v>14</v>
      </c>
      <c r="AE89" s="107" t="s">
        <v>14</v>
      </c>
      <c r="AF89" s="107" t="s">
        <v>14</v>
      </c>
      <c r="AG89" s="94" t="s">
        <v>14</v>
      </c>
      <c r="AH89" s="138">
        <v>0.99199999999999999</v>
      </c>
      <c r="AI89" s="137" t="s">
        <v>14</v>
      </c>
      <c r="AJ89" s="5"/>
      <c r="AK89" s="5"/>
      <c r="AL89" s="5"/>
      <c r="AM89" s="5"/>
    </row>
    <row r="90" spans="1:39" ht="12.6" customHeight="1">
      <c r="A90" s="146"/>
      <c r="B90" s="133"/>
      <c r="C90" s="107"/>
      <c r="D90" s="107"/>
      <c r="E90" s="107"/>
      <c r="F90" s="107"/>
      <c r="G90" s="107"/>
      <c r="H90" s="107"/>
      <c r="I90" s="107"/>
      <c r="J90" s="107"/>
      <c r="K90" s="107"/>
      <c r="L90" s="68" t="s">
        <v>145</v>
      </c>
      <c r="M90" s="94"/>
      <c r="N90" s="67" t="s">
        <v>151</v>
      </c>
      <c r="O90" s="99"/>
      <c r="P90" s="107"/>
      <c r="Q90" s="107"/>
      <c r="R90" s="107"/>
      <c r="S90" s="94"/>
      <c r="T90" s="107"/>
      <c r="U90" s="94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94"/>
      <c r="AH90" s="138"/>
      <c r="AI90" s="137"/>
      <c r="AJ90" s="5"/>
      <c r="AK90" s="5"/>
      <c r="AL90" s="5"/>
      <c r="AM90" s="5"/>
    </row>
    <row r="91" spans="1:39" ht="13.5" customHeight="1">
      <c r="A91" s="146" t="s">
        <v>75</v>
      </c>
      <c r="B91" s="133" t="str">
        <f>"132"</f>
        <v>132</v>
      </c>
      <c r="C91" s="107" t="s">
        <v>41</v>
      </c>
      <c r="D91" s="94" t="s">
        <v>14</v>
      </c>
      <c r="E91" s="107" t="s">
        <v>14</v>
      </c>
      <c r="F91" s="107" t="s">
        <v>14</v>
      </c>
      <c r="G91" s="107" t="s">
        <v>14</v>
      </c>
      <c r="H91" s="107" t="s">
        <v>14</v>
      </c>
      <c r="I91" s="107" t="s">
        <v>14</v>
      </c>
      <c r="J91" s="107" t="s">
        <v>14</v>
      </c>
      <c r="K91" s="107" t="s">
        <v>14</v>
      </c>
      <c r="L91" s="66">
        <v>16</v>
      </c>
      <c r="M91" s="98" t="s">
        <v>112</v>
      </c>
      <c r="N91" s="98" t="s">
        <v>112</v>
      </c>
      <c r="O91" s="66"/>
      <c r="P91" s="107" t="s">
        <v>14</v>
      </c>
      <c r="Q91" s="107" t="s">
        <v>14</v>
      </c>
      <c r="R91" s="107" t="s">
        <v>14</v>
      </c>
      <c r="S91" s="107" t="s">
        <v>14</v>
      </c>
      <c r="T91" s="107" t="s">
        <v>14</v>
      </c>
      <c r="U91" s="69">
        <v>54</v>
      </c>
      <c r="V91" s="107" t="s">
        <v>14</v>
      </c>
      <c r="W91" s="107" t="s">
        <v>14</v>
      </c>
      <c r="X91" s="107" t="s">
        <v>14</v>
      </c>
      <c r="Y91" s="107" t="s">
        <v>14</v>
      </c>
      <c r="Z91" s="107" t="s">
        <v>14</v>
      </c>
      <c r="AA91" s="107" t="s">
        <v>14</v>
      </c>
      <c r="AB91" s="107" t="s">
        <v>14</v>
      </c>
      <c r="AC91" s="107" t="s">
        <v>14</v>
      </c>
      <c r="AD91" s="107" t="s">
        <v>14</v>
      </c>
      <c r="AE91" s="107" t="s">
        <v>14</v>
      </c>
      <c r="AF91" s="107" t="s">
        <v>14</v>
      </c>
      <c r="AG91" s="94" t="s">
        <v>14</v>
      </c>
      <c r="AH91" s="138">
        <v>4.5259999999999998</v>
      </c>
      <c r="AI91" s="137" t="s">
        <v>14</v>
      </c>
      <c r="AJ91" s="5"/>
      <c r="AK91" s="5"/>
      <c r="AL91" s="5"/>
      <c r="AM91" s="5"/>
    </row>
    <row r="92" spans="1:39" ht="15" customHeight="1">
      <c r="A92" s="146"/>
      <c r="B92" s="133"/>
      <c r="C92" s="107"/>
      <c r="D92" s="94"/>
      <c r="E92" s="107"/>
      <c r="F92" s="107"/>
      <c r="G92" s="107"/>
      <c r="H92" s="107"/>
      <c r="I92" s="107"/>
      <c r="J92" s="107"/>
      <c r="K92" s="107"/>
      <c r="L92" s="67" t="s">
        <v>152</v>
      </c>
      <c r="M92" s="99"/>
      <c r="N92" s="99"/>
      <c r="O92" s="67"/>
      <c r="P92" s="107"/>
      <c r="Q92" s="107"/>
      <c r="R92" s="107"/>
      <c r="S92" s="107"/>
      <c r="T92" s="107"/>
      <c r="U92" s="69" t="s">
        <v>153</v>
      </c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94"/>
      <c r="AH92" s="138"/>
      <c r="AI92" s="137"/>
      <c r="AJ92" s="5"/>
      <c r="AK92" s="5"/>
      <c r="AL92" s="5"/>
      <c r="AM92" s="5"/>
    </row>
    <row r="93" spans="1:39" ht="12.75" customHeight="1">
      <c r="A93" s="131" t="s">
        <v>76</v>
      </c>
      <c r="B93" s="133" t="str">
        <f>"134"</f>
        <v>134</v>
      </c>
      <c r="C93" s="107" t="s">
        <v>41</v>
      </c>
      <c r="D93" s="94" t="s">
        <v>14</v>
      </c>
      <c r="E93" s="94" t="s">
        <v>14</v>
      </c>
      <c r="F93" s="94" t="s">
        <v>14</v>
      </c>
      <c r="G93" s="94" t="s">
        <v>14</v>
      </c>
      <c r="H93" s="94" t="s">
        <v>14</v>
      </c>
      <c r="I93" s="94" t="s">
        <v>14</v>
      </c>
      <c r="J93" s="94" t="s">
        <v>14</v>
      </c>
      <c r="K93" s="94" t="s">
        <v>14</v>
      </c>
      <c r="L93" s="94" t="s">
        <v>14</v>
      </c>
      <c r="M93" s="94" t="s">
        <v>14</v>
      </c>
      <c r="N93" s="70" t="s">
        <v>125</v>
      </c>
      <c r="O93" s="107" t="s">
        <v>14</v>
      </c>
      <c r="P93" s="107" t="s">
        <v>14</v>
      </c>
      <c r="Q93" s="107" t="s">
        <v>14</v>
      </c>
      <c r="R93" s="107" t="s">
        <v>14</v>
      </c>
      <c r="S93" s="107" t="s">
        <v>14</v>
      </c>
      <c r="T93" s="107" t="s">
        <v>14</v>
      </c>
      <c r="U93" s="107" t="s">
        <v>14</v>
      </c>
      <c r="V93" s="107" t="s">
        <v>14</v>
      </c>
      <c r="W93" s="107" t="s">
        <v>14</v>
      </c>
      <c r="X93" s="107" t="s">
        <v>14</v>
      </c>
      <c r="Y93" s="107" t="s">
        <v>14</v>
      </c>
      <c r="Z93" s="107" t="s">
        <v>14</v>
      </c>
      <c r="AA93" s="107" t="s">
        <v>14</v>
      </c>
      <c r="AB93" s="107" t="s">
        <v>14</v>
      </c>
      <c r="AC93" s="107" t="s">
        <v>14</v>
      </c>
      <c r="AD93" s="107" t="s">
        <v>14</v>
      </c>
      <c r="AE93" s="107" t="s">
        <v>14</v>
      </c>
      <c r="AF93" s="107" t="s">
        <v>14</v>
      </c>
      <c r="AG93" s="94" t="s">
        <v>14</v>
      </c>
      <c r="AH93" s="138">
        <v>7.5</v>
      </c>
      <c r="AI93" s="137" t="s">
        <v>14</v>
      </c>
      <c r="AJ93" s="5"/>
      <c r="AK93" s="5"/>
      <c r="AL93" s="5"/>
      <c r="AM93" s="5"/>
    </row>
    <row r="94" spans="1:39" ht="10.5" customHeight="1">
      <c r="A94" s="131"/>
      <c r="B94" s="133"/>
      <c r="C94" s="107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70" t="s">
        <v>154</v>
      </c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94"/>
      <c r="AH94" s="138"/>
      <c r="AI94" s="137"/>
      <c r="AJ94" s="5"/>
      <c r="AK94" s="5"/>
      <c r="AL94" s="5"/>
      <c r="AM94" s="5"/>
    </row>
    <row r="95" spans="1:39" ht="13.5" customHeight="1">
      <c r="A95" s="131" t="s">
        <v>77</v>
      </c>
      <c r="B95" s="133" t="str">
        <f>"137"</f>
        <v>137</v>
      </c>
      <c r="C95" s="107" t="s">
        <v>41</v>
      </c>
      <c r="D95" s="94" t="s">
        <v>14</v>
      </c>
      <c r="E95" s="94" t="s">
        <v>14</v>
      </c>
      <c r="F95" s="94" t="s">
        <v>14</v>
      </c>
      <c r="G95" s="94" t="s">
        <v>14</v>
      </c>
      <c r="H95" s="94" t="s">
        <v>14</v>
      </c>
      <c r="I95" s="94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94" t="s">
        <v>14</v>
      </c>
      <c r="O95" s="94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37" t="s">
        <v>14</v>
      </c>
      <c r="AI95" s="137" t="s">
        <v>14</v>
      </c>
      <c r="AJ95" s="5"/>
      <c r="AK95" s="5"/>
      <c r="AL95" s="5"/>
      <c r="AM95" s="5"/>
    </row>
    <row r="96" spans="1:39" ht="11.25" customHeight="1">
      <c r="A96" s="131"/>
      <c r="B96" s="133"/>
      <c r="C96" s="107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37"/>
      <c r="AI96" s="137"/>
      <c r="AJ96" s="5"/>
      <c r="AK96" s="5"/>
      <c r="AL96" s="5"/>
      <c r="AM96" s="5"/>
    </row>
    <row r="97" spans="1:39" ht="11.25" customHeight="1">
      <c r="A97" s="131" t="s">
        <v>34</v>
      </c>
      <c r="B97" s="133" t="str">
        <f>"144"</f>
        <v>144</v>
      </c>
      <c r="C97" s="107" t="s">
        <v>41</v>
      </c>
      <c r="D97" s="107" t="s">
        <v>14</v>
      </c>
      <c r="E97" s="107" t="s">
        <v>14</v>
      </c>
      <c r="F97" s="107" t="s">
        <v>14</v>
      </c>
      <c r="G97" s="107" t="s">
        <v>14</v>
      </c>
      <c r="H97" s="107" t="s">
        <v>14</v>
      </c>
      <c r="I97" s="107" t="s">
        <v>14</v>
      </c>
      <c r="J97" s="107" t="s">
        <v>14</v>
      </c>
      <c r="K97" s="107" t="s">
        <v>14</v>
      </c>
      <c r="L97" s="107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137" t="s">
        <v>14</v>
      </c>
      <c r="AI97" s="137" t="s">
        <v>14</v>
      </c>
      <c r="AJ97" s="5"/>
      <c r="AK97" s="5"/>
      <c r="AL97" s="5"/>
      <c r="AM97" s="5"/>
    </row>
    <row r="98" spans="1:39" ht="11.25" customHeight="1">
      <c r="A98" s="131"/>
      <c r="B98" s="133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137"/>
      <c r="AI98" s="137"/>
      <c r="AJ98" s="5"/>
      <c r="AK98" s="5"/>
      <c r="AL98" s="5"/>
      <c r="AM98" s="5"/>
    </row>
    <row r="99" spans="1:39" ht="11.25" customHeight="1">
      <c r="A99" s="131" t="s">
        <v>78</v>
      </c>
      <c r="B99" s="133" t="str">
        <f>"151"</f>
        <v>151</v>
      </c>
      <c r="C99" s="107" t="s">
        <v>41</v>
      </c>
      <c r="D99" s="107" t="s">
        <v>14</v>
      </c>
      <c r="E99" s="107" t="s">
        <v>14</v>
      </c>
      <c r="F99" s="107" t="s">
        <v>14</v>
      </c>
      <c r="G99" s="107" t="s">
        <v>14</v>
      </c>
      <c r="H99" s="107" t="s">
        <v>14</v>
      </c>
      <c r="I99" s="107" t="s">
        <v>14</v>
      </c>
      <c r="J99" s="107" t="s">
        <v>14</v>
      </c>
      <c r="K99" s="107" t="s">
        <v>14</v>
      </c>
      <c r="L99" s="107" t="s">
        <v>14</v>
      </c>
      <c r="M99" s="94" t="s">
        <v>14</v>
      </c>
      <c r="N99" s="107" t="s">
        <v>14</v>
      </c>
      <c r="O99" s="107" t="s">
        <v>14</v>
      </c>
      <c r="P99" s="107" t="s">
        <v>14</v>
      </c>
      <c r="Q99" s="107" t="s">
        <v>14</v>
      </c>
      <c r="R99" s="107" t="s">
        <v>14</v>
      </c>
      <c r="S99" s="107" t="s">
        <v>14</v>
      </c>
      <c r="T99" s="94" t="s">
        <v>14</v>
      </c>
      <c r="U99" s="95" t="s">
        <v>112</v>
      </c>
      <c r="V99" s="107" t="s">
        <v>14</v>
      </c>
      <c r="W99" s="107" t="s">
        <v>14</v>
      </c>
      <c r="X99" s="107" t="s">
        <v>14</v>
      </c>
      <c r="Y99" s="107" t="s">
        <v>14</v>
      </c>
      <c r="Z99" s="107" t="s">
        <v>14</v>
      </c>
      <c r="AA99" s="107" t="s">
        <v>14</v>
      </c>
      <c r="AB99" s="107" t="s">
        <v>14</v>
      </c>
      <c r="AC99" s="107" t="s">
        <v>14</v>
      </c>
      <c r="AD99" s="107" t="s">
        <v>14</v>
      </c>
      <c r="AE99" s="107" t="s">
        <v>14</v>
      </c>
      <c r="AF99" s="107" t="s">
        <v>14</v>
      </c>
      <c r="AG99" s="94" t="s">
        <v>14</v>
      </c>
      <c r="AH99" s="137" t="s">
        <v>112</v>
      </c>
      <c r="AI99" s="137" t="s">
        <v>14</v>
      </c>
      <c r="AJ99" s="5"/>
      <c r="AK99" s="5"/>
      <c r="AL99" s="5"/>
      <c r="AM99" s="5"/>
    </row>
    <row r="100" spans="1:39" ht="11.25" customHeight="1">
      <c r="A100" s="131"/>
      <c r="B100" s="133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94"/>
      <c r="N100" s="107"/>
      <c r="O100" s="107"/>
      <c r="P100" s="107"/>
      <c r="Q100" s="107"/>
      <c r="R100" s="107"/>
      <c r="S100" s="107"/>
      <c r="T100" s="94"/>
      <c r="U100" s="96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94"/>
      <c r="AH100" s="137"/>
      <c r="AI100" s="137"/>
      <c r="AJ100" s="5"/>
      <c r="AK100" s="5"/>
      <c r="AL100" s="5"/>
      <c r="AM100" s="5"/>
    </row>
    <row r="101" spans="1:39" ht="12" customHeight="1">
      <c r="A101" s="131" t="s">
        <v>79</v>
      </c>
      <c r="B101" s="133">
        <v>156</v>
      </c>
      <c r="C101" s="107" t="s">
        <v>41</v>
      </c>
      <c r="D101" s="94" t="s">
        <v>14</v>
      </c>
      <c r="E101" s="94" t="s">
        <v>14</v>
      </c>
      <c r="F101" s="94" t="s">
        <v>14</v>
      </c>
      <c r="G101" s="94" t="s">
        <v>14</v>
      </c>
      <c r="H101" s="94" t="s">
        <v>14</v>
      </c>
      <c r="I101" s="94" t="s">
        <v>14</v>
      </c>
      <c r="J101" s="94" t="s">
        <v>14</v>
      </c>
      <c r="K101" s="94" t="s">
        <v>14</v>
      </c>
      <c r="L101" s="94" t="s">
        <v>14</v>
      </c>
      <c r="M101" s="94" t="s">
        <v>14</v>
      </c>
      <c r="N101" s="107" t="s">
        <v>14</v>
      </c>
      <c r="O101" s="107" t="s">
        <v>14</v>
      </c>
      <c r="P101" s="107" t="s">
        <v>14</v>
      </c>
      <c r="Q101" s="107" t="s">
        <v>14</v>
      </c>
      <c r="R101" s="107" t="s">
        <v>14</v>
      </c>
      <c r="S101" s="107" t="s">
        <v>14</v>
      </c>
      <c r="T101" s="94" t="s">
        <v>14</v>
      </c>
      <c r="U101" s="94" t="s">
        <v>14</v>
      </c>
      <c r="V101" s="107" t="s">
        <v>14</v>
      </c>
      <c r="W101" s="107" t="s">
        <v>14</v>
      </c>
      <c r="X101" s="107" t="s">
        <v>14</v>
      </c>
      <c r="Y101" s="107" t="s">
        <v>14</v>
      </c>
      <c r="Z101" s="107" t="s">
        <v>14</v>
      </c>
      <c r="AA101" s="107" t="s">
        <v>14</v>
      </c>
      <c r="AB101" s="107" t="s">
        <v>14</v>
      </c>
      <c r="AC101" s="107" t="s">
        <v>14</v>
      </c>
      <c r="AD101" s="107" t="s">
        <v>14</v>
      </c>
      <c r="AE101" s="107" t="s">
        <v>14</v>
      </c>
      <c r="AF101" s="107" t="s">
        <v>14</v>
      </c>
      <c r="AG101" s="94" t="s">
        <v>14</v>
      </c>
      <c r="AH101" s="137" t="s">
        <v>14</v>
      </c>
      <c r="AI101" s="137" t="s">
        <v>14</v>
      </c>
      <c r="AJ101" s="5"/>
      <c r="AK101" s="5"/>
      <c r="AL101" s="5"/>
      <c r="AM101" s="5"/>
    </row>
    <row r="102" spans="1:39" ht="12" customHeight="1">
      <c r="A102" s="131"/>
      <c r="B102" s="133"/>
      <c r="C102" s="107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107"/>
      <c r="O102" s="107"/>
      <c r="P102" s="107"/>
      <c r="Q102" s="107"/>
      <c r="R102" s="107"/>
      <c r="S102" s="107"/>
      <c r="T102" s="94"/>
      <c r="U102" s="94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94"/>
      <c r="AH102" s="137"/>
      <c r="AI102" s="137"/>
      <c r="AJ102" s="5"/>
      <c r="AK102" s="5"/>
      <c r="AL102" s="5"/>
      <c r="AM102" s="5"/>
    </row>
    <row r="103" spans="1:39" ht="13.5" customHeight="1">
      <c r="A103" s="131" t="s">
        <v>115</v>
      </c>
      <c r="B103" s="133">
        <v>162</v>
      </c>
      <c r="C103" s="107" t="s">
        <v>73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94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70">
        <v>180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38">
        <v>11.5</v>
      </c>
      <c r="AI103" s="137" t="s">
        <v>14</v>
      </c>
      <c r="AJ103" s="5"/>
      <c r="AK103" s="5"/>
      <c r="AL103" s="5"/>
      <c r="AM103" s="5"/>
    </row>
    <row r="104" spans="1:39" ht="13.5" customHeight="1">
      <c r="A104" s="131"/>
      <c r="B104" s="133"/>
      <c r="C104" s="107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70" t="s">
        <v>155</v>
      </c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38"/>
      <c r="AI104" s="137"/>
      <c r="AJ104" s="5"/>
      <c r="AK104" s="5"/>
      <c r="AL104" s="5"/>
      <c r="AM104" s="5"/>
    </row>
    <row r="105" spans="1:39" ht="12.75" customHeight="1">
      <c r="A105" s="131" t="s">
        <v>80</v>
      </c>
      <c r="B105" s="133" t="str">
        <f>"163"</f>
        <v>163</v>
      </c>
      <c r="C105" s="107" t="s">
        <v>41</v>
      </c>
      <c r="D105" s="59">
        <v>14.5</v>
      </c>
      <c r="E105" s="94" t="s">
        <v>14</v>
      </c>
      <c r="F105" s="59">
        <v>15</v>
      </c>
      <c r="G105" s="94" t="s">
        <v>14</v>
      </c>
      <c r="H105" s="94" t="s">
        <v>14</v>
      </c>
      <c r="I105" s="94" t="s">
        <v>14</v>
      </c>
      <c r="J105" s="93">
        <v>18</v>
      </c>
      <c r="K105" s="94" t="s">
        <v>14</v>
      </c>
      <c r="L105" s="94" t="s">
        <v>14</v>
      </c>
      <c r="M105" s="94" t="s">
        <v>14</v>
      </c>
      <c r="N105" s="59">
        <v>0.9</v>
      </c>
      <c r="O105" s="95" t="s">
        <v>112</v>
      </c>
      <c r="P105" s="59">
        <v>20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69">
        <v>8.8000000000000007</v>
      </c>
      <c r="V105" s="59"/>
      <c r="W105" s="94" t="s">
        <v>14</v>
      </c>
      <c r="X105" s="94" t="s">
        <v>14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38">
        <v>5</v>
      </c>
      <c r="AI105" s="137" t="s">
        <v>14</v>
      </c>
      <c r="AJ105" s="5"/>
      <c r="AK105" s="5"/>
      <c r="AL105" s="5"/>
      <c r="AM105" s="5"/>
    </row>
    <row r="106" spans="1:39" ht="13.5" customHeight="1">
      <c r="A106" s="131"/>
      <c r="B106" s="133"/>
      <c r="C106" s="107"/>
      <c r="D106" s="68" t="s">
        <v>156</v>
      </c>
      <c r="E106" s="94"/>
      <c r="F106" s="68" t="s">
        <v>156</v>
      </c>
      <c r="G106" s="94"/>
      <c r="H106" s="94"/>
      <c r="I106" s="94"/>
      <c r="J106" s="93" t="s">
        <v>152</v>
      </c>
      <c r="K106" s="94"/>
      <c r="L106" s="94"/>
      <c r="M106" s="94"/>
      <c r="N106" s="79" t="s">
        <v>157</v>
      </c>
      <c r="O106" s="96"/>
      <c r="P106" s="68" t="s">
        <v>130</v>
      </c>
      <c r="Q106" s="94"/>
      <c r="R106" s="94"/>
      <c r="S106" s="94"/>
      <c r="T106" s="94"/>
      <c r="U106" s="69" t="s">
        <v>158</v>
      </c>
      <c r="V106" s="79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138"/>
      <c r="AI106" s="138"/>
      <c r="AJ106" s="5"/>
      <c r="AK106" s="5"/>
      <c r="AL106" s="5"/>
      <c r="AM106" s="5"/>
    </row>
    <row r="107" spans="1:39" ht="13.5" customHeight="1">
      <c r="A107" s="131" t="s">
        <v>117</v>
      </c>
      <c r="B107" s="133">
        <v>136</v>
      </c>
      <c r="C107" s="107" t="s">
        <v>41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76"/>
      <c r="K107" s="94" t="s">
        <v>14</v>
      </c>
      <c r="L107" s="94" t="s">
        <v>14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37" t="s">
        <v>124</v>
      </c>
      <c r="AI107" s="137" t="s">
        <v>14</v>
      </c>
      <c r="AJ107" s="5"/>
      <c r="AK107" s="5"/>
      <c r="AL107" s="5"/>
      <c r="AM107" s="5"/>
    </row>
    <row r="108" spans="1:39" ht="9" customHeight="1">
      <c r="A108" s="131"/>
      <c r="B108" s="133"/>
      <c r="C108" s="107"/>
      <c r="D108" s="94"/>
      <c r="E108" s="94"/>
      <c r="F108" s="94"/>
      <c r="G108" s="94"/>
      <c r="H108" s="94"/>
      <c r="I108" s="94"/>
      <c r="J108" s="76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37"/>
      <c r="AI108" s="137"/>
      <c r="AJ108" s="5"/>
      <c r="AK108" s="5"/>
      <c r="AL108" s="5"/>
      <c r="AM108" s="5"/>
    </row>
    <row r="109" spans="1:39" ht="15" customHeight="1">
      <c r="A109" s="131" t="s">
        <v>81</v>
      </c>
      <c r="B109" s="133" t="str">
        <f>"170"</f>
        <v>170</v>
      </c>
      <c r="C109" s="107" t="s">
        <v>41</v>
      </c>
      <c r="D109" s="107" t="s">
        <v>14</v>
      </c>
      <c r="E109" s="107" t="s">
        <v>14</v>
      </c>
      <c r="F109" s="107" t="s">
        <v>14</v>
      </c>
      <c r="G109" s="107" t="s">
        <v>14</v>
      </c>
      <c r="H109" s="107" t="s">
        <v>14</v>
      </c>
      <c r="I109" s="107" t="s">
        <v>14</v>
      </c>
      <c r="J109" s="107" t="s">
        <v>14</v>
      </c>
      <c r="K109" s="107" t="s">
        <v>14</v>
      </c>
      <c r="L109" s="107" t="s">
        <v>14</v>
      </c>
      <c r="M109" s="94" t="s">
        <v>14</v>
      </c>
      <c r="N109" s="94" t="s">
        <v>14</v>
      </c>
      <c r="O109" s="69"/>
      <c r="P109" s="94" t="s">
        <v>112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 t="s">
        <v>14</v>
      </c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38" t="s">
        <v>124</v>
      </c>
      <c r="AI109" s="137" t="s">
        <v>14</v>
      </c>
      <c r="AJ109" s="5"/>
      <c r="AK109" s="5"/>
      <c r="AL109" s="5"/>
      <c r="AM109" s="5"/>
    </row>
    <row r="110" spans="1:39" ht="10.5" customHeight="1">
      <c r="A110" s="131"/>
      <c r="B110" s="133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94"/>
      <c r="N110" s="94"/>
      <c r="O110" s="69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38"/>
      <c r="AI110" s="137"/>
      <c r="AJ110" s="5" t="s">
        <v>82</v>
      </c>
      <c r="AK110" s="5"/>
      <c r="AL110" s="5"/>
      <c r="AM110" s="5"/>
    </row>
    <row r="111" spans="1:39" ht="10.5" customHeight="1">
      <c r="A111" s="131" t="s">
        <v>31</v>
      </c>
      <c r="B111" s="133" t="str">
        <f>"172"</f>
        <v>172</v>
      </c>
      <c r="C111" s="107" t="s">
        <v>73</v>
      </c>
      <c r="D111" s="94" t="s">
        <v>14</v>
      </c>
      <c r="E111" s="94" t="s">
        <v>14</v>
      </c>
      <c r="F111" s="94" t="s">
        <v>14</v>
      </c>
      <c r="G111" s="94" t="s">
        <v>14</v>
      </c>
      <c r="H111" s="94" t="s">
        <v>14</v>
      </c>
      <c r="I111" s="94" t="s">
        <v>14</v>
      </c>
      <c r="J111" s="69"/>
      <c r="K111" s="94" t="s">
        <v>14</v>
      </c>
      <c r="L111" s="94" t="s">
        <v>14</v>
      </c>
      <c r="M111" s="94" t="s">
        <v>14</v>
      </c>
      <c r="N111" s="107" t="s">
        <v>14</v>
      </c>
      <c r="O111" s="107" t="s">
        <v>14</v>
      </c>
      <c r="P111" s="107" t="s">
        <v>112</v>
      </c>
      <c r="Q111" s="107" t="s">
        <v>14</v>
      </c>
      <c r="R111" s="107" t="s">
        <v>14</v>
      </c>
      <c r="S111" s="107" t="s">
        <v>14</v>
      </c>
      <c r="T111" s="94" t="s">
        <v>14</v>
      </c>
      <c r="U111" s="107" t="s">
        <v>14</v>
      </c>
      <c r="V111" s="94" t="s">
        <v>14</v>
      </c>
      <c r="W111" s="107" t="s">
        <v>14</v>
      </c>
      <c r="X111" s="107" t="s">
        <v>14</v>
      </c>
      <c r="Y111" s="107" t="s">
        <v>14</v>
      </c>
      <c r="Z111" s="107" t="s">
        <v>14</v>
      </c>
      <c r="AA111" s="107" t="s">
        <v>14</v>
      </c>
      <c r="AB111" s="107" t="s">
        <v>14</v>
      </c>
      <c r="AC111" s="107" t="s">
        <v>14</v>
      </c>
      <c r="AD111" s="107" t="s">
        <v>14</v>
      </c>
      <c r="AE111" s="107" t="s">
        <v>14</v>
      </c>
      <c r="AF111" s="107" t="s">
        <v>14</v>
      </c>
      <c r="AG111" s="94" t="s">
        <v>14</v>
      </c>
      <c r="AH111" s="138" t="s">
        <v>124</v>
      </c>
      <c r="AI111" s="137" t="s">
        <v>14</v>
      </c>
      <c r="AJ111" s="5"/>
      <c r="AK111" s="5"/>
      <c r="AL111" s="5"/>
      <c r="AM111" s="5"/>
    </row>
    <row r="112" spans="1:39" ht="8.25" customHeight="1">
      <c r="A112" s="131"/>
      <c r="B112" s="133"/>
      <c r="C112" s="107"/>
      <c r="D112" s="94"/>
      <c r="E112" s="94"/>
      <c r="F112" s="94"/>
      <c r="G112" s="94"/>
      <c r="H112" s="94"/>
      <c r="I112" s="94"/>
      <c r="J112" s="82"/>
      <c r="K112" s="94"/>
      <c r="L112" s="94"/>
      <c r="M112" s="94"/>
      <c r="N112" s="107"/>
      <c r="O112" s="107"/>
      <c r="P112" s="107"/>
      <c r="Q112" s="107"/>
      <c r="R112" s="107"/>
      <c r="S112" s="107"/>
      <c r="T112" s="94"/>
      <c r="U112" s="107"/>
      <c r="V112" s="94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94"/>
      <c r="AH112" s="138"/>
      <c r="AI112" s="137"/>
      <c r="AJ112" s="5"/>
      <c r="AK112" s="5"/>
      <c r="AL112" s="5"/>
      <c r="AM112" s="5"/>
    </row>
    <row r="113" spans="1:40" ht="13.5" customHeight="1">
      <c r="A113" s="131" t="s">
        <v>83</v>
      </c>
      <c r="B113" s="133" t="str">
        <f>"174"</f>
        <v>174</v>
      </c>
      <c r="C113" s="107" t="s">
        <v>41</v>
      </c>
      <c r="D113" s="59">
        <v>1.4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59">
        <v>1.2</v>
      </c>
      <c r="M113" s="59">
        <v>0.5</v>
      </c>
      <c r="N113" s="59">
        <v>0.8</v>
      </c>
      <c r="O113" s="81">
        <v>7.1</v>
      </c>
      <c r="P113" s="94" t="s">
        <v>14</v>
      </c>
      <c r="Q113" s="94" t="s">
        <v>14</v>
      </c>
      <c r="R113" s="94" t="s">
        <v>14</v>
      </c>
      <c r="S113" s="94" t="s">
        <v>14</v>
      </c>
      <c r="T113" s="94" t="s">
        <v>14</v>
      </c>
      <c r="U113" s="69">
        <v>0.5</v>
      </c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38">
        <v>0.71299999999999997</v>
      </c>
      <c r="AI113" s="137" t="s">
        <v>14</v>
      </c>
      <c r="AJ113" s="5"/>
      <c r="AK113" s="5"/>
      <c r="AL113" s="5"/>
      <c r="AM113" s="5"/>
    </row>
    <row r="114" spans="1:40" ht="16.5" customHeight="1">
      <c r="A114" s="131"/>
      <c r="B114" s="133"/>
      <c r="C114" s="107"/>
      <c r="D114" s="68" t="s">
        <v>159</v>
      </c>
      <c r="E114" s="94"/>
      <c r="F114" s="94"/>
      <c r="G114" s="94"/>
      <c r="H114" s="94"/>
      <c r="I114" s="94"/>
      <c r="J114" s="94"/>
      <c r="K114" s="94"/>
      <c r="L114" s="68" t="s">
        <v>160</v>
      </c>
      <c r="M114" s="68" t="s">
        <v>161</v>
      </c>
      <c r="N114" s="68" t="s">
        <v>162</v>
      </c>
      <c r="O114" s="68" t="s">
        <v>163</v>
      </c>
      <c r="P114" s="94"/>
      <c r="Q114" s="94"/>
      <c r="R114" s="94"/>
      <c r="S114" s="94"/>
      <c r="T114" s="94"/>
      <c r="U114" s="69" t="s">
        <v>161</v>
      </c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38"/>
      <c r="AI114" s="138"/>
      <c r="AJ114" s="5"/>
      <c r="AK114" s="5"/>
      <c r="AL114" s="5"/>
      <c r="AM114" s="5"/>
    </row>
    <row r="115" spans="1:40" ht="10.5" customHeight="1">
      <c r="A115" s="131" t="s">
        <v>84</v>
      </c>
      <c r="B115" s="133">
        <v>176</v>
      </c>
      <c r="C115" s="107" t="s">
        <v>41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94" t="s">
        <v>14</v>
      </c>
      <c r="N115" s="94" t="s">
        <v>14</v>
      </c>
      <c r="O115" s="94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37" t="s">
        <v>14</v>
      </c>
      <c r="AI115" s="137" t="s">
        <v>14</v>
      </c>
      <c r="AJ115" s="5"/>
      <c r="AK115" s="5"/>
      <c r="AL115" s="5"/>
      <c r="AM115" s="5"/>
    </row>
    <row r="116" spans="1:40" ht="10.5" customHeight="1">
      <c r="A116" s="131"/>
      <c r="B116" s="133"/>
      <c r="C116" s="107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37"/>
      <c r="AI116" s="137"/>
      <c r="AJ116" s="5"/>
      <c r="AK116" s="5"/>
      <c r="AL116" s="5"/>
      <c r="AM116" s="5"/>
    </row>
    <row r="117" spans="1:40" ht="12.75" customHeight="1">
      <c r="A117" s="131" t="s">
        <v>85</v>
      </c>
      <c r="B117" s="133" t="str">
        <f>"177"</f>
        <v>177</v>
      </c>
      <c r="C117" s="107" t="s">
        <v>41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94" t="s">
        <v>14</v>
      </c>
      <c r="O117" s="94" t="s">
        <v>14</v>
      </c>
      <c r="P117" s="59">
        <v>20</v>
      </c>
      <c r="Q117" s="94" t="s">
        <v>112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38">
        <v>1.24</v>
      </c>
      <c r="AI117" s="137" t="s">
        <v>14</v>
      </c>
      <c r="AJ117" s="5"/>
      <c r="AK117" s="5"/>
      <c r="AL117" s="5"/>
      <c r="AM117" s="5"/>
    </row>
    <row r="118" spans="1:40" ht="13.5" customHeight="1">
      <c r="A118" s="131"/>
      <c r="B118" s="133"/>
      <c r="C118" s="107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68" t="s">
        <v>164</v>
      </c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38"/>
      <c r="AI118" s="137"/>
      <c r="AJ118" s="5"/>
      <c r="AK118" s="5"/>
      <c r="AL118" s="5"/>
      <c r="AM118" s="5"/>
    </row>
    <row r="119" spans="1:40" ht="11.25" customHeight="1">
      <c r="A119" s="131" t="s">
        <v>86</v>
      </c>
      <c r="B119" s="133" t="str">
        <f>"178"</f>
        <v>178</v>
      </c>
      <c r="C119" s="107" t="s">
        <v>41</v>
      </c>
      <c r="D119" s="94" t="s">
        <v>14</v>
      </c>
      <c r="E119" s="95" t="s">
        <v>112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 t="s">
        <v>14</v>
      </c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37" t="s">
        <v>112</v>
      </c>
      <c r="AI119" s="137" t="s">
        <v>14</v>
      </c>
      <c r="AJ119" s="5"/>
      <c r="AK119" s="5"/>
      <c r="AL119" s="5"/>
      <c r="AM119" s="5"/>
    </row>
    <row r="120" spans="1:40" ht="13.5" customHeight="1">
      <c r="A120" s="131"/>
      <c r="B120" s="133"/>
      <c r="C120" s="107"/>
      <c r="D120" s="94"/>
      <c r="E120" s="96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37"/>
      <c r="AI120" s="137"/>
      <c r="AJ120" s="5"/>
      <c r="AK120" s="5"/>
      <c r="AL120" s="5"/>
      <c r="AM120" s="5"/>
    </row>
    <row r="121" spans="1:40" ht="15" customHeight="1">
      <c r="A121" s="131" t="s">
        <v>87</v>
      </c>
      <c r="B121" s="133" t="str">
        <f>"180"</f>
        <v>180</v>
      </c>
      <c r="C121" s="107" t="s">
        <v>41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37"/>
      <c r="AI121" s="137" t="s">
        <v>14</v>
      </c>
      <c r="AJ121" s="5"/>
      <c r="AK121" s="5"/>
      <c r="AL121" s="5"/>
      <c r="AM121" s="5"/>
    </row>
    <row r="122" spans="1:40" ht="2.25" customHeight="1">
      <c r="A122" s="131"/>
      <c r="B122" s="133"/>
      <c r="C122" s="107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37"/>
      <c r="AI122" s="137"/>
      <c r="AJ122" s="5"/>
      <c r="AK122" s="5"/>
      <c r="AL122" s="5"/>
      <c r="AM122" s="5"/>
    </row>
    <row r="123" spans="1:40" ht="13.5" customHeight="1">
      <c r="A123" s="131" t="s">
        <v>88</v>
      </c>
      <c r="B123" s="133" t="str">
        <f>"182"</f>
        <v>182</v>
      </c>
      <c r="C123" s="107" t="s">
        <v>41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94" t="s">
        <v>14</v>
      </c>
      <c r="M123" s="94" t="s">
        <v>14</v>
      </c>
      <c r="N123" s="59">
        <v>2.4</v>
      </c>
      <c r="O123" s="95" t="s">
        <v>112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47">
        <v>0.15</v>
      </c>
      <c r="AI123" s="137" t="s">
        <v>14</v>
      </c>
      <c r="AJ123" s="5"/>
      <c r="AK123" s="5"/>
      <c r="AL123" s="5"/>
      <c r="AM123" s="5"/>
    </row>
    <row r="124" spans="1:40" ht="13.5" customHeight="1">
      <c r="A124" s="131"/>
      <c r="B124" s="133"/>
      <c r="C124" s="107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68" t="s">
        <v>165</v>
      </c>
      <c r="O124" s="96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48"/>
      <c r="AI124" s="137"/>
      <c r="AJ124" s="5"/>
      <c r="AK124" s="5"/>
      <c r="AL124" s="5"/>
      <c r="AM124" s="5"/>
    </row>
    <row r="125" spans="1:40" ht="12.75" customHeight="1">
      <c r="A125" s="131" t="s">
        <v>33</v>
      </c>
      <c r="B125" s="153" t="str">
        <f>"193"</f>
        <v>193</v>
      </c>
      <c r="C125" s="107" t="s">
        <v>41</v>
      </c>
      <c r="D125" s="94" t="s">
        <v>14</v>
      </c>
      <c r="E125" s="85">
        <v>30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94" t="s">
        <v>14</v>
      </c>
      <c r="N125" s="94" t="s">
        <v>14</v>
      </c>
      <c r="O125" s="94" t="s">
        <v>14</v>
      </c>
      <c r="P125" s="94" t="s">
        <v>14</v>
      </c>
      <c r="Q125" s="59">
        <v>40</v>
      </c>
      <c r="R125" s="94" t="s">
        <v>14</v>
      </c>
      <c r="S125" s="94" t="s">
        <v>14</v>
      </c>
      <c r="T125" s="94" t="s">
        <v>14</v>
      </c>
      <c r="U125" s="95"/>
      <c r="V125" s="94" t="s">
        <v>14</v>
      </c>
      <c r="W125" s="94" t="s">
        <v>14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38">
        <v>4.5</v>
      </c>
      <c r="AI125" s="137" t="s">
        <v>14</v>
      </c>
      <c r="AJ125" s="5"/>
      <c r="AK125" s="5"/>
      <c r="AL125" s="5"/>
      <c r="AM125" s="5"/>
    </row>
    <row r="126" spans="1:40" ht="12" customHeight="1">
      <c r="A126" s="131"/>
      <c r="B126" s="153"/>
      <c r="C126" s="107"/>
      <c r="D126" s="94"/>
      <c r="E126" s="86" t="s">
        <v>166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68" t="s">
        <v>167</v>
      </c>
      <c r="R126" s="94"/>
      <c r="S126" s="94"/>
      <c r="T126" s="94"/>
      <c r="U126" s="96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38"/>
      <c r="AI126" s="138"/>
      <c r="AJ126" s="5" t="s">
        <v>89</v>
      </c>
      <c r="AK126" s="5"/>
      <c r="AL126" s="5"/>
      <c r="AM126" s="5"/>
    </row>
    <row r="127" spans="1:40" ht="12.75" customHeight="1">
      <c r="A127" s="131" t="s">
        <v>32</v>
      </c>
      <c r="B127" s="133" t="str">
        <f>"194"</f>
        <v>194</v>
      </c>
      <c r="C127" s="107" t="s">
        <v>41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94" t="s">
        <v>14</v>
      </c>
      <c r="Q127" s="94" t="s">
        <v>14</v>
      </c>
      <c r="R127" s="59">
        <v>20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38">
        <v>1.4</v>
      </c>
      <c r="AI127" s="137" t="s">
        <v>14</v>
      </c>
      <c r="AJ127" s="149"/>
      <c r="AK127" s="5"/>
      <c r="AL127" s="5"/>
      <c r="AM127" s="5"/>
      <c r="AN127" s="5"/>
    </row>
    <row r="128" spans="1:40" ht="11.25" customHeight="1">
      <c r="A128" s="131"/>
      <c r="B128" s="133"/>
      <c r="C128" s="107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68" t="s">
        <v>168</v>
      </c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38"/>
      <c r="AI128" s="137"/>
      <c r="AJ128" s="149"/>
      <c r="AK128" s="5"/>
      <c r="AL128" s="5"/>
      <c r="AM128" s="5"/>
      <c r="AN128" s="5"/>
    </row>
    <row r="129" spans="1:40" ht="12.75" customHeight="1">
      <c r="A129" s="131" t="s">
        <v>90</v>
      </c>
      <c r="B129" s="133">
        <v>114</v>
      </c>
      <c r="C129" s="107" t="s">
        <v>41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94" t="s">
        <v>14</v>
      </c>
      <c r="M129" s="94" t="s">
        <v>14</v>
      </c>
      <c r="N129" s="95" t="s">
        <v>112</v>
      </c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50" t="s">
        <v>112</v>
      </c>
      <c r="AI129" s="137" t="s">
        <v>14</v>
      </c>
      <c r="AJ129" s="56"/>
      <c r="AK129" s="5"/>
      <c r="AL129" s="5"/>
      <c r="AM129" s="5"/>
      <c r="AN129" s="5"/>
    </row>
    <row r="130" spans="1:40" ht="13.5" customHeight="1">
      <c r="A130" s="131"/>
      <c r="B130" s="133"/>
      <c r="C130" s="107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6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51"/>
      <c r="AI130" s="137"/>
      <c r="AJ130" s="56"/>
      <c r="AK130" s="5"/>
      <c r="AL130" s="5"/>
      <c r="AM130" s="5"/>
      <c r="AN130" s="5"/>
    </row>
    <row r="131" spans="1:40" ht="11.25" customHeight="1">
      <c r="A131" s="131" t="s">
        <v>91</v>
      </c>
      <c r="B131" s="133" t="str">
        <f>"078"</f>
        <v>078</v>
      </c>
      <c r="C131" s="107" t="s">
        <v>41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41" t="s">
        <v>14</v>
      </c>
      <c r="AI131" s="137" t="s">
        <v>14</v>
      </c>
      <c r="AJ131" s="5"/>
      <c r="AK131" s="5"/>
      <c r="AL131" s="5"/>
      <c r="AM131" s="5"/>
    </row>
    <row r="132" spans="1:40" ht="9.75" customHeight="1">
      <c r="A132" s="131"/>
      <c r="B132" s="133"/>
      <c r="C132" s="107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36"/>
      <c r="AI132" s="137"/>
      <c r="AJ132" s="5"/>
      <c r="AK132" s="5"/>
      <c r="AL132" s="5"/>
      <c r="AM132" s="5"/>
    </row>
    <row r="133" spans="1:40" ht="9.75" customHeight="1">
      <c r="A133" s="131" t="s">
        <v>92</v>
      </c>
      <c r="B133" s="133" t="str">
        <f>"198"</f>
        <v>198</v>
      </c>
      <c r="C133" s="107" t="s">
        <v>41</v>
      </c>
      <c r="D133" s="94" t="s">
        <v>14</v>
      </c>
      <c r="E133" s="94" t="s">
        <v>14</v>
      </c>
      <c r="F133" s="88"/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59"/>
      <c r="W133" s="94" t="s">
        <v>14</v>
      </c>
      <c r="X133" s="94" t="s">
        <v>14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37"/>
      <c r="AI133" s="137" t="s">
        <v>14</v>
      </c>
      <c r="AJ133" s="5"/>
      <c r="AK133" s="5"/>
      <c r="AL133" s="5"/>
      <c r="AM133" s="5"/>
    </row>
    <row r="134" spans="1:40" ht="9.75" customHeight="1">
      <c r="A134" s="131"/>
      <c r="B134" s="133"/>
      <c r="C134" s="107"/>
      <c r="D134" s="94"/>
      <c r="E134" s="94"/>
      <c r="F134" s="89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79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138"/>
      <c r="AI134" s="138"/>
      <c r="AJ134" s="5"/>
      <c r="AK134" s="5"/>
      <c r="AL134" s="5"/>
      <c r="AM134" s="5"/>
    </row>
    <row r="135" spans="1:40" ht="14.25" customHeight="1">
      <c r="A135" s="131" t="s">
        <v>93</v>
      </c>
      <c r="B135" s="133" t="str">
        <f>"064"</f>
        <v>064</v>
      </c>
      <c r="C135" s="107" t="s">
        <v>41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41" t="s">
        <v>14</v>
      </c>
      <c r="AI135" s="137" t="s">
        <v>14</v>
      </c>
      <c r="AJ135" s="5"/>
      <c r="AK135" s="5"/>
      <c r="AL135" s="5"/>
      <c r="AM135" s="5"/>
    </row>
    <row r="136" spans="1:40" ht="9" hidden="1" customHeight="1">
      <c r="A136" s="131"/>
      <c r="B136" s="133"/>
      <c r="C136" s="107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36"/>
      <c r="AI136" s="137"/>
      <c r="AJ136" s="5"/>
      <c r="AK136" s="5"/>
      <c r="AL136" s="5"/>
      <c r="AM136" s="5"/>
    </row>
    <row r="137" spans="1:40" ht="15.75" customHeight="1">
      <c r="A137" s="131" t="s">
        <v>94</v>
      </c>
      <c r="B137" s="133" t="str">
        <f>"201"</f>
        <v>201</v>
      </c>
      <c r="C137" s="107" t="s">
        <v>41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41" t="s">
        <v>14</v>
      </c>
      <c r="AI137" s="137" t="s">
        <v>14</v>
      </c>
      <c r="AJ137" s="5"/>
      <c r="AK137" s="5"/>
      <c r="AL137" s="5"/>
      <c r="AM137" s="5"/>
    </row>
    <row r="138" spans="1:40" ht="3" customHeight="1">
      <c r="A138" s="131"/>
      <c r="B138" s="133"/>
      <c r="C138" s="107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36"/>
      <c r="AI138" s="137"/>
    </row>
    <row r="139" spans="1:40" ht="11.45" customHeight="1">
      <c r="A139" s="131" t="s">
        <v>95</v>
      </c>
      <c r="B139" s="133" t="str">
        <f>"205"</f>
        <v>205</v>
      </c>
      <c r="C139" s="107" t="s">
        <v>96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5" t="s">
        <v>112</v>
      </c>
      <c r="M139" s="69">
        <v>4.5999999999999996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75">
        <v>1.5</v>
      </c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37">
        <v>10</v>
      </c>
      <c r="AI139" s="137" t="s">
        <v>14</v>
      </c>
    </row>
    <row r="140" spans="1:40" ht="13.9" customHeight="1">
      <c r="A140" s="131"/>
      <c r="B140" s="133"/>
      <c r="C140" s="107"/>
      <c r="D140" s="94"/>
      <c r="E140" s="94"/>
      <c r="F140" s="94"/>
      <c r="G140" s="94"/>
      <c r="H140" s="94"/>
      <c r="I140" s="94"/>
      <c r="J140" s="94"/>
      <c r="K140" s="94"/>
      <c r="L140" s="96"/>
      <c r="M140" s="69">
        <v>6</v>
      </c>
      <c r="N140" s="94"/>
      <c r="O140" s="94"/>
      <c r="P140" s="94"/>
      <c r="Q140" s="94"/>
      <c r="R140" s="94"/>
      <c r="S140" s="94"/>
      <c r="T140" s="94"/>
      <c r="U140" s="75">
        <v>4</v>
      </c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38"/>
      <c r="AI140" s="137"/>
    </row>
    <row r="141" spans="1:40" ht="31.5" customHeight="1">
      <c r="A141" s="57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7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7" t="s">
        <v>119</v>
      </c>
      <c r="W141" s="4"/>
      <c r="X141" s="4"/>
      <c r="Y141" s="4"/>
      <c r="Z141" s="4"/>
      <c r="AA141" s="4"/>
      <c r="AB141" s="4"/>
      <c r="AC141" s="71"/>
      <c r="AD141" s="72"/>
      <c r="AE141" s="71"/>
      <c r="AF141" s="71"/>
      <c r="AG141" s="71"/>
      <c r="AH141" s="58"/>
      <c r="AI141" s="58"/>
    </row>
    <row r="142" spans="1:40" ht="20.25" customHeight="1">
      <c r="A142" s="57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7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7" t="s">
        <v>100</v>
      </c>
      <c r="W142" s="4"/>
      <c r="X142" s="4"/>
      <c r="Y142" s="4"/>
      <c r="Z142" s="4"/>
      <c r="AA142" s="4"/>
      <c r="AB142" s="4"/>
      <c r="AC142" s="73"/>
      <c r="AD142" s="73"/>
      <c r="AE142" s="73"/>
      <c r="AF142" s="73"/>
      <c r="AG142" s="73"/>
      <c r="AH142" s="4"/>
      <c r="AI142" s="4"/>
    </row>
    <row r="143" spans="1:40" ht="13.15" customHeight="1">
      <c r="A143" s="57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7" t="s">
        <v>120</v>
      </c>
      <c r="M143" s="4"/>
      <c r="N143" s="4"/>
      <c r="O143" s="4"/>
      <c r="P143" s="71"/>
      <c r="Q143" s="72"/>
      <c r="R143" s="72"/>
      <c r="S143" s="72"/>
      <c r="T143" s="71"/>
      <c r="U143" s="4"/>
      <c r="V143" s="4" t="s">
        <v>118</v>
      </c>
      <c r="W143" s="4"/>
      <c r="X143" s="4"/>
      <c r="Y143" s="7"/>
      <c r="Z143" s="7"/>
      <c r="AA143" s="7"/>
      <c r="AB143" s="4"/>
      <c r="AC143" s="73"/>
      <c r="AD143" s="73"/>
      <c r="AE143" s="73"/>
      <c r="AF143" s="73"/>
      <c r="AG143" s="73"/>
      <c r="AH143" s="4"/>
      <c r="AI143" s="4"/>
    </row>
    <row r="144" spans="1:40" ht="13.15" customHeight="1">
      <c r="A144" s="57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7" t="s">
        <v>99</v>
      </c>
      <c r="M144" s="4"/>
      <c r="N144" s="4"/>
      <c r="O144" s="4"/>
      <c r="P144" s="71"/>
      <c r="Q144" s="71"/>
      <c r="R144" s="71"/>
      <c r="S144" s="71"/>
      <c r="T144" s="71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3">
    <mergeCell ref="A139:A140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AD139:AD140"/>
    <mergeCell ref="AE139:AE140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A131:A132"/>
    <mergeCell ref="B131:B132"/>
    <mergeCell ref="A133:A134"/>
    <mergeCell ref="B133:B134"/>
    <mergeCell ref="A127:A128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B127:B12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07:A108"/>
    <mergeCell ref="A125:A126"/>
    <mergeCell ref="B125:B126"/>
    <mergeCell ref="A123:A124"/>
    <mergeCell ref="B123:B124"/>
    <mergeCell ref="A119:A120"/>
    <mergeCell ref="B119:B120"/>
    <mergeCell ref="C119:C120"/>
    <mergeCell ref="F119:F120"/>
    <mergeCell ref="G119:G120"/>
    <mergeCell ref="H119:H120"/>
    <mergeCell ref="I119:I120"/>
    <mergeCell ref="A117:A118"/>
    <mergeCell ref="B117:B118"/>
    <mergeCell ref="H111:H112"/>
    <mergeCell ref="I111:I112"/>
    <mergeCell ref="H107:H108"/>
    <mergeCell ref="C131:C132"/>
    <mergeCell ref="D131:D132"/>
    <mergeCell ref="E131:E132"/>
    <mergeCell ref="C127:C128"/>
    <mergeCell ref="C125:C126"/>
    <mergeCell ref="D125:D126"/>
    <mergeCell ref="F125:F126"/>
    <mergeCell ref="G125:G126"/>
    <mergeCell ref="C123:C124"/>
    <mergeCell ref="D123:D124"/>
    <mergeCell ref="E123:E124"/>
    <mergeCell ref="F123:F124"/>
    <mergeCell ref="G123:G124"/>
    <mergeCell ref="H123:H124"/>
    <mergeCell ref="J123:J124"/>
    <mergeCell ref="K123:K124"/>
    <mergeCell ref="L123:L124"/>
    <mergeCell ref="I123:I124"/>
    <mergeCell ref="H127:H128"/>
    <mergeCell ref="J119:J120"/>
    <mergeCell ref="K119:K120"/>
    <mergeCell ref="L119:L120"/>
    <mergeCell ref="D127:D128"/>
    <mergeCell ref="E127:E128"/>
    <mergeCell ref="F127:F128"/>
    <mergeCell ref="G127:G128"/>
    <mergeCell ref="M123:M124"/>
    <mergeCell ref="D107:D108"/>
    <mergeCell ref="E107:E108"/>
    <mergeCell ref="F107:F108"/>
    <mergeCell ref="G107:G108"/>
    <mergeCell ref="K107:K108"/>
    <mergeCell ref="M119:M120"/>
    <mergeCell ref="G109:G110"/>
    <mergeCell ref="J109:J110"/>
    <mergeCell ref="Q107:Q108"/>
    <mergeCell ref="R107:R108"/>
    <mergeCell ref="S107:S108"/>
    <mergeCell ref="N119:N120"/>
    <mergeCell ref="O119:O120"/>
    <mergeCell ref="P119:P120"/>
    <mergeCell ref="Q119:Q120"/>
    <mergeCell ref="E119:E120"/>
    <mergeCell ref="S119:S120"/>
    <mergeCell ref="K109:K110"/>
    <mergeCell ref="P109:P110"/>
    <mergeCell ref="Q109:Q110"/>
    <mergeCell ref="R109:R110"/>
    <mergeCell ref="S109:S110"/>
    <mergeCell ref="P127:P128"/>
    <mergeCell ref="M93:M94"/>
    <mergeCell ref="U81:U82"/>
    <mergeCell ref="V87:V88"/>
    <mergeCell ref="M89:M90"/>
    <mergeCell ref="L129:L130"/>
    <mergeCell ref="S123:S124"/>
    <mergeCell ref="P123:P124"/>
    <mergeCell ref="Q123:Q124"/>
    <mergeCell ref="R123:R124"/>
    <mergeCell ref="R125:R126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V101:V102"/>
    <mergeCell ref="U87:U88"/>
    <mergeCell ref="T111:T112"/>
    <mergeCell ref="P101:P102"/>
    <mergeCell ref="Q101:Q102"/>
    <mergeCell ref="R101:R102"/>
    <mergeCell ref="S101:S102"/>
    <mergeCell ref="S125:S126"/>
    <mergeCell ref="M107:M108"/>
    <mergeCell ref="N107:N108"/>
    <mergeCell ref="O107:O108"/>
    <mergeCell ref="P107:P10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AH89:AH90"/>
    <mergeCell ref="Q89:Q90"/>
    <mergeCell ref="R89:R90"/>
    <mergeCell ref="S89:S90"/>
    <mergeCell ref="T89:T90"/>
    <mergeCell ref="U89:U90"/>
    <mergeCell ref="R81:R82"/>
    <mergeCell ref="S81:S82"/>
    <mergeCell ref="P79:P80"/>
    <mergeCell ref="Q79:Q80"/>
    <mergeCell ref="R79:R80"/>
    <mergeCell ref="S79:S80"/>
    <mergeCell ref="T79:T80"/>
    <mergeCell ref="T77:T78"/>
    <mergeCell ref="U77:U78"/>
    <mergeCell ref="W79:W80"/>
    <mergeCell ref="AA79:AA80"/>
    <mergeCell ref="N79:N80"/>
    <mergeCell ref="U79:U80"/>
    <mergeCell ref="S85:S86"/>
    <mergeCell ref="AF89:AF90"/>
    <mergeCell ref="Y85:Y86"/>
    <mergeCell ref="AF81:AF82"/>
    <mergeCell ref="I89:I90"/>
    <mergeCell ref="X89:X90"/>
    <mergeCell ref="Y89:Y90"/>
    <mergeCell ref="Z89:Z90"/>
    <mergeCell ref="AA89:AA90"/>
    <mergeCell ref="AG89:AG90"/>
    <mergeCell ref="S91:S92"/>
    <mergeCell ref="T91:T92"/>
    <mergeCell ref="V91:V92"/>
    <mergeCell ref="W91:W92"/>
    <mergeCell ref="AG91:AG92"/>
    <mergeCell ref="AE81:AE82"/>
    <mergeCell ref="V85:V86"/>
    <mergeCell ref="X85:X86"/>
    <mergeCell ref="Y91:Y92"/>
    <mergeCell ref="X87:X88"/>
    <mergeCell ref="Y87:Y88"/>
    <mergeCell ref="Q87:Q88"/>
    <mergeCell ref="R87:R88"/>
    <mergeCell ref="S87:S88"/>
    <mergeCell ref="T87:T88"/>
    <mergeCell ref="Z91:Z92"/>
    <mergeCell ref="AA91:AA92"/>
    <mergeCell ref="AB91:AB92"/>
    <mergeCell ref="AC91:AC92"/>
    <mergeCell ref="AD91:AD92"/>
    <mergeCell ref="F101:F102"/>
    <mergeCell ref="H101:H102"/>
    <mergeCell ref="I101:I102"/>
    <mergeCell ref="H95:H96"/>
    <mergeCell ref="J101:J102"/>
    <mergeCell ref="A103:A104"/>
    <mergeCell ref="C103:C104"/>
    <mergeCell ref="E103:E104"/>
    <mergeCell ref="G103:G104"/>
    <mergeCell ref="AD101:AD102"/>
    <mergeCell ref="AE101:AE102"/>
    <mergeCell ref="AF101:AF102"/>
    <mergeCell ref="AG101:AG102"/>
    <mergeCell ref="AG99:AG100"/>
    <mergeCell ref="AA105:AA106"/>
    <mergeCell ref="AB105:AB106"/>
    <mergeCell ref="AC105:AC106"/>
    <mergeCell ref="AD105:AD106"/>
    <mergeCell ref="AE105:AE106"/>
    <mergeCell ref="AF105:AF106"/>
    <mergeCell ref="AG105:AG106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E77:E78"/>
    <mergeCell ref="F77:F78"/>
    <mergeCell ref="G77:G78"/>
    <mergeCell ref="H77:H78"/>
    <mergeCell ref="I77:I78"/>
    <mergeCell ref="J77:J78"/>
    <mergeCell ref="K77:K78"/>
    <mergeCell ref="P77:P7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A77:A78"/>
    <mergeCell ref="B77:B78"/>
    <mergeCell ref="C77:C78"/>
    <mergeCell ref="D77:D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F85:F86"/>
    <mergeCell ref="G85:G86"/>
    <mergeCell ref="H85:H86"/>
    <mergeCell ref="I85:I86"/>
    <mergeCell ref="F81:F82"/>
    <mergeCell ref="G81:G82"/>
    <mergeCell ref="H81:H82"/>
    <mergeCell ref="I81:I82"/>
    <mergeCell ref="J81:J82"/>
    <mergeCell ref="K81:K82"/>
    <mergeCell ref="P81:P82"/>
    <mergeCell ref="Q81:Q82"/>
    <mergeCell ref="AI74:AI75"/>
    <mergeCell ref="AA73:AA75"/>
    <mergeCell ref="AB73:AB75"/>
    <mergeCell ref="X73:X75"/>
    <mergeCell ref="Y73:Y75"/>
    <mergeCell ref="Z73:Z75"/>
    <mergeCell ref="Q77:Q78"/>
    <mergeCell ref="R77:R78"/>
    <mergeCell ref="S77:S78"/>
    <mergeCell ref="AB79:AB80"/>
    <mergeCell ref="X79:X80"/>
    <mergeCell ref="Y79:Y80"/>
    <mergeCell ref="Z79:Z80"/>
    <mergeCell ref="AC79:AC80"/>
    <mergeCell ref="AE79:AE80"/>
    <mergeCell ref="AD79:AD80"/>
    <mergeCell ref="J79:J80"/>
    <mergeCell ref="K79:K80"/>
    <mergeCell ref="M79:M80"/>
    <mergeCell ref="V79:V80"/>
    <mergeCell ref="AI107:AI108"/>
    <mergeCell ref="K101:K102"/>
    <mergeCell ref="L101:L102"/>
    <mergeCell ref="M101:M102"/>
    <mergeCell ref="U107:U108"/>
    <mergeCell ref="G101:G102"/>
    <mergeCell ref="W101:W102"/>
    <mergeCell ref="W109:W110"/>
    <mergeCell ref="X109:X110"/>
    <mergeCell ref="Y109:Y110"/>
    <mergeCell ref="Z109:Z110"/>
    <mergeCell ref="AA109:AA110"/>
    <mergeCell ref="AC109:AC110"/>
    <mergeCell ref="AB109:AB110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T101:T102"/>
    <mergeCell ref="L105:L106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T107:T108"/>
    <mergeCell ref="L107:L108"/>
    <mergeCell ref="AA103:AA104"/>
    <mergeCell ref="AB103:AB104"/>
    <mergeCell ref="AC103:AC104"/>
    <mergeCell ref="N101:N102"/>
    <mergeCell ref="O101:O102"/>
    <mergeCell ref="R97:R98"/>
    <mergeCell ref="T97:T98"/>
    <mergeCell ref="V97:V98"/>
    <mergeCell ref="AF65:AF66"/>
    <mergeCell ref="K65:K66"/>
    <mergeCell ref="L65:L66"/>
    <mergeCell ref="M65:M66"/>
    <mergeCell ref="AE99:AE100"/>
    <mergeCell ref="AD97:AD98"/>
    <mergeCell ref="AE97:AE98"/>
    <mergeCell ref="AF97:AF98"/>
    <mergeCell ref="AF91:AF92"/>
    <mergeCell ref="X81:X82"/>
    <mergeCell ref="Y81:Y82"/>
    <mergeCell ref="Z81:Z82"/>
    <mergeCell ref="AA81:AA82"/>
    <mergeCell ref="AB81:AB82"/>
    <mergeCell ref="AC81:AC82"/>
    <mergeCell ref="AD81:AD82"/>
    <mergeCell ref="AB101:AB102"/>
    <mergeCell ref="AC101:AC102"/>
    <mergeCell ref="W99:W100"/>
    <mergeCell ref="AD93:AD94"/>
    <mergeCell ref="AE93:AE94"/>
    <mergeCell ref="AF93:AF94"/>
    <mergeCell ref="AF79:AF80"/>
    <mergeCell ref="X93:X94"/>
    <mergeCell ref="T93:T94"/>
    <mergeCell ref="Q85:Q86"/>
    <mergeCell ref="R85:R86"/>
    <mergeCell ref="AF63:AF64"/>
    <mergeCell ref="AG63:AG64"/>
    <mergeCell ref="AH63:AH64"/>
    <mergeCell ref="AI63:AI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E65:AE66"/>
    <mergeCell ref="AI65:AI66"/>
    <mergeCell ref="U101:U102"/>
    <mergeCell ref="W97:W98"/>
    <mergeCell ref="AH101:AH102"/>
    <mergeCell ref="AI101:AI102"/>
    <mergeCell ref="AH79:AH80"/>
    <mergeCell ref="V77:V78"/>
    <mergeCell ref="W77:W78"/>
    <mergeCell ref="AI81:AI82"/>
    <mergeCell ref="N31:N32"/>
    <mergeCell ref="O65:O66"/>
    <mergeCell ref="AB65:AB66"/>
    <mergeCell ref="W61:W62"/>
    <mergeCell ref="X61:X62"/>
    <mergeCell ref="Y61:Y62"/>
    <mergeCell ref="Z61:Z62"/>
    <mergeCell ref="AA61:AA62"/>
    <mergeCell ref="AB61:AB62"/>
    <mergeCell ref="D71:I72"/>
    <mergeCell ref="J71:K72"/>
    <mergeCell ref="L71:T72"/>
    <mergeCell ref="U71:X72"/>
    <mergeCell ref="Y71:AC72"/>
    <mergeCell ref="C101:C102"/>
    <mergeCell ref="C91:C92"/>
    <mergeCell ref="A91:A92"/>
    <mergeCell ref="D91:D92"/>
    <mergeCell ref="AC65:AC66"/>
    <mergeCell ref="G91:G92"/>
    <mergeCell ref="H91:H92"/>
    <mergeCell ref="I91:I92"/>
    <mergeCell ref="J91:J92"/>
    <mergeCell ref="K91:K92"/>
    <mergeCell ref="P91:P92"/>
    <mergeCell ref="Q91:Q92"/>
    <mergeCell ref="R91:R92"/>
    <mergeCell ref="AC97:AC98"/>
    <mergeCell ref="V93:V94"/>
    <mergeCell ref="W93:W94"/>
    <mergeCell ref="D101:D102"/>
    <mergeCell ref="E101:E102"/>
    <mergeCell ref="Z135:Z136"/>
    <mergeCell ref="AF61:AF62"/>
    <mergeCell ref="AG61:AG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101:A102"/>
    <mergeCell ref="B101:B102"/>
    <mergeCell ref="AC61:AC62"/>
    <mergeCell ref="AG125:AG126"/>
    <mergeCell ref="N65:N66"/>
    <mergeCell ref="Q65:Q66"/>
    <mergeCell ref="R65:R66"/>
    <mergeCell ref="T65:T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AA135:AA136"/>
    <mergeCell ref="T125:T126"/>
    <mergeCell ref="V125:V126"/>
    <mergeCell ref="W125:W12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AD133:AD134"/>
    <mergeCell ref="AE133:AE134"/>
    <mergeCell ref="AF133:AF134"/>
    <mergeCell ref="AH125:AH126"/>
    <mergeCell ref="AG133:AG134"/>
    <mergeCell ref="AH133:AH134"/>
    <mergeCell ref="X125:X126"/>
    <mergeCell ref="Y125:Y126"/>
    <mergeCell ref="Z125:Z126"/>
    <mergeCell ref="AA125:AA126"/>
    <mergeCell ref="AB125:AB126"/>
    <mergeCell ref="AC125:AC126"/>
    <mergeCell ref="AD125:AD126"/>
    <mergeCell ref="AG129:AG130"/>
    <mergeCell ref="AH129:AH130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Z101:Z102"/>
    <mergeCell ref="AA101:AA102"/>
    <mergeCell ref="X91:X92"/>
    <mergeCell ref="AF99:AF100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H133:H134"/>
    <mergeCell ref="I133:I134"/>
    <mergeCell ref="G131:G132"/>
    <mergeCell ref="H131:H132"/>
    <mergeCell ref="I131:I132"/>
    <mergeCell ref="J131:J132"/>
    <mergeCell ref="K131:K132"/>
    <mergeCell ref="L131:L132"/>
    <mergeCell ref="M131:M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J125:J126"/>
    <mergeCell ref="K125:K126"/>
    <mergeCell ref="L125:L126"/>
    <mergeCell ref="N125:N126"/>
    <mergeCell ref="O125:O126"/>
    <mergeCell ref="P125:P126"/>
    <mergeCell ref="AE125:AE126"/>
    <mergeCell ref="AF125:AF126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S115:S116"/>
    <mergeCell ref="T115:T116"/>
    <mergeCell ref="AI117:AI118"/>
    <mergeCell ref="X117:X118"/>
    <mergeCell ref="Y117:Y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N109:N110"/>
    <mergeCell ref="W111:W112"/>
    <mergeCell ref="T109:T110"/>
    <mergeCell ref="U109:U110"/>
    <mergeCell ref="V109:V110"/>
    <mergeCell ref="M109:M110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H105:AH106"/>
    <mergeCell ref="AI105:AI106"/>
    <mergeCell ref="B103:B104"/>
    <mergeCell ref="H103:H104"/>
    <mergeCell ref="I103:I104"/>
    <mergeCell ref="J103:J104"/>
    <mergeCell ref="K103:K104"/>
    <mergeCell ref="M103:M104"/>
    <mergeCell ref="AD109:AD110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AH99:AH100"/>
    <mergeCell ref="AI99:AI100"/>
    <mergeCell ref="X99:X100"/>
    <mergeCell ref="Y99:Y100"/>
    <mergeCell ref="Z99:Z100"/>
    <mergeCell ref="AA99:AA100"/>
    <mergeCell ref="AB99:AB100"/>
    <mergeCell ref="AC99:AC100"/>
    <mergeCell ref="AD99:AD100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Y93:Y94"/>
    <mergeCell ref="L93:L94"/>
    <mergeCell ref="O93:O94"/>
    <mergeCell ref="P93:P94"/>
    <mergeCell ref="Q93:Q94"/>
    <mergeCell ref="R93:R94"/>
    <mergeCell ref="S93:S94"/>
    <mergeCell ref="Q95:Q96"/>
    <mergeCell ref="R95:R96"/>
    <mergeCell ref="S95:S96"/>
    <mergeCell ref="T95:T96"/>
    <mergeCell ref="U93:U94"/>
    <mergeCell ref="S97:S98"/>
    <mergeCell ref="AI95:AI96"/>
    <mergeCell ref="I95:I96"/>
    <mergeCell ref="AC93:AC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G93:AG94"/>
    <mergeCell ref="AH93:AH94"/>
    <mergeCell ref="B91:B92"/>
    <mergeCell ref="E91:E92"/>
    <mergeCell ref="F91:F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G89:G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E85:E86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81:A82"/>
    <mergeCell ref="B81:B82"/>
    <mergeCell ref="C81:C82"/>
    <mergeCell ref="D81:D82"/>
    <mergeCell ref="E81:E82"/>
    <mergeCell ref="T81:T82"/>
    <mergeCell ref="V81:V82"/>
    <mergeCell ref="W81:W82"/>
    <mergeCell ref="F83:F84"/>
    <mergeCell ref="AI83:AI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W85:W86"/>
    <mergeCell ref="W87:W88"/>
    <mergeCell ref="V89:V90"/>
    <mergeCell ref="W89:W90"/>
    <mergeCell ref="AF87:AF88"/>
    <mergeCell ref="AG87:AG88"/>
    <mergeCell ref="AH87:AH88"/>
    <mergeCell ref="AI87:AI88"/>
    <mergeCell ref="AF85:AF86"/>
    <mergeCell ref="AG85:AG86"/>
    <mergeCell ref="AB89:AB90"/>
    <mergeCell ref="AH85:AH86"/>
    <mergeCell ref="AI85:AI86"/>
    <mergeCell ref="AI89:AI90"/>
    <mergeCell ref="AH83:AH84"/>
    <mergeCell ref="T85:T86"/>
    <mergeCell ref="U85:U86"/>
    <mergeCell ref="AI93:AI94"/>
    <mergeCell ref="H89:H90"/>
    <mergeCell ref="AH81:AH82"/>
    <mergeCell ref="AH77:AH78"/>
    <mergeCell ref="AI77:AI78"/>
    <mergeCell ref="AD65:AD66"/>
    <mergeCell ref="AE91:AE92"/>
    <mergeCell ref="AE87:AE88"/>
    <mergeCell ref="AC87:AC88"/>
    <mergeCell ref="Z87:Z88"/>
    <mergeCell ref="AA87:AA88"/>
    <mergeCell ref="AB87:AB88"/>
    <mergeCell ref="AD87:AD88"/>
    <mergeCell ref="Z85:Z86"/>
    <mergeCell ref="AA85:AA86"/>
    <mergeCell ref="AB85:AB86"/>
    <mergeCell ref="AC85:AC86"/>
    <mergeCell ref="AD85:AD86"/>
    <mergeCell ref="AE85:AE86"/>
    <mergeCell ref="AC89:AC90"/>
    <mergeCell ref="AD89:AD90"/>
    <mergeCell ref="AE89:AE90"/>
    <mergeCell ref="AH91:AH92"/>
    <mergeCell ref="AI91:AI92"/>
    <mergeCell ref="AG65:AG66"/>
    <mergeCell ref="AH65:AH66"/>
    <mergeCell ref="AH71:AI71"/>
    <mergeCell ref="AH72:AI72"/>
    <mergeCell ref="AD71:AG72"/>
    <mergeCell ref="AG79:AG80"/>
    <mergeCell ref="AG81:AG82"/>
    <mergeCell ref="S63:S64"/>
    <mergeCell ref="T63:T64"/>
    <mergeCell ref="X59:X60"/>
    <mergeCell ref="Y59:Y60"/>
    <mergeCell ref="Z59:Z60"/>
    <mergeCell ref="AA59:AA60"/>
    <mergeCell ref="A61:A62"/>
    <mergeCell ref="B61:B62"/>
    <mergeCell ref="C61:C62"/>
    <mergeCell ref="D61:D62"/>
    <mergeCell ref="E61:E62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W65:W66"/>
    <mergeCell ref="X65:X66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I57:AI58"/>
    <mergeCell ref="T59:T60"/>
    <mergeCell ref="U59:U60"/>
    <mergeCell ref="W59:W60"/>
    <mergeCell ref="AF59:AF60"/>
    <mergeCell ref="AG59:AG60"/>
    <mergeCell ref="AH59:AH60"/>
    <mergeCell ref="AI59:AI60"/>
    <mergeCell ref="AC59:AC60"/>
    <mergeCell ref="AD59:AD60"/>
    <mergeCell ref="AE59:AE60"/>
    <mergeCell ref="AB59:AB60"/>
    <mergeCell ref="R61:R62"/>
    <mergeCell ref="S61:S62"/>
    <mergeCell ref="U61:U62"/>
    <mergeCell ref="AH61:AH62"/>
    <mergeCell ref="AI61:AI62"/>
    <mergeCell ref="V59:V60"/>
    <mergeCell ref="AH57:AH58"/>
    <mergeCell ref="T61:T62"/>
    <mergeCell ref="V61:V62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AD61:AD62"/>
    <mergeCell ref="AE61:AE62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Q27:Q28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V29:V30"/>
    <mergeCell ref="W29:W30"/>
    <mergeCell ref="X29:X30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R27:R28"/>
    <mergeCell ref="S27:S28"/>
    <mergeCell ref="T27:T28"/>
    <mergeCell ref="U27:U28"/>
    <mergeCell ref="V27:V28"/>
    <mergeCell ref="W27:W28"/>
    <mergeCell ref="U47:U48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L21:L23"/>
    <mergeCell ref="M21:M23"/>
    <mergeCell ref="N13:Q13"/>
    <mergeCell ref="R13:S13"/>
    <mergeCell ref="P21:P23"/>
    <mergeCell ref="Q21:Q23"/>
    <mergeCell ref="R21:R23"/>
    <mergeCell ref="S21:S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D18:AG1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T21:T23"/>
    <mergeCell ref="U21:U23"/>
    <mergeCell ref="V21:V23"/>
    <mergeCell ref="W21:W23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D47:D48"/>
    <mergeCell ref="L79:L80"/>
    <mergeCell ref="N83:N84"/>
    <mergeCell ref="M85:M86"/>
    <mergeCell ref="M87:M88"/>
    <mergeCell ref="N87:N88"/>
    <mergeCell ref="V47:V48"/>
    <mergeCell ref="T49:T50"/>
    <mergeCell ref="V111:V112"/>
    <mergeCell ref="M115:M116"/>
    <mergeCell ref="U43:U44"/>
    <mergeCell ref="O123:O124"/>
    <mergeCell ref="N129:N130"/>
    <mergeCell ref="L139:L140"/>
    <mergeCell ref="U125:U126"/>
    <mergeCell ref="M29:M30"/>
    <mergeCell ref="O39:O40"/>
    <mergeCell ref="M59:M60"/>
    <mergeCell ref="M77:M78"/>
    <mergeCell ref="O77:O78"/>
    <mergeCell ref="O81:O82"/>
    <mergeCell ref="M81:M82"/>
    <mergeCell ref="L83:L84"/>
    <mergeCell ref="O89:O90"/>
    <mergeCell ref="M91:M92"/>
    <mergeCell ref="N91:N92"/>
    <mergeCell ref="U99:U100"/>
    <mergeCell ref="O105:O106"/>
    <mergeCell ref="U49:U50"/>
    <mergeCell ref="V49:V50"/>
    <mergeCell ref="T51:T52"/>
    <mergeCell ref="U51:U5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2023-12-07T08:42:53Z</cp:lastPrinted>
  <dcterms:created xsi:type="dcterms:W3CDTF">1998-12-08T10:37:05Z</dcterms:created>
  <dcterms:modified xsi:type="dcterms:W3CDTF">2023-12-07T08:44:12Z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