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<sst xmlns="http://schemas.openxmlformats.org/spreadsheetml/2006/main" count="1926" uniqueCount="171">
  <si>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</si>
  <si>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</si>
  <si>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</si>
  <si>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</si>
  <si>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</si>
  <si>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</si>
  <si>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</si>
  <si>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</si>
  <si>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</si>
  <si>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</si>
  <si>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</si>
  <si>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</si>
  <si>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</si>
  <si>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</si>
  <si>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</si>
  <si>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</si>
  <si>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</si>
  <si>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</si>
  <si>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</si>
  <si>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</si>
  <si>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</si>
  <si>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</si>
  <si>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</si>
  <si>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</si>
  <si>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</si>
  <si>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</si>
  <si>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</si>
  <si>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</si>
  <si>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</si>
  <si>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</si>
  <si>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</si>
  <si>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</si>
  <si>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</si>
  <si>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</si>
  <si>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</si>
  <si>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</si>
  <si>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</si>
  <si>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</si>
  <si>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</si>
  <si>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</si>
  <si>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</si>
  <si>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</si>
  <si>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</si>
  <si>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</si>
  <si>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</si>
  <si>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</si>
  <si>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</si>
  <si>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</si>
  <si>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</si>
  <si>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</si>
  <si>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</si>
  <si>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</si>
  <si>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</si>
  <si>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</si>
  <si>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</si>
  <si>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</si>
  <si>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</si>
  <si>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</si>
  <si>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</si>
  <si>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</si>
  <si>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</si>
  <si>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</si>
  <si>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</si>
  <si>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</si>
  <si>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</si>
  <si>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</si>
  <si>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</si>
  <si>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</si>
  <si>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</si>
  <si>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</si>
  <si>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</si>
  <si>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</si>
  <si>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</si>
  <si>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</si>
  <si>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</si>
  <si>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</si>
  <si>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</si>
  <si>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</si>
  <si>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</si>
  <si>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</si>
  <si>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</si>
  <si>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</si>
  <si>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</si>
  <si>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</si>
  <si>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</si>
  <si>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</si>
  <si>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</si>
  <si>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</si>
  <si>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</si>
  <si>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</si>
  <si>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</si>
  <si>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</si>
  <si>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</si>
  <si>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</si>
  <si>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</si>
  <si>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</si>
  <si>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</si>
  <si>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</si>
  <si>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</si>
  <si>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</si>
  <si>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</si>
  <si>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</si>
  <si>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</si>
  <si>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</si>
  <si>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</si>
  <si>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</si>
  <si>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</si>
  <si>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</si>
  <si>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</si>
  <si>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</si>
  <si>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</si>
  <si>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</si>
  <si>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</si>
  <si>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</si>
  <si>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</si>
  <si>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</si>
  <si>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</si>
  <si>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</si>
  <si>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</si>
  <si>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</si>
  <si>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</si>
  <si>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</si>
  <si>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</si>
  <si>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</si>
  <si>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</si>
  <si>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</si>
  <si>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</si>
  <si>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</si>
  <si>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</si>
  <si>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</si>
  <si>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</si>
  <si>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</si>
  <si>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</si>
  <si>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</si>
  <si>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яйцо вареное</t>
  </si>
  <si>
    <t xml:space="preserve"> Меню-требование на выдачу продуктов питания </t>
  </si>
  <si>
    <t xml:space="preserve">  Руководитель     ____________     А.И. Мещерякова</t>
  </si>
  <si>
    <t>0.800</t>
  </si>
  <si>
    <t>2.000</t>
  </si>
  <si>
    <t>0.275</t>
  </si>
  <si>
    <t>0.150</t>
  </si>
  <si>
    <t>1.200</t>
  </si>
  <si>
    <t>0.020</t>
  </si>
  <si>
    <t>0.250</t>
  </si>
  <si>
    <t>0.450</t>
  </si>
  <si>
    <t>1.364</t>
  </si>
  <si>
    <t>13 февраля 2024года</t>
  </si>
  <si>
    <t>13 февраля 2024 года</t>
  </si>
  <si>
    <t>51+2</t>
  </si>
  <si>
    <t>0.982</t>
  </si>
  <si>
    <t>2.809</t>
  </si>
  <si>
    <t>0.916</t>
  </si>
  <si>
    <t>1.660</t>
  </si>
  <si>
    <t>4.731</t>
  </si>
  <si>
    <t>0.530</t>
  </si>
  <si>
    <t>0.848</t>
  </si>
  <si>
    <t>0.700</t>
  </si>
  <si>
    <t>1.287</t>
  </si>
  <si>
    <t>0.265</t>
  </si>
  <si>
    <t>7.000</t>
  </si>
  <si>
    <t>0.795</t>
  </si>
  <si>
    <t>0.954</t>
  </si>
  <si>
    <t>0.106</t>
  </si>
  <si>
    <t>1.060</t>
  </si>
  <si>
    <t>1.802</t>
  </si>
  <si>
    <t>0.100</t>
  </si>
  <si>
    <t>0.222</t>
  </si>
  <si>
    <t>0.063</t>
  </si>
  <si>
    <t>1.400</t>
  </si>
  <si>
    <t>0.001</t>
  </si>
  <si>
    <t>0.022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</si>
</sst>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2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5" t="s">
        <v>105</v>
      </c>
      <c r="B6" s="95"/>
      <c r="C6" s="95"/>
      <c r="D6" s="96"/>
      <c r="E6" s="99" t="s">
        <v>2</v>
      </c>
      <c r="F6" s="99"/>
      <c r="G6" s="99"/>
      <c r="H6" s="99" t="s">
        <v>3</v>
      </c>
      <c r="I6" s="99"/>
      <c r="J6" s="99"/>
      <c r="K6" s="99" t="s">
        <v>4</v>
      </c>
      <c r="L6" s="99"/>
      <c r="M6" s="99"/>
      <c r="N6" s="94" t="s">
        <v>5</v>
      </c>
      <c r="O6" s="94"/>
      <c r="P6" s="94"/>
      <c r="Q6" s="94"/>
      <c r="R6" s="99" t="s">
        <v>6</v>
      </c>
      <c r="S6" s="99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0" t="s">
        <v>7</v>
      </c>
      <c r="AI6" s="100"/>
      <c r="AJ6" s="5"/>
      <c r="AK6" s="5"/>
      <c r="AL6" s="5"/>
      <c r="AM6" s="5"/>
    </row>
    <row r="7" spans="1:39" ht="11.25" customHeight="1">
      <c r="A7" s="97"/>
      <c r="B7" s="97"/>
      <c r="C7" s="97"/>
      <c r="D7" s="98"/>
      <c r="E7" s="99"/>
      <c r="F7" s="99"/>
      <c r="G7" s="99"/>
      <c r="H7" s="99"/>
      <c r="I7" s="99"/>
      <c r="J7" s="99"/>
      <c r="K7" s="99"/>
      <c r="L7" s="99"/>
      <c r="M7" s="99"/>
      <c r="N7" s="94"/>
      <c r="O7" s="94"/>
      <c r="P7" s="94"/>
      <c r="Q7" s="94"/>
      <c r="R7" s="99"/>
      <c r="S7" s="9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1" t="s">
        <v>8</v>
      </c>
      <c r="AI7" s="101"/>
      <c r="AJ7" s="5"/>
      <c r="AK7" s="5"/>
      <c r="AL7" s="5"/>
      <c r="AM7" s="5"/>
    </row>
    <row r="8" spans="1:39" ht="10.5" customHeight="1">
      <c r="A8" s="102" t="s">
        <v>9</v>
      </c>
      <c r="B8" s="103" t="s">
        <v>10</v>
      </c>
      <c r="C8" s="103"/>
      <c r="D8" s="103"/>
      <c r="E8" s="99"/>
      <c r="F8" s="99"/>
      <c r="G8" s="99"/>
      <c r="H8" s="99"/>
      <c r="I8" s="99"/>
      <c r="J8" s="99"/>
      <c r="K8" s="99"/>
      <c r="L8" s="99"/>
      <c r="M8" s="99"/>
      <c r="N8" s="94"/>
      <c r="O8" s="94"/>
      <c r="P8" s="94"/>
      <c r="Q8" s="94"/>
      <c r="R8" s="99"/>
      <c r="S8" s="99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146</v>
      </c>
      <c r="AC8" s="4"/>
      <c r="AD8" s="4"/>
      <c r="AE8" s="4"/>
      <c r="AF8" s="4"/>
      <c r="AG8" s="4"/>
      <c r="AH8" s="104">
        <v>45335</v>
      </c>
      <c r="AI8" s="105"/>
      <c r="AJ8" s="5"/>
      <c r="AK8" s="5"/>
      <c r="AL8" s="5"/>
      <c r="AM8" s="5"/>
    </row>
    <row r="9" spans="1:39" ht="11.25" customHeight="1">
      <c r="A9" s="102"/>
      <c r="B9" s="103"/>
      <c r="C9" s="103"/>
      <c r="D9" s="103"/>
      <c r="E9" s="99"/>
      <c r="F9" s="99"/>
      <c r="G9" s="99"/>
      <c r="H9" s="99"/>
      <c r="I9" s="99"/>
      <c r="J9" s="99"/>
      <c r="K9" s="99"/>
      <c r="L9" s="99"/>
      <c r="M9" s="99"/>
      <c r="N9" s="94"/>
      <c r="O9" s="94"/>
      <c r="P9" s="94"/>
      <c r="Q9" s="94"/>
      <c r="R9" s="99"/>
      <c r="S9" s="99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5"/>
      <c r="AI9" s="105"/>
      <c r="AJ9" s="5"/>
      <c r="AK9" s="5"/>
      <c r="AL9" s="5"/>
      <c r="AM9" s="5"/>
    </row>
    <row r="10" spans="1:39" ht="10.5" customHeight="1">
      <c r="A10" s="102"/>
      <c r="B10" s="103"/>
      <c r="C10" s="103"/>
      <c r="D10" s="103"/>
      <c r="E10" s="99"/>
      <c r="F10" s="99"/>
      <c r="G10" s="99"/>
      <c r="H10" s="99"/>
      <c r="I10" s="99"/>
      <c r="J10" s="99"/>
      <c r="K10" s="99"/>
      <c r="L10" s="99"/>
      <c r="M10" s="99"/>
      <c r="N10" s="94"/>
      <c r="O10" s="94"/>
      <c r="P10" s="94"/>
      <c r="Q10" s="94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6" t="s">
        <v>107</v>
      </c>
      <c r="AI10" s="106"/>
    </row>
    <row r="11" spans="1:39" ht="11.25" customHeight="1" thickBot="1">
      <c r="A11" s="19">
        <v>1</v>
      </c>
      <c r="B11" s="107">
        <v>2</v>
      </c>
      <c r="C11" s="107"/>
      <c r="D11" s="107"/>
      <c r="E11" s="108">
        <v>3</v>
      </c>
      <c r="F11" s="108"/>
      <c r="G11" s="108"/>
      <c r="H11" s="108">
        <v>4</v>
      </c>
      <c r="I11" s="108"/>
      <c r="J11" s="108"/>
      <c r="K11" s="108">
        <v>5</v>
      </c>
      <c r="L11" s="108"/>
      <c r="M11" s="108"/>
      <c r="N11" s="108">
        <v>6</v>
      </c>
      <c r="O11" s="108"/>
      <c r="P11" s="108"/>
      <c r="Q11" s="108"/>
      <c r="R11" s="108">
        <v>7</v>
      </c>
      <c r="S11" s="108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6"/>
      <c r="AI11" s="106"/>
      <c r="AJ11" s="5"/>
      <c r="AK11" s="5"/>
      <c r="AL11" s="5"/>
      <c r="AM11" s="5"/>
    </row>
    <row r="12" spans="1:39" ht="12" customHeight="1" thickBot="1">
      <c r="A12" s="66" t="s">
        <v>106</v>
      </c>
      <c r="B12" s="109" t="s">
        <v>106</v>
      </c>
      <c r="C12" s="109"/>
      <c r="D12" s="109"/>
      <c r="E12" s="110">
        <v>90</v>
      </c>
      <c r="F12" s="110"/>
      <c r="G12" s="110"/>
      <c r="H12" s="110" t="s">
        <v>148</v>
      </c>
      <c r="I12" s="110"/>
      <c r="J12" s="110"/>
      <c r="K12" s="111">
        <v>4770</v>
      </c>
      <c r="L12" s="111"/>
      <c r="M12" s="111"/>
      <c r="N12" s="112" t="s">
        <v>14</v>
      </c>
      <c r="O12" s="112"/>
      <c r="P12" s="112"/>
      <c r="Q12" s="112"/>
      <c r="R12" s="113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1" t="s">
        <v>15</v>
      </c>
      <c r="AI12" s="101"/>
      <c r="AJ12" s="5"/>
      <c r="AK12" s="5"/>
      <c r="AL12" s="5"/>
      <c r="AM12" s="5"/>
    </row>
    <row r="13" spans="1:39" ht="13.5" customHeight="1" thickBot="1">
      <c r="A13" s="21" t="s">
        <v>14</v>
      </c>
      <c r="B13" s="100" t="s">
        <v>14</v>
      </c>
      <c r="C13" s="100"/>
      <c r="D13" s="100"/>
      <c r="E13" s="100"/>
      <c r="F13" s="100"/>
      <c r="G13" s="100"/>
      <c r="H13" s="22"/>
      <c r="I13" s="23" t="s">
        <v>14</v>
      </c>
      <c r="J13" s="24"/>
      <c r="K13" s="100" t="s">
        <v>14</v>
      </c>
      <c r="L13" s="100"/>
      <c r="M13" s="100"/>
      <c r="N13" s="112" t="s">
        <v>14</v>
      </c>
      <c r="O13" s="112"/>
      <c r="P13" s="112"/>
      <c r="Q13" s="112"/>
      <c r="R13" s="114" t="s">
        <v>14</v>
      </c>
      <c r="S13" s="114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01"/>
      <c r="AI13" s="101"/>
      <c r="AJ13" s="5"/>
      <c r="AK13" s="5"/>
      <c r="AL13" s="5"/>
      <c r="AM13" s="5"/>
    </row>
    <row r="14" spans="1:39" ht="12" customHeight="1">
      <c r="A14" s="21" t="s">
        <v>14</v>
      </c>
      <c r="B14" s="100" t="s">
        <v>14</v>
      </c>
      <c r="C14" s="100"/>
      <c r="D14" s="100"/>
      <c r="E14" s="100" t="s">
        <v>14</v>
      </c>
      <c r="F14" s="100"/>
      <c r="G14" s="100"/>
      <c r="H14" s="22"/>
      <c r="I14" s="23" t="s">
        <v>14</v>
      </c>
      <c r="J14" s="24"/>
      <c r="K14" s="100" t="s">
        <v>14</v>
      </c>
      <c r="L14" s="100"/>
      <c r="M14" s="100"/>
      <c r="N14" s="112" t="s">
        <v>14</v>
      </c>
      <c r="O14" s="112"/>
      <c r="P14" s="112"/>
      <c r="Q14" s="112"/>
      <c r="R14" s="114" t="s">
        <v>14</v>
      </c>
      <c r="S14" s="11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5" t="s">
        <v>16</v>
      </c>
      <c r="AI14" s="105"/>
      <c r="AJ14" s="5"/>
      <c r="AK14" s="5"/>
      <c r="AL14" s="5"/>
      <c r="AM14" s="5"/>
    </row>
    <row r="15" spans="1:39" ht="12.75" customHeight="1" thickBot="1">
      <c r="A15" s="27" t="s">
        <v>14</v>
      </c>
      <c r="B15" s="100" t="s">
        <v>14</v>
      </c>
      <c r="C15" s="100"/>
      <c r="D15" s="100"/>
      <c r="E15" s="100" t="s">
        <v>14</v>
      </c>
      <c r="F15" s="100"/>
      <c r="G15" s="100"/>
      <c r="H15" s="28"/>
      <c r="I15" s="23" t="s">
        <v>14</v>
      </c>
      <c r="J15" s="29"/>
      <c r="K15" s="100" t="s">
        <v>14</v>
      </c>
      <c r="L15" s="100"/>
      <c r="M15" s="100"/>
      <c r="N15" s="112" t="s">
        <v>14</v>
      </c>
      <c r="O15" s="112"/>
      <c r="P15" s="112"/>
      <c r="Q15" s="112"/>
      <c r="R15" s="114" t="s">
        <v>14</v>
      </c>
      <c r="S15" s="114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5"/>
      <c r="AI15" s="10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5">
        <v>4770</v>
      </c>
      <c r="L16" s="115"/>
      <c r="M16" s="115"/>
      <c r="N16" s="112" t="s">
        <v>14</v>
      </c>
      <c r="O16" s="112"/>
      <c r="P16" s="112"/>
      <c r="Q16" s="112"/>
      <c r="R16" s="114" t="s">
        <v>14</v>
      </c>
      <c r="S16" s="11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100" t="s">
        <v>19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16" t="s">
        <v>20</v>
      </c>
      <c r="AI18" s="116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7" t="s">
        <v>22</v>
      </c>
      <c r="E19" s="117"/>
      <c r="F19" s="117"/>
      <c r="G19" s="117"/>
      <c r="H19" s="117"/>
      <c r="I19" s="117"/>
      <c r="J19" s="117" t="s">
        <v>109</v>
      </c>
      <c r="K19" s="117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17" t="s">
        <v>26</v>
      </c>
      <c r="AE19" s="117"/>
      <c r="AF19" s="117"/>
      <c r="AG19" s="117"/>
      <c r="AH19" s="116"/>
      <c r="AI19" s="116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7"/>
      <c r="E20" s="117"/>
      <c r="F20" s="117"/>
      <c r="G20" s="117"/>
      <c r="H20" s="117"/>
      <c r="I20" s="117"/>
      <c r="J20" s="117"/>
      <c r="K20" s="117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17"/>
      <c r="AE20" s="117"/>
      <c r="AF20" s="117"/>
      <c r="AG20" s="117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9" t="s">
        <v>110</v>
      </c>
      <c r="E21" s="119"/>
      <c r="F21" s="119" t="s">
        <v>133</v>
      </c>
      <c r="G21" s="117" t="s">
        <v>14</v>
      </c>
      <c r="H21" s="117" t="s">
        <v>14</v>
      </c>
      <c r="I21" s="117" t="s">
        <v>14</v>
      </c>
      <c r="J21" s="119" t="s">
        <v>128</v>
      </c>
      <c r="K21" s="117" t="s">
        <v>14</v>
      </c>
      <c r="L21" s="119" t="s">
        <v>111</v>
      </c>
      <c r="M21" s="119" t="s">
        <v>129</v>
      </c>
      <c r="N21" s="120" t="s">
        <v>113</v>
      </c>
      <c r="O21" s="120" t="s">
        <v>33</v>
      </c>
      <c r="P21" s="120" t="s">
        <v>34</v>
      </c>
      <c r="Q21" s="120" t="s">
        <v>35</v>
      </c>
      <c r="R21" s="121" t="s">
        <v>125</v>
      </c>
      <c r="S21" s="117" t="s">
        <v>14</v>
      </c>
      <c r="T21" s="117" t="s">
        <v>14</v>
      </c>
      <c r="U21" s="120" t="s">
        <v>134</v>
      </c>
      <c r="V21" s="123" t="s">
        <v>47</v>
      </c>
      <c r="W21" s="117" t="s">
        <v>131</v>
      </c>
      <c r="X21" s="117" t="s">
        <v>132</v>
      </c>
      <c r="Y21" s="117" t="s">
        <v>14</v>
      </c>
      <c r="Z21" s="124" t="s">
        <v>14</v>
      </c>
      <c r="AA21" s="117" t="s">
        <v>14</v>
      </c>
      <c r="AB21" s="124" t="s">
        <v>14</v>
      </c>
      <c r="AC21" s="117" t="s">
        <v>14</v>
      </c>
      <c r="AD21" s="117" t="s">
        <v>14</v>
      </c>
      <c r="AE21" s="117" t="s">
        <v>14</v>
      </c>
      <c r="AF21" s="117" t="s">
        <v>14</v>
      </c>
      <c r="AG21" s="117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9"/>
      <c r="E22" s="119"/>
      <c r="F22" s="119"/>
      <c r="G22" s="117"/>
      <c r="H22" s="117"/>
      <c r="I22" s="117"/>
      <c r="J22" s="119"/>
      <c r="K22" s="117"/>
      <c r="L22" s="119"/>
      <c r="M22" s="119"/>
      <c r="N22" s="120"/>
      <c r="O22" s="120"/>
      <c r="P22" s="120"/>
      <c r="Q22" s="120"/>
      <c r="R22" s="122"/>
      <c r="S22" s="117"/>
      <c r="T22" s="117"/>
      <c r="U22" s="120"/>
      <c r="V22" s="123"/>
      <c r="W22" s="117"/>
      <c r="X22" s="117"/>
      <c r="Y22" s="117"/>
      <c r="Z22" s="124"/>
      <c r="AA22" s="117"/>
      <c r="AB22" s="124"/>
      <c r="AC22" s="117"/>
      <c r="AD22" s="117"/>
      <c r="AE22" s="117"/>
      <c r="AF22" s="117"/>
      <c r="AG22" s="117"/>
      <c r="AH22" s="125" t="s">
        <v>38</v>
      </c>
      <c r="AI22" s="12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9"/>
      <c r="E23" s="119"/>
      <c r="F23" s="119"/>
      <c r="G23" s="117"/>
      <c r="H23" s="117"/>
      <c r="I23" s="117"/>
      <c r="J23" s="119"/>
      <c r="K23" s="117"/>
      <c r="L23" s="119"/>
      <c r="M23" s="119"/>
      <c r="N23" s="120"/>
      <c r="O23" s="120"/>
      <c r="P23" s="120"/>
      <c r="Q23" s="120"/>
      <c r="R23" s="123"/>
      <c r="S23" s="117"/>
      <c r="T23" s="117"/>
      <c r="U23" s="120"/>
      <c r="V23" s="123"/>
      <c r="W23" s="117"/>
      <c r="X23" s="117"/>
      <c r="Y23" s="117"/>
      <c r="Z23" s="124"/>
      <c r="AA23" s="117"/>
      <c r="AB23" s="124"/>
      <c r="AC23" s="117"/>
      <c r="AD23" s="117"/>
      <c r="AE23" s="117"/>
      <c r="AF23" s="117"/>
      <c r="AG23" s="117"/>
      <c r="AH23" s="125"/>
      <c r="AI23" s="12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53</v>
      </c>
      <c r="E25" s="43" t="s">
        <v>113</v>
      </c>
      <c r="F25" s="42">
        <v>53</v>
      </c>
      <c r="G25" s="43" t="s">
        <v>14</v>
      </c>
      <c r="H25" s="43" t="s">
        <v>14</v>
      </c>
      <c r="I25" s="43" t="s">
        <v>14</v>
      </c>
      <c r="J25" s="43">
        <v>53</v>
      </c>
      <c r="K25" s="43"/>
      <c r="L25" s="42">
        <v>53</v>
      </c>
      <c r="M25" s="42">
        <v>53</v>
      </c>
      <c r="N25" s="42" t="s">
        <v>120</v>
      </c>
      <c r="O25" s="42">
        <v>53</v>
      </c>
      <c r="P25" s="42">
        <v>51</v>
      </c>
      <c r="Q25" s="42">
        <v>51</v>
      </c>
      <c r="R25" s="42"/>
      <c r="S25" s="42" t="s">
        <v>14</v>
      </c>
      <c r="T25" s="42" t="s">
        <v>14</v>
      </c>
      <c r="U25" s="42">
        <v>53</v>
      </c>
      <c r="V25" s="44">
        <v>53</v>
      </c>
      <c r="W25" s="42">
        <v>51</v>
      </c>
      <c r="X25" s="42">
        <v>53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8" t="str">
        <f>"066"</f>
        <v>066</v>
      </c>
      <c r="C27" s="130" t="s">
        <v>42</v>
      </c>
      <c r="D27" s="131"/>
      <c r="E27" s="131" t="s">
        <v>14</v>
      </c>
      <c r="F27" s="131" t="s">
        <v>14</v>
      </c>
      <c r="G27" s="131" t="s">
        <v>14</v>
      </c>
      <c r="H27" s="131" t="s">
        <v>14</v>
      </c>
      <c r="I27" s="131" t="s">
        <v>14</v>
      </c>
      <c r="J27" s="131" t="s">
        <v>14</v>
      </c>
      <c r="K27" s="131" t="s">
        <v>14</v>
      </c>
      <c r="L27" s="131" t="s">
        <v>14</v>
      </c>
      <c r="M27" s="131" t="s">
        <v>14</v>
      </c>
      <c r="N27" s="131" t="s">
        <v>14</v>
      </c>
      <c r="O27" s="131" t="s">
        <v>14</v>
      </c>
      <c r="P27" s="131" t="s">
        <v>14</v>
      </c>
      <c r="Q27" s="131" t="s">
        <v>14</v>
      </c>
      <c r="R27" s="131" t="s">
        <v>14</v>
      </c>
      <c r="S27" s="131" t="s">
        <v>14</v>
      </c>
      <c r="T27" s="131" t="s">
        <v>14</v>
      </c>
      <c r="U27" s="75"/>
      <c r="V27" s="131" t="s">
        <v>14</v>
      </c>
      <c r="W27" s="131" t="s">
        <v>14</v>
      </c>
      <c r="X27" s="131" t="s">
        <v>14</v>
      </c>
      <c r="Y27" s="131" t="s">
        <v>14</v>
      </c>
      <c r="Z27" s="131" t="s">
        <v>14</v>
      </c>
      <c r="AA27" s="131" t="s">
        <v>14</v>
      </c>
      <c r="AB27" s="131" t="s">
        <v>14</v>
      </c>
      <c r="AC27" s="131" t="s">
        <v>14</v>
      </c>
      <c r="AD27" s="131" t="s">
        <v>14</v>
      </c>
      <c r="AE27" s="131" t="s">
        <v>14</v>
      </c>
      <c r="AF27" s="131" t="s">
        <v>14</v>
      </c>
      <c r="AG27" s="131" t="s">
        <v>14</v>
      </c>
      <c r="AH27" s="132"/>
      <c r="AI27" s="134" t="s">
        <v>14</v>
      </c>
      <c r="AJ27" s="5"/>
      <c r="AK27" s="5"/>
      <c r="AL27" s="5"/>
    </row>
    <row r="28" spans="1:39" ht="9.75" customHeight="1">
      <c r="A28" s="127"/>
      <c r="B28" s="129"/>
      <c r="C28" s="100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3"/>
      <c r="AI28" s="135"/>
      <c r="AJ28" s="5"/>
      <c r="AK28" s="5"/>
      <c r="AL28" s="5"/>
    </row>
    <row r="29" spans="1:39" ht="12" customHeight="1">
      <c r="A29" s="127" t="s">
        <v>130</v>
      </c>
      <c r="B29" s="129" t="str">
        <f>"070"</f>
        <v>070</v>
      </c>
      <c r="C29" s="100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33">
        <v>0.8</v>
      </c>
      <c r="AI29" s="135" t="s">
        <v>14</v>
      </c>
      <c r="AJ29" s="5"/>
      <c r="AK29" s="5"/>
      <c r="AL29" s="5"/>
      <c r="AM29" s="5"/>
    </row>
    <row r="30" spans="1:39" ht="9.75" customHeight="1">
      <c r="A30" s="127"/>
      <c r="B30" s="129"/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33"/>
      <c r="AI30" s="135"/>
      <c r="AJ30" s="5"/>
      <c r="AK30" s="5"/>
      <c r="AL30" s="5"/>
      <c r="AM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35" t="s">
        <v>14</v>
      </c>
      <c r="AJ31" s="5"/>
      <c r="AK31" s="5"/>
      <c r="AL31" s="5"/>
      <c r="AM31" s="5"/>
    </row>
    <row r="32" spans="1:39" ht="10.5" customHeight="1">
      <c r="A32" s="127"/>
      <c r="B32" s="129"/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35"/>
      <c r="AJ32" s="5"/>
      <c r="AK32" s="5"/>
      <c r="AL32" s="5"/>
      <c r="AM32" s="5"/>
    </row>
    <row r="33" spans="1:39" ht="15.95" customHeight="1">
      <c r="A33" s="127" t="s">
        <v>115</v>
      </c>
      <c r="B33" s="129" t="str">
        <f>"204"</f>
        <v>204</v>
      </c>
      <c r="C33" s="136" t="s">
        <v>45</v>
      </c>
      <c r="D33" s="94" t="s">
        <v>14</v>
      </c>
      <c r="E33" s="100" t="s">
        <v>14</v>
      </c>
      <c r="F33" s="94" t="s">
        <v>14</v>
      </c>
      <c r="G33" s="100" t="s">
        <v>14</v>
      </c>
      <c r="H33" s="100" t="s">
        <v>14</v>
      </c>
      <c r="I33" s="100" t="s">
        <v>14</v>
      </c>
      <c r="J33" s="74">
        <v>41</v>
      </c>
      <c r="K33" s="100"/>
      <c r="L33" s="94" t="s">
        <v>14</v>
      </c>
      <c r="M33" s="94" t="s">
        <v>14</v>
      </c>
      <c r="N33" s="94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94" t="s">
        <v>14</v>
      </c>
      <c r="AH33" s="133">
        <v>0.98199999999999998</v>
      </c>
      <c r="AI33" s="135" t="s">
        <v>14</v>
      </c>
      <c r="AJ33" s="5"/>
      <c r="AK33" s="5"/>
      <c r="AL33" s="5"/>
      <c r="AM33" s="5"/>
    </row>
    <row r="34" spans="1:39" ht="16.5" customHeight="1">
      <c r="A34" s="127"/>
      <c r="B34" s="129"/>
      <c r="C34" s="136"/>
      <c r="D34" s="94"/>
      <c r="E34" s="100"/>
      <c r="F34" s="94"/>
      <c r="G34" s="100"/>
      <c r="H34" s="100"/>
      <c r="I34" s="100"/>
      <c r="J34" s="74" t="s">
        <v>149</v>
      </c>
      <c r="K34" s="100"/>
      <c r="L34" s="94"/>
      <c r="M34" s="94"/>
      <c r="N34" s="94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94"/>
      <c r="AH34" s="133"/>
      <c r="AI34" s="135"/>
      <c r="AJ34" s="5"/>
      <c r="AK34" s="5"/>
      <c r="AL34" s="5"/>
      <c r="AM34" s="5"/>
    </row>
    <row r="35" spans="1:39" ht="15.95" customHeight="1">
      <c r="A35" s="127" t="s">
        <v>47</v>
      </c>
      <c r="B35" s="129" t="str">
        <f>"082"</f>
        <v>082</v>
      </c>
      <c r="C35" s="100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35">
        <v>2.8090000000000002</v>
      </c>
      <c r="AI35" s="135" t="s">
        <v>14</v>
      </c>
      <c r="AJ35" s="5"/>
      <c r="AK35" s="5"/>
      <c r="AL35" s="5"/>
      <c r="AM35" s="5"/>
    </row>
    <row r="36" spans="1:39" ht="12.75" customHeight="1">
      <c r="A36" s="127"/>
      <c r="B36" s="129"/>
      <c r="C36" s="100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150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35"/>
      <c r="AI36" s="135"/>
      <c r="AJ36" s="5"/>
      <c r="AK36" s="5"/>
      <c r="AL36" s="5"/>
      <c r="AM36" s="5"/>
    </row>
    <row r="37" spans="1:39" ht="12" customHeight="1">
      <c r="A37" s="127" t="s">
        <v>48</v>
      </c>
      <c r="B37" s="129" t="str">
        <f>"085"</f>
        <v>085</v>
      </c>
      <c r="C37" s="100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37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5" t="s">
        <v>14</v>
      </c>
      <c r="AI37" s="135" t="s">
        <v>14</v>
      </c>
      <c r="AJ37" s="5"/>
      <c r="AK37" s="5"/>
      <c r="AL37" s="5"/>
      <c r="AM37" s="5"/>
    </row>
    <row r="38" spans="1:39" ht="14.25" customHeight="1">
      <c r="A38" s="127"/>
      <c r="B38" s="129"/>
      <c r="C38" s="100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37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5"/>
      <c r="AI38" s="135"/>
      <c r="AJ38" s="5"/>
      <c r="AK38" s="5"/>
      <c r="AL38" s="5"/>
      <c r="AM38" s="5"/>
    </row>
    <row r="39" spans="1:39" ht="11.25" customHeight="1">
      <c r="A39" s="127" t="s">
        <v>50</v>
      </c>
      <c r="B39" s="129" t="str">
        <f>"086"</f>
        <v>086</v>
      </c>
      <c r="C39" s="100" t="s">
        <v>42</v>
      </c>
      <c r="D39" s="138" t="s">
        <v>14</v>
      </c>
      <c r="E39" s="94" t="s">
        <v>14</v>
      </c>
      <c r="F39" s="94" t="s">
        <v>14</v>
      </c>
      <c r="G39" s="138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39">
        <v>0.91600000000000004</v>
      </c>
      <c r="AI39" s="135" t="s">
        <v>14</v>
      </c>
      <c r="AJ39" s="5"/>
      <c r="AK39" s="5"/>
      <c r="AL39" s="5"/>
      <c r="AM39" s="5"/>
    </row>
    <row r="40" spans="1:39" ht="12" customHeight="1">
      <c r="A40" s="127"/>
      <c r="B40" s="129"/>
      <c r="C40" s="100"/>
      <c r="D40" s="131"/>
      <c r="E40" s="94"/>
      <c r="F40" s="94"/>
      <c r="G40" s="131"/>
      <c r="H40" s="94"/>
      <c r="I40" s="94"/>
      <c r="J40" s="94"/>
      <c r="K40" s="94"/>
      <c r="L40" s="17" t="s">
        <v>151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40"/>
      <c r="AI40" s="135"/>
      <c r="AJ40" s="5"/>
      <c r="AK40" s="5"/>
      <c r="AL40" s="5"/>
      <c r="AM40" s="5"/>
    </row>
    <row r="41" spans="1:39" ht="9.75" customHeight="1">
      <c r="A41" s="127" t="s">
        <v>51</v>
      </c>
      <c r="B41" s="129" t="str">
        <f>"089"</f>
        <v>089</v>
      </c>
      <c r="C41" s="100" t="s">
        <v>42</v>
      </c>
      <c r="D41" s="138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3">
        <v>6.391</v>
      </c>
      <c r="AI41" s="135" t="s">
        <v>14</v>
      </c>
      <c r="AJ41" s="5"/>
      <c r="AK41" s="5"/>
      <c r="AL41" s="5"/>
      <c r="AM41" s="5"/>
    </row>
    <row r="42" spans="1:39" ht="12.75" customHeight="1">
      <c r="A42" s="127"/>
      <c r="B42" s="129"/>
      <c r="C42" s="100"/>
      <c r="D42" s="131"/>
      <c r="E42" s="94"/>
      <c r="F42" s="94"/>
      <c r="G42" s="94"/>
      <c r="H42" s="94"/>
      <c r="I42" s="94"/>
      <c r="J42" s="94"/>
      <c r="K42" s="94"/>
      <c r="L42" s="24" t="s">
        <v>152</v>
      </c>
      <c r="M42" s="86" t="s">
        <v>153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3"/>
      <c r="AI42" s="135"/>
      <c r="AJ42" s="5"/>
      <c r="AK42" s="5"/>
      <c r="AL42" s="5"/>
      <c r="AM42" s="5"/>
    </row>
    <row r="43" spans="1:39" ht="9.75" customHeight="1">
      <c r="A43" s="127" t="s">
        <v>119</v>
      </c>
      <c r="B43" s="129" t="str">
        <f>"200"</f>
        <v>200</v>
      </c>
      <c r="C43" s="100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33"/>
      <c r="AI43" s="135" t="s">
        <v>14</v>
      </c>
      <c r="AJ43" s="5"/>
      <c r="AK43" s="5"/>
      <c r="AL43" s="5"/>
      <c r="AM43" s="5"/>
    </row>
    <row r="44" spans="1:39" ht="12" customHeight="1">
      <c r="A44" s="127"/>
      <c r="B44" s="129"/>
      <c r="C44" s="100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33"/>
      <c r="AI44" s="135"/>
      <c r="AJ44" s="5"/>
      <c r="AK44" s="5"/>
      <c r="AL44" s="5"/>
      <c r="AM44" s="5"/>
    </row>
    <row r="45" spans="1:39" ht="12" customHeight="1">
      <c r="A45" s="127" t="s">
        <v>52</v>
      </c>
      <c r="B45" s="129" t="str">
        <f>"098"</f>
        <v>098</v>
      </c>
      <c r="C45" s="100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35"/>
      <c r="AI45" s="135" t="s">
        <v>14</v>
      </c>
      <c r="AJ45" s="5"/>
      <c r="AK45" s="5"/>
      <c r="AL45" s="5"/>
      <c r="AM45" s="5"/>
    </row>
    <row r="46" spans="1:39" ht="9.75" customHeight="1">
      <c r="A46" s="127"/>
      <c r="B46" s="129"/>
      <c r="C46" s="100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35"/>
      <c r="AI46" s="135"/>
      <c r="AJ46" s="5"/>
      <c r="AK46" s="5"/>
      <c r="AL46" s="5"/>
      <c r="AM46" s="5"/>
    </row>
    <row r="47" spans="1:39" ht="13.5" customHeight="1">
      <c r="A47" s="127" t="s">
        <v>53</v>
      </c>
      <c r="B47" s="129" t="str">
        <f>"101"</f>
        <v>101</v>
      </c>
      <c r="C47" s="100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35" t="s">
        <v>14</v>
      </c>
      <c r="AJ47" s="5"/>
      <c r="AK47" s="5"/>
      <c r="AL47" s="5"/>
      <c r="AM47" s="5"/>
    </row>
    <row r="48" spans="1:39" ht="12" customHeight="1">
      <c r="A48" s="127"/>
      <c r="B48" s="129"/>
      <c r="C48" s="10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35"/>
      <c r="AJ48" s="5"/>
      <c r="AK48" s="5"/>
      <c r="AL48" s="5"/>
      <c r="AM48" s="5"/>
    </row>
    <row r="49" spans="1:39" ht="13.5" customHeight="1">
      <c r="A49" s="127" t="s">
        <v>54</v>
      </c>
      <c r="B49" s="129" t="str">
        <f>"102"</f>
        <v>102</v>
      </c>
      <c r="C49" s="100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35" t="s">
        <v>14</v>
      </c>
      <c r="AI49" s="135" t="s">
        <v>14</v>
      </c>
      <c r="AJ49" s="5"/>
      <c r="AK49" s="5"/>
      <c r="AL49" s="5"/>
      <c r="AM49" s="5"/>
    </row>
    <row r="50" spans="1:39" ht="12" customHeight="1">
      <c r="A50" s="127"/>
      <c r="B50" s="129"/>
      <c r="C50" s="100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35"/>
      <c r="AI50" s="135"/>
      <c r="AJ50" s="5"/>
      <c r="AK50" s="5"/>
      <c r="AL50" s="5"/>
      <c r="AM50" s="5"/>
    </row>
    <row r="51" spans="1:39" ht="9.75" customHeight="1">
      <c r="A51" s="127" t="s">
        <v>55</v>
      </c>
      <c r="B51" s="129" t="str">
        <f>"103"</f>
        <v>103</v>
      </c>
      <c r="C51" s="100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37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35" t="s">
        <v>14</v>
      </c>
      <c r="AI51" s="135" t="s">
        <v>14</v>
      </c>
      <c r="AJ51" s="5"/>
      <c r="AK51" s="5"/>
      <c r="AL51" s="5"/>
      <c r="AM51" s="5"/>
    </row>
    <row r="52" spans="1:39" ht="13.5" customHeight="1">
      <c r="A52" s="127"/>
      <c r="B52" s="129"/>
      <c r="C52" s="100"/>
      <c r="D52" s="94"/>
      <c r="E52" s="94"/>
      <c r="F52" s="94"/>
      <c r="G52" s="94"/>
      <c r="H52" s="137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35"/>
      <c r="AI52" s="135"/>
      <c r="AJ52" s="5"/>
      <c r="AK52" s="5"/>
      <c r="AL52" s="5"/>
      <c r="AM52" s="5"/>
    </row>
    <row r="53" spans="1:39" ht="12.75" customHeight="1">
      <c r="A53" s="127" t="s">
        <v>56</v>
      </c>
      <c r="B53" s="129" t="str">
        <f>"104"</f>
        <v>104</v>
      </c>
      <c r="C53" s="100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35" t="s">
        <v>14</v>
      </c>
      <c r="AI53" s="135" t="s">
        <v>14</v>
      </c>
      <c r="AJ53" s="5"/>
      <c r="AK53" s="5"/>
      <c r="AL53" s="5"/>
      <c r="AM53" s="5"/>
    </row>
    <row r="54" spans="1:39" ht="10.5" customHeight="1">
      <c r="A54" s="127"/>
      <c r="B54" s="129"/>
      <c r="C54" s="100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35"/>
      <c r="AI54" s="135"/>
      <c r="AJ54" s="5"/>
      <c r="AK54" s="5"/>
      <c r="AL54" s="5"/>
      <c r="AM54" s="5"/>
    </row>
    <row r="55" spans="1:39" ht="10.5" customHeight="1">
      <c r="A55" s="127" t="s">
        <v>57</v>
      </c>
      <c r="B55" s="129" t="str">
        <f>"104"</f>
        <v>104</v>
      </c>
      <c r="C55" s="100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33"/>
      <c r="AI55" s="135" t="s">
        <v>14</v>
      </c>
      <c r="AJ55" s="5"/>
      <c r="AK55" s="5"/>
      <c r="AL55" s="5"/>
      <c r="AM55" s="5"/>
    </row>
    <row r="56" spans="1:39" ht="10.5" customHeight="1">
      <c r="A56" s="127"/>
      <c r="B56" s="129"/>
      <c r="C56" s="100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33"/>
      <c r="AI56" s="135"/>
      <c r="AJ56" s="5"/>
      <c r="AK56" s="5"/>
      <c r="AL56" s="5"/>
      <c r="AM56" s="5"/>
    </row>
    <row r="57" spans="1:39" ht="9" customHeight="1">
      <c r="A57" s="127" t="s">
        <v>58</v>
      </c>
      <c r="B57" s="129" t="str">
        <f>"107"</f>
        <v>107</v>
      </c>
      <c r="C57" s="100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35" t="s">
        <v>14</v>
      </c>
      <c r="AI57" s="135" t="s">
        <v>14</v>
      </c>
      <c r="AJ57" s="5"/>
      <c r="AK57" s="5"/>
      <c r="AL57" s="5"/>
      <c r="AM57" s="5"/>
    </row>
    <row r="58" spans="1:39" ht="15.75" customHeight="1">
      <c r="A58" s="127"/>
      <c r="B58" s="129"/>
      <c r="C58" s="100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35"/>
      <c r="AI58" s="135"/>
      <c r="AJ58" s="5"/>
      <c r="AK58" s="5"/>
      <c r="AL58" s="5"/>
      <c r="AM58" s="5"/>
    </row>
    <row r="59" spans="1:39" ht="10.5" customHeight="1">
      <c r="A59" s="127" t="s">
        <v>59</v>
      </c>
      <c r="B59" s="129" t="str">
        <f>"108"</f>
        <v>108</v>
      </c>
      <c r="C59" s="100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141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35" t="s">
        <v>113</v>
      </c>
      <c r="AI59" s="135" t="s">
        <v>14</v>
      </c>
      <c r="AJ59" s="5"/>
      <c r="AK59" s="5"/>
      <c r="AL59" s="5"/>
      <c r="AM59" s="5"/>
    </row>
    <row r="60" spans="1:39" ht="15.75" customHeight="1">
      <c r="A60" s="127"/>
      <c r="B60" s="129"/>
      <c r="C60" s="100"/>
      <c r="D60" s="94"/>
      <c r="E60" s="94"/>
      <c r="F60" s="94"/>
      <c r="G60" s="94"/>
      <c r="H60" s="94"/>
      <c r="I60" s="94"/>
      <c r="J60" s="94"/>
      <c r="K60" s="94"/>
      <c r="L60" s="94"/>
      <c r="M60" s="142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35"/>
      <c r="AI60" s="135"/>
      <c r="AJ60" s="5"/>
      <c r="AK60" s="5"/>
      <c r="AL60" s="5"/>
      <c r="AM60" s="5"/>
    </row>
    <row r="61" spans="1:39" ht="9.75" customHeight="1">
      <c r="A61" s="127" t="s">
        <v>60</v>
      </c>
      <c r="B61" s="129" t="str">
        <f>"111"</f>
        <v>111</v>
      </c>
      <c r="C61" s="100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35" t="s">
        <v>14</v>
      </c>
      <c r="AI61" s="135" t="s">
        <v>14</v>
      </c>
      <c r="AJ61" s="5"/>
      <c r="AK61" s="5"/>
      <c r="AL61" s="5"/>
      <c r="AM61" s="5"/>
    </row>
    <row r="62" spans="1:39" ht="12" customHeight="1">
      <c r="A62" s="127"/>
      <c r="B62" s="129"/>
      <c r="C62" s="100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35"/>
      <c r="AI62" s="135"/>
      <c r="AJ62" s="5"/>
      <c r="AK62" s="5"/>
      <c r="AL62" s="5"/>
      <c r="AM62" s="5"/>
    </row>
    <row r="63" spans="1:39" ht="12" customHeight="1">
      <c r="A63" s="127" t="s">
        <v>61</v>
      </c>
      <c r="B63" s="129" t="str">
        <f>"115"</f>
        <v>115</v>
      </c>
      <c r="C63" s="100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33">
        <v>0</v>
      </c>
      <c r="AI63" s="135" t="s">
        <v>14</v>
      </c>
      <c r="AJ63" s="5"/>
      <c r="AK63" s="5"/>
      <c r="AL63" s="5"/>
      <c r="AM63" s="5"/>
    </row>
    <row r="64" spans="1:39" ht="12" customHeight="1">
      <c r="A64" s="127"/>
      <c r="B64" s="129"/>
      <c r="C64" s="100"/>
      <c r="D64" s="94"/>
      <c r="E64" s="94"/>
      <c r="F64" s="72">
        <v>0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33"/>
      <c r="AI64" s="135"/>
      <c r="AJ64" s="5"/>
      <c r="AK64" s="5"/>
      <c r="AL64" s="5"/>
      <c r="AM64" s="5"/>
    </row>
    <row r="65" spans="1:39" ht="11.25" customHeight="1">
      <c r="A65" s="127" t="s">
        <v>62</v>
      </c>
      <c r="B65" s="129">
        <v>116</v>
      </c>
      <c r="C65" s="100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>
        <v>0.18</v>
      </c>
      <c r="K65" s="94" t="s">
        <v>14</v>
      </c>
      <c r="L65" s="94"/>
      <c r="M65" s="94" t="s">
        <v>14</v>
      </c>
      <c r="N65" s="94" t="s">
        <v>14</v>
      </c>
      <c r="O65" s="79"/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33">
        <v>8.9999999999999993E-3</v>
      </c>
      <c r="AI65" s="135" t="s">
        <v>14</v>
      </c>
      <c r="AJ65" s="5"/>
      <c r="AK65" s="5"/>
      <c r="AL65" s="5"/>
      <c r="AM65" s="5"/>
    </row>
    <row r="66" spans="1:39" ht="12" customHeight="1">
      <c r="A66" s="127"/>
      <c r="B66" s="129"/>
      <c r="C66" s="100"/>
      <c r="D66" s="94"/>
      <c r="E66" s="94"/>
      <c r="F66" s="94"/>
      <c r="G66" s="94"/>
      <c r="H66" s="94"/>
      <c r="I66" s="94"/>
      <c r="J66" s="72">
        <v>8.9999999999999993E-3</v>
      </c>
      <c r="K66" s="94"/>
      <c r="L66" s="94"/>
      <c r="M66" s="94"/>
      <c r="N66" s="94"/>
      <c r="O66" s="79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33"/>
      <c r="AI66" s="135"/>
      <c r="AJ66" s="5"/>
      <c r="AK66" s="5"/>
      <c r="AL66" s="5"/>
      <c r="AM66" s="5"/>
    </row>
    <row r="67" spans="1:39" ht="12.75" customHeight="1">
      <c r="A67" s="127" t="s">
        <v>63</v>
      </c>
      <c r="B67" s="129" t="str">
        <f>"077"</f>
        <v>077</v>
      </c>
      <c r="C67" s="100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141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35" t="s">
        <v>113</v>
      </c>
      <c r="AI67" s="135" t="s">
        <v>14</v>
      </c>
      <c r="AJ67" s="5"/>
      <c r="AK67" s="5"/>
      <c r="AL67" s="5"/>
      <c r="AM67" s="5"/>
    </row>
    <row r="68" spans="1:39" ht="14.25" customHeight="1">
      <c r="A68" s="127"/>
      <c r="B68" s="129"/>
      <c r="C68" s="100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142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35"/>
      <c r="AI68" s="135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7" t="s">
        <v>22</v>
      </c>
      <c r="E71" s="117"/>
      <c r="F71" s="117"/>
      <c r="G71" s="117"/>
      <c r="H71" s="117"/>
      <c r="I71" s="117"/>
      <c r="J71" s="117" t="s">
        <v>109</v>
      </c>
      <c r="K71" s="117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17" t="s">
        <v>26</v>
      </c>
      <c r="AE71" s="117"/>
      <c r="AF71" s="117"/>
      <c r="AG71" s="117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7"/>
      <c r="E72" s="117"/>
      <c r="F72" s="117"/>
      <c r="G72" s="117"/>
      <c r="H72" s="117"/>
      <c r="I72" s="117"/>
      <c r="J72" s="117"/>
      <c r="K72" s="117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17"/>
      <c r="AE72" s="117"/>
      <c r="AF72" s="117"/>
      <c r="AG72" s="117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9" t="s">
        <v>110</v>
      </c>
      <c r="E73" s="119"/>
      <c r="F73" s="119" t="s">
        <v>133</v>
      </c>
      <c r="G73" s="117" t="s">
        <v>14</v>
      </c>
      <c r="H73" s="117" t="s">
        <v>14</v>
      </c>
      <c r="I73" s="117" t="s">
        <v>14</v>
      </c>
      <c r="J73" s="119" t="s">
        <v>128</v>
      </c>
      <c r="K73" s="117" t="s">
        <v>14</v>
      </c>
      <c r="L73" s="119" t="s">
        <v>111</v>
      </c>
      <c r="M73" s="119" t="s">
        <v>129</v>
      </c>
      <c r="N73" s="120" t="s">
        <v>121</v>
      </c>
      <c r="O73" s="120" t="s">
        <v>33</v>
      </c>
      <c r="P73" s="120" t="s">
        <v>34</v>
      </c>
      <c r="Q73" s="120" t="s">
        <v>35</v>
      </c>
      <c r="R73" s="121" t="s">
        <v>126</v>
      </c>
      <c r="S73" s="117" t="s">
        <v>14</v>
      </c>
      <c r="T73" s="117" t="s">
        <v>14</v>
      </c>
      <c r="U73" s="120" t="s">
        <v>134</v>
      </c>
      <c r="V73" s="123" t="s">
        <v>47</v>
      </c>
      <c r="W73" s="117" t="s">
        <v>131</v>
      </c>
      <c r="X73" s="117" t="s">
        <v>132</v>
      </c>
      <c r="Y73" s="117" t="s">
        <v>14</v>
      </c>
      <c r="Z73" s="124" t="s">
        <v>14</v>
      </c>
      <c r="AA73" s="117" t="s">
        <v>14</v>
      </c>
      <c r="AB73" s="124" t="s">
        <v>14</v>
      </c>
      <c r="AC73" s="117" t="s">
        <v>14</v>
      </c>
      <c r="AD73" s="117" t="s">
        <v>14</v>
      </c>
      <c r="AE73" s="117" t="s">
        <v>14</v>
      </c>
      <c r="AF73" s="117" t="s">
        <v>14</v>
      </c>
      <c r="AG73" s="117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9"/>
      <c r="E74" s="119"/>
      <c r="F74" s="119"/>
      <c r="G74" s="117"/>
      <c r="H74" s="117"/>
      <c r="I74" s="117"/>
      <c r="J74" s="119"/>
      <c r="K74" s="117"/>
      <c r="L74" s="119"/>
      <c r="M74" s="119"/>
      <c r="N74" s="120"/>
      <c r="O74" s="120"/>
      <c r="P74" s="120"/>
      <c r="Q74" s="120"/>
      <c r="R74" s="122"/>
      <c r="S74" s="117"/>
      <c r="T74" s="117"/>
      <c r="U74" s="120"/>
      <c r="V74" s="123"/>
      <c r="W74" s="117"/>
      <c r="X74" s="117"/>
      <c r="Y74" s="117"/>
      <c r="Z74" s="124"/>
      <c r="AA74" s="117"/>
      <c r="AB74" s="124"/>
      <c r="AC74" s="117"/>
      <c r="AD74" s="117"/>
      <c r="AE74" s="117"/>
      <c r="AF74" s="117"/>
      <c r="AG74" s="117"/>
      <c r="AH74" s="125" t="s">
        <v>38</v>
      </c>
      <c r="AI74" s="12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9"/>
      <c r="E75" s="119"/>
      <c r="F75" s="119"/>
      <c r="G75" s="117"/>
      <c r="H75" s="117"/>
      <c r="I75" s="117"/>
      <c r="J75" s="119"/>
      <c r="K75" s="117"/>
      <c r="L75" s="119"/>
      <c r="M75" s="119"/>
      <c r="N75" s="120"/>
      <c r="O75" s="120"/>
      <c r="P75" s="120"/>
      <c r="Q75" s="120"/>
      <c r="R75" s="123"/>
      <c r="S75" s="117"/>
      <c r="T75" s="117"/>
      <c r="U75" s="120"/>
      <c r="V75" s="123"/>
      <c r="W75" s="117"/>
      <c r="X75" s="117"/>
      <c r="Y75" s="117"/>
      <c r="Z75" s="124"/>
      <c r="AA75" s="117"/>
      <c r="AB75" s="124"/>
      <c r="AC75" s="117"/>
      <c r="AD75" s="117"/>
      <c r="AE75" s="117"/>
      <c r="AF75" s="117"/>
      <c r="AG75" s="117"/>
      <c r="AH75" s="125"/>
      <c r="AI75" s="12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7" t="s">
        <v>68</v>
      </c>
      <c r="B77" s="129" t="str">
        <f>"117"</f>
        <v>117</v>
      </c>
      <c r="C77" s="100" t="s">
        <v>45</v>
      </c>
      <c r="D77" s="143" t="s">
        <v>14</v>
      </c>
      <c r="E77" s="143" t="s">
        <v>14</v>
      </c>
      <c r="F77" s="143" t="s">
        <v>14</v>
      </c>
      <c r="G77" s="143" t="s">
        <v>14</v>
      </c>
      <c r="H77" s="143" t="s">
        <v>14</v>
      </c>
      <c r="I77" s="143" t="s">
        <v>14</v>
      </c>
      <c r="J77" s="143" t="s">
        <v>14</v>
      </c>
      <c r="K77" s="143" t="s">
        <v>14</v>
      </c>
      <c r="L77" s="43">
        <v>10</v>
      </c>
      <c r="M77" s="70">
        <v>16</v>
      </c>
      <c r="N77" s="73"/>
      <c r="O77" s="143" t="s">
        <v>14</v>
      </c>
      <c r="P77" s="143" t="s">
        <v>14</v>
      </c>
      <c r="Q77" s="143" t="s">
        <v>14</v>
      </c>
      <c r="R77" s="143" t="s">
        <v>14</v>
      </c>
      <c r="S77" s="143" t="s">
        <v>14</v>
      </c>
      <c r="T77" s="143" t="s">
        <v>14</v>
      </c>
      <c r="U77" s="143" t="s">
        <v>14</v>
      </c>
      <c r="V77" s="143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33">
        <v>1.3779999999999999</v>
      </c>
      <c r="AI77" s="135" t="s">
        <v>14</v>
      </c>
      <c r="AJ77" s="5"/>
      <c r="AK77" s="5"/>
      <c r="AL77" s="5"/>
      <c r="AM77" s="5"/>
    </row>
    <row r="78" spans="1:39" ht="10.5" customHeight="1">
      <c r="A78" s="127"/>
      <c r="B78" s="129"/>
      <c r="C78" s="100"/>
      <c r="D78" s="143"/>
      <c r="E78" s="143"/>
      <c r="F78" s="143"/>
      <c r="G78" s="143"/>
      <c r="H78" s="143"/>
      <c r="I78" s="143"/>
      <c r="J78" s="143"/>
      <c r="K78" s="143"/>
      <c r="L78" s="43" t="s">
        <v>154</v>
      </c>
      <c r="M78" s="71" t="s">
        <v>155</v>
      </c>
      <c r="N78" s="73"/>
      <c r="O78" s="143"/>
      <c r="P78" s="143"/>
      <c r="Q78" s="143"/>
      <c r="R78" s="143"/>
      <c r="S78" s="143"/>
      <c r="T78" s="143"/>
      <c r="U78" s="143"/>
      <c r="V78" s="143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33"/>
      <c r="AI78" s="135"/>
      <c r="AJ78" s="5"/>
      <c r="AK78" s="5"/>
      <c r="AL78" s="5"/>
      <c r="AM78" s="5"/>
    </row>
    <row r="79" spans="1:39" ht="14.25" customHeight="1">
      <c r="A79" s="127" t="s">
        <v>69</v>
      </c>
      <c r="B79" s="129" t="str">
        <f>"119"</f>
        <v>119</v>
      </c>
      <c r="C79" s="100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37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35">
        <v>2</v>
      </c>
      <c r="AI79" s="135" t="s">
        <v>14</v>
      </c>
      <c r="AJ79" s="5"/>
      <c r="AK79" s="5"/>
      <c r="AL79" s="5"/>
      <c r="AM79" s="5"/>
    </row>
    <row r="80" spans="1:39" ht="15" customHeight="1">
      <c r="A80" s="127"/>
      <c r="B80" s="129"/>
      <c r="C80" s="100"/>
      <c r="D80" s="71" t="s">
        <v>138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37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35"/>
      <c r="AI80" s="135"/>
      <c r="AJ80" s="5"/>
      <c r="AK80" s="5"/>
      <c r="AL80" s="5"/>
      <c r="AM80" s="5"/>
    </row>
    <row r="81" spans="1:39" ht="12.75" customHeight="1">
      <c r="A81" s="127" t="s">
        <v>70</v>
      </c>
      <c r="B81" s="129" t="str">
        <f>"123"</f>
        <v>123</v>
      </c>
      <c r="C81" s="129" t="s">
        <v>45</v>
      </c>
      <c r="D81" s="143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141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33">
        <v>0.7</v>
      </c>
      <c r="AI81" s="135" t="s">
        <v>14</v>
      </c>
      <c r="AJ81" s="5"/>
      <c r="AK81" s="5"/>
      <c r="AL81" s="5"/>
      <c r="AM81" s="5"/>
    </row>
    <row r="82" spans="1:39" ht="12" customHeight="1">
      <c r="A82" s="127"/>
      <c r="B82" s="129"/>
      <c r="C82" s="129"/>
      <c r="D82" s="143"/>
      <c r="E82" s="94"/>
      <c r="F82" s="94"/>
      <c r="G82" s="94"/>
      <c r="H82" s="94"/>
      <c r="I82" s="94"/>
      <c r="J82" s="94"/>
      <c r="K82" s="94"/>
      <c r="L82" s="43" t="s">
        <v>143</v>
      </c>
      <c r="M82" s="82" t="s">
        <v>144</v>
      </c>
      <c r="N82" s="72"/>
      <c r="O82" s="94"/>
      <c r="P82" s="94"/>
      <c r="Q82" s="94"/>
      <c r="R82" s="94"/>
      <c r="S82" s="94"/>
      <c r="T82" s="94"/>
      <c r="U82" s="142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33"/>
      <c r="AI82" s="135"/>
      <c r="AJ82" s="5"/>
      <c r="AK82" s="5"/>
      <c r="AL82" s="5"/>
      <c r="AM82" s="5"/>
    </row>
    <row r="83" spans="1:39" ht="10.5" customHeight="1">
      <c r="A83" s="127" t="s">
        <v>71</v>
      </c>
      <c r="B83" s="129" t="str">
        <f>"124"</f>
        <v>124</v>
      </c>
      <c r="C83" s="100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33">
        <v>0.27500000000000002</v>
      </c>
      <c r="AI83" s="135" t="s">
        <v>14</v>
      </c>
      <c r="AJ83" s="5"/>
      <c r="AK83" s="5"/>
      <c r="AL83" s="5"/>
      <c r="AM83" s="5"/>
    </row>
    <row r="84" spans="1:39" ht="11.25" customHeight="1">
      <c r="A84" s="127"/>
      <c r="B84" s="129"/>
      <c r="C84" s="100"/>
      <c r="D84" s="17" t="s">
        <v>139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33"/>
      <c r="AI84" s="135"/>
      <c r="AJ84" s="5"/>
      <c r="AK84" s="5"/>
      <c r="AL84" s="5"/>
      <c r="AM84" s="5"/>
    </row>
    <row r="85" spans="1:39" ht="11.25" customHeight="1">
      <c r="A85" s="127" t="s">
        <v>72</v>
      </c>
      <c r="B85" s="129" t="str">
        <f>"125"</f>
        <v>125</v>
      </c>
      <c r="C85" s="100" t="s">
        <v>42</v>
      </c>
      <c r="D85" s="100" t="s">
        <v>14</v>
      </c>
      <c r="E85" s="100" t="s">
        <v>14</v>
      </c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14</v>
      </c>
      <c r="M85" s="94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94" t="s">
        <v>14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94" t="s">
        <v>14</v>
      </c>
      <c r="AH85" s="94" t="s">
        <v>14</v>
      </c>
      <c r="AI85" s="135" t="s">
        <v>14</v>
      </c>
      <c r="AJ85" s="5"/>
      <c r="AK85" s="5"/>
      <c r="AL85" s="5"/>
      <c r="AM85" s="5"/>
    </row>
    <row r="86" spans="1:39" ht="9.75" customHeight="1">
      <c r="A86" s="127"/>
      <c r="B86" s="12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4"/>
      <c r="N86" s="100"/>
      <c r="O86" s="100"/>
      <c r="P86" s="100"/>
      <c r="Q86" s="100"/>
      <c r="R86" s="100"/>
      <c r="S86" s="100"/>
      <c r="T86" s="100"/>
      <c r="U86" s="94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94"/>
      <c r="AH86" s="94"/>
      <c r="AI86" s="135"/>
      <c r="AJ86" s="5"/>
      <c r="AK86" s="5"/>
      <c r="AL86" s="5"/>
      <c r="AM86" s="5"/>
    </row>
    <row r="87" spans="1:39" ht="12" customHeight="1">
      <c r="A87" s="127" t="s">
        <v>73</v>
      </c>
      <c r="B87" s="129" t="str">
        <f>"126"</f>
        <v>126</v>
      </c>
      <c r="C87" s="100" t="s">
        <v>74</v>
      </c>
      <c r="D87" s="94" t="s">
        <v>14</v>
      </c>
      <c r="E87" s="100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3"/>
      <c r="AI87" s="135" t="s">
        <v>14</v>
      </c>
      <c r="AJ87" s="5"/>
      <c r="AK87" s="5"/>
      <c r="AL87" s="5"/>
      <c r="AM87" s="5"/>
    </row>
    <row r="88" spans="1:39" ht="12" customHeight="1">
      <c r="A88" s="127"/>
      <c r="B88" s="129"/>
      <c r="C88" s="100"/>
      <c r="D88" s="94"/>
      <c r="E88" s="100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3"/>
      <c r="AI88" s="135"/>
      <c r="AJ88" s="5"/>
      <c r="AK88" s="5"/>
      <c r="AL88" s="5"/>
      <c r="AM88" s="5"/>
    </row>
    <row r="89" spans="1:39" ht="13.5" customHeight="1">
      <c r="A89" s="144" t="s">
        <v>75</v>
      </c>
      <c r="B89" s="129" t="str">
        <f>"130"</f>
        <v>130</v>
      </c>
      <c r="C89" s="100" t="s">
        <v>42</v>
      </c>
      <c r="D89" s="100" t="s">
        <v>14</v>
      </c>
      <c r="E89" s="100" t="s">
        <v>14</v>
      </c>
      <c r="F89" s="100" t="s">
        <v>14</v>
      </c>
      <c r="G89" s="100" t="s">
        <v>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46">
        <v>13.3</v>
      </c>
      <c r="M89" s="65">
        <v>42.7</v>
      </c>
      <c r="N89" s="74"/>
      <c r="O89" s="100" t="s">
        <v>14</v>
      </c>
      <c r="P89" s="100" t="s">
        <v>14</v>
      </c>
      <c r="Q89" s="100" t="s">
        <v>14</v>
      </c>
      <c r="R89" s="100" t="s">
        <v>14</v>
      </c>
      <c r="S89" s="94" t="s">
        <v>14</v>
      </c>
      <c r="T89" s="100" t="s">
        <v>14</v>
      </c>
      <c r="U89" s="94" t="s">
        <v>14</v>
      </c>
      <c r="V89" s="100" t="s">
        <v>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94" t="s">
        <v>14</v>
      </c>
      <c r="AH89" s="133">
        <v>1.9870000000000001</v>
      </c>
      <c r="AI89" s="135" t="s">
        <v>14</v>
      </c>
      <c r="AJ89" s="5"/>
      <c r="AK89" s="5"/>
      <c r="AL89" s="5"/>
      <c r="AM89" s="5"/>
    </row>
    <row r="90" spans="1:39" ht="15" customHeight="1">
      <c r="A90" s="144"/>
      <c r="B90" s="129"/>
      <c r="C90" s="100"/>
      <c r="D90" s="100"/>
      <c r="E90" s="100"/>
      <c r="F90" s="100"/>
      <c r="G90" s="100"/>
      <c r="H90" s="100"/>
      <c r="I90" s="100"/>
      <c r="J90" s="100"/>
      <c r="K90" s="100"/>
      <c r="L90" s="24" t="s">
        <v>156</v>
      </c>
      <c r="M90" s="84" t="s">
        <v>157</v>
      </c>
      <c r="N90" s="74"/>
      <c r="O90" s="100"/>
      <c r="P90" s="100"/>
      <c r="Q90" s="100"/>
      <c r="R90" s="100"/>
      <c r="S90" s="94"/>
      <c r="T90" s="100"/>
      <c r="U90" s="94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94"/>
      <c r="AH90" s="133"/>
      <c r="AI90" s="135"/>
      <c r="AJ90" s="5"/>
      <c r="AK90" s="5"/>
      <c r="AL90" s="5"/>
      <c r="AM90" s="5"/>
    </row>
    <row r="91" spans="1:39" ht="11.25" customHeight="1">
      <c r="A91" s="144" t="s">
        <v>76</v>
      </c>
      <c r="B91" s="129" t="str">
        <f>"132"</f>
        <v>132</v>
      </c>
      <c r="C91" s="100" t="s">
        <v>42</v>
      </c>
      <c r="D91" s="94" t="s">
        <v>14</v>
      </c>
      <c r="E91" s="100" t="s">
        <v>14</v>
      </c>
      <c r="F91" s="100" t="s">
        <v>14</v>
      </c>
      <c r="G91" s="100" t="s">
        <v>14</v>
      </c>
      <c r="H91" s="100" t="s">
        <v>14</v>
      </c>
      <c r="I91" s="100" t="s">
        <v>14</v>
      </c>
      <c r="J91" s="100" t="s">
        <v>14</v>
      </c>
      <c r="K91" s="100" t="s">
        <v>14</v>
      </c>
      <c r="L91" s="100" t="s">
        <v>14</v>
      </c>
      <c r="M91" s="80">
        <v>5</v>
      </c>
      <c r="N91" s="74"/>
      <c r="O91" s="100" t="s">
        <v>14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49"/>
      <c r="V91" s="100" t="s">
        <v>14</v>
      </c>
      <c r="W91" s="100" t="s">
        <v>14</v>
      </c>
      <c r="X91" s="100" t="s">
        <v>14</v>
      </c>
      <c r="Y91" s="100" t="s">
        <v>14</v>
      </c>
      <c r="Z91" s="100" t="s">
        <v>14</v>
      </c>
      <c r="AA91" s="100" t="s">
        <v>14</v>
      </c>
      <c r="AB91" s="100" t="s">
        <v>14</v>
      </c>
      <c r="AC91" s="100" t="s">
        <v>14</v>
      </c>
      <c r="AD91" s="100" t="s">
        <v>14</v>
      </c>
      <c r="AE91" s="100" t="s">
        <v>14</v>
      </c>
      <c r="AF91" s="100" t="s">
        <v>14</v>
      </c>
      <c r="AG91" s="94" t="s">
        <v>14</v>
      </c>
      <c r="AH91" s="133">
        <v>0.26500000000000001</v>
      </c>
      <c r="AI91" s="135" t="s">
        <v>14</v>
      </c>
      <c r="AJ91" s="5"/>
      <c r="AK91" s="5"/>
      <c r="AL91" s="5"/>
      <c r="AM91" s="5"/>
    </row>
    <row r="92" spans="1:39" ht="9" customHeight="1">
      <c r="A92" s="144"/>
      <c r="B92" s="129"/>
      <c r="C92" s="100"/>
      <c r="D92" s="94"/>
      <c r="E92" s="100"/>
      <c r="F92" s="100"/>
      <c r="G92" s="100"/>
      <c r="H92" s="100"/>
      <c r="I92" s="100"/>
      <c r="J92" s="100"/>
      <c r="K92" s="100"/>
      <c r="L92" s="100"/>
      <c r="M92" s="80" t="s">
        <v>158</v>
      </c>
      <c r="N92" s="74"/>
      <c r="O92" s="100"/>
      <c r="P92" s="100"/>
      <c r="Q92" s="100"/>
      <c r="R92" s="100"/>
      <c r="S92" s="100"/>
      <c r="T92" s="100"/>
      <c r="U92" s="15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94"/>
      <c r="AH92" s="133"/>
      <c r="AI92" s="135"/>
      <c r="AJ92" s="5"/>
      <c r="AK92" s="5"/>
      <c r="AL92" s="5"/>
      <c r="AM92" s="5"/>
    </row>
    <row r="93" spans="1:39" ht="12.75" customHeight="1">
      <c r="A93" s="127" t="s">
        <v>77</v>
      </c>
      <c r="B93" s="129" t="str">
        <f>"134"</f>
        <v>134</v>
      </c>
      <c r="C93" s="100" t="s">
        <v>42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14</v>
      </c>
      <c r="M93" s="91">
        <v>132</v>
      </c>
      <c r="N93" s="80"/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100" t="s">
        <v>14</v>
      </c>
      <c r="V93" s="100" t="s">
        <v>14</v>
      </c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94" t="s">
        <v>14</v>
      </c>
      <c r="AH93" s="133">
        <v>7</v>
      </c>
      <c r="AI93" s="135" t="s">
        <v>14</v>
      </c>
      <c r="AJ93" s="5"/>
      <c r="AK93" s="5"/>
      <c r="AL93" s="5"/>
      <c r="AM93" s="5"/>
    </row>
    <row r="94" spans="1:39" ht="10.5" customHeight="1">
      <c r="A94" s="127"/>
      <c r="B94" s="12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85" t="s">
        <v>159</v>
      </c>
      <c r="N94" s="8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94"/>
      <c r="AH94" s="133"/>
      <c r="AI94" s="135"/>
      <c r="AJ94" s="5"/>
      <c r="AK94" s="5"/>
      <c r="AL94" s="5"/>
      <c r="AM94" s="5"/>
    </row>
    <row r="95" spans="1:39" ht="13.5" customHeight="1">
      <c r="A95" s="127" t="s">
        <v>78</v>
      </c>
      <c r="B95" s="129" t="str">
        <f>"137"</f>
        <v>137</v>
      </c>
      <c r="C95" s="100" t="s">
        <v>42</v>
      </c>
      <c r="D95" s="100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149" t="s">
        <v>113</v>
      </c>
      <c r="O95" s="100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5" t="s">
        <v>113</v>
      </c>
      <c r="AI95" s="135" t="s">
        <v>14</v>
      </c>
      <c r="AJ95" s="5"/>
      <c r="AK95" s="5"/>
      <c r="AL95" s="5"/>
      <c r="AM95" s="5"/>
    </row>
    <row r="96" spans="1:39" ht="11.25" customHeight="1">
      <c r="A96" s="127"/>
      <c r="B96" s="129"/>
      <c r="C96" s="100"/>
      <c r="D96" s="100"/>
      <c r="E96" s="94"/>
      <c r="F96" s="94"/>
      <c r="G96" s="94"/>
      <c r="H96" s="60"/>
      <c r="I96" s="60"/>
      <c r="J96" s="94"/>
      <c r="K96" s="94"/>
      <c r="L96" s="94"/>
      <c r="M96" s="94"/>
      <c r="N96" s="150"/>
      <c r="O96" s="100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5"/>
      <c r="AI96" s="135"/>
      <c r="AJ96" s="5"/>
      <c r="AK96" s="5"/>
      <c r="AL96" s="5"/>
      <c r="AM96" s="5"/>
    </row>
    <row r="97" spans="1:39" ht="11.25" customHeight="1">
      <c r="A97" s="127" t="s">
        <v>36</v>
      </c>
      <c r="B97" s="129" t="str">
        <f>"144"</f>
        <v>144</v>
      </c>
      <c r="C97" s="100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35" t="s">
        <v>14</v>
      </c>
      <c r="AJ97" s="5"/>
      <c r="AK97" s="5"/>
      <c r="AL97" s="5"/>
      <c r="AM97" s="5"/>
    </row>
    <row r="98" spans="1:39" ht="11.25" customHeight="1">
      <c r="A98" s="127"/>
      <c r="B98" s="129"/>
      <c r="C98" s="100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35"/>
      <c r="AJ98" s="5"/>
      <c r="AK98" s="5"/>
      <c r="AL98" s="5"/>
      <c r="AM98" s="5"/>
    </row>
    <row r="99" spans="1:39" ht="11.25" customHeight="1">
      <c r="A99" s="127" t="s">
        <v>79</v>
      </c>
      <c r="B99" s="129" t="str">
        <f>"151"</f>
        <v>151</v>
      </c>
      <c r="C99" s="100" t="s">
        <v>42</v>
      </c>
      <c r="D99" s="94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14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94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94" t="s">
        <v>14</v>
      </c>
      <c r="AH99" s="135" t="s">
        <v>14</v>
      </c>
      <c r="AI99" s="135" t="s">
        <v>14</v>
      </c>
      <c r="AJ99" s="5"/>
      <c r="AK99" s="5"/>
      <c r="AL99" s="5"/>
      <c r="AM99" s="5"/>
    </row>
    <row r="100" spans="1:39" ht="11.25" customHeight="1">
      <c r="A100" s="127"/>
      <c r="B100" s="129"/>
      <c r="C100" s="100"/>
      <c r="D100" s="94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94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94"/>
      <c r="AH100" s="135"/>
      <c r="AI100" s="135"/>
      <c r="AJ100" s="5"/>
      <c r="AK100" s="5"/>
      <c r="AL100" s="5"/>
      <c r="AM100" s="5"/>
    </row>
    <row r="101" spans="1:39" ht="12" customHeight="1">
      <c r="A101" s="127" t="s">
        <v>80</v>
      </c>
      <c r="B101" s="129">
        <v>156</v>
      </c>
      <c r="C101" s="100" t="s">
        <v>42</v>
      </c>
      <c r="D101" s="94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14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94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94" t="s">
        <v>14</v>
      </c>
      <c r="AH101" s="135" t="s">
        <v>14</v>
      </c>
      <c r="AI101" s="135" t="s">
        <v>14</v>
      </c>
      <c r="AJ101" s="5"/>
      <c r="AK101" s="5"/>
      <c r="AL101" s="5"/>
      <c r="AM101" s="5"/>
    </row>
    <row r="102" spans="1:39" ht="12" customHeight="1">
      <c r="A102" s="127"/>
      <c r="B102" s="129"/>
      <c r="C102" s="100"/>
      <c r="D102" s="94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94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94"/>
      <c r="AH102" s="135"/>
      <c r="AI102" s="135"/>
      <c r="AJ102" s="5"/>
      <c r="AK102" s="5"/>
      <c r="AL102" s="5"/>
      <c r="AM102" s="5"/>
    </row>
    <row r="103" spans="1:39" ht="13.5" customHeight="1">
      <c r="A103" s="127" t="s">
        <v>81</v>
      </c>
      <c r="B103" s="129" t="str">
        <f>"092"</f>
        <v>092</v>
      </c>
      <c r="C103" s="100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100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100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5" t="s">
        <v>14</v>
      </c>
      <c r="AI103" s="135" t="s">
        <v>14</v>
      </c>
      <c r="AJ103" s="5"/>
      <c r="AK103" s="5"/>
      <c r="AL103" s="5"/>
      <c r="AM103" s="5"/>
    </row>
    <row r="104" spans="1:39" ht="13.5" customHeight="1">
      <c r="A104" s="127"/>
      <c r="B104" s="129"/>
      <c r="C104" s="100"/>
      <c r="D104" s="94"/>
      <c r="E104" s="94"/>
      <c r="F104" s="94"/>
      <c r="G104" s="94"/>
      <c r="H104" s="94"/>
      <c r="I104" s="94"/>
      <c r="J104" s="94"/>
      <c r="K104" s="94"/>
      <c r="L104" s="100"/>
      <c r="M104" s="94"/>
      <c r="N104" s="94"/>
      <c r="O104" s="94"/>
      <c r="P104" s="94"/>
      <c r="Q104" s="94"/>
      <c r="R104" s="94"/>
      <c r="S104" s="94"/>
      <c r="T104" s="94"/>
      <c r="U104" s="94"/>
      <c r="V104" s="100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5"/>
      <c r="AI104" s="135"/>
      <c r="AJ104" s="5"/>
      <c r="AK104" s="5"/>
      <c r="AL104" s="5"/>
      <c r="AM104" s="5"/>
    </row>
    <row r="105" spans="1:39" ht="12.75" customHeight="1">
      <c r="A105" s="127" t="s">
        <v>82</v>
      </c>
      <c r="B105" s="129" t="str">
        <f>"163"</f>
        <v>163</v>
      </c>
      <c r="C105" s="100" t="s">
        <v>42</v>
      </c>
      <c r="D105" s="94" t="s">
        <v>14</v>
      </c>
      <c r="E105" s="94" t="s">
        <v>14</v>
      </c>
      <c r="F105" s="46">
        <v>15</v>
      </c>
      <c r="G105" s="94" t="s">
        <v>14</v>
      </c>
      <c r="H105" s="94" t="s">
        <v>14</v>
      </c>
      <c r="I105" s="94" t="s">
        <v>14</v>
      </c>
      <c r="J105" s="72">
        <v>18</v>
      </c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141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33">
        <v>3.18</v>
      </c>
      <c r="AI105" s="135" t="s">
        <v>14</v>
      </c>
      <c r="AJ105" s="5"/>
      <c r="AK105" s="5"/>
      <c r="AL105" s="5"/>
      <c r="AM105" s="5"/>
    </row>
    <row r="106" spans="1:39" ht="13.5" customHeight="1">
      <c r="A106" s="127"/>
      <c r="B106" s="129"/>
      <c r="C106" s="100"/>
      <c r="D106" s="94"/>
      <c r="E106" s="94"/>
      <c r="F106" s="24" t="s">
        <v>160</v>
      </c>
      <c r="G106" s="94"/>
      <c r="H106" s="94"/>
      <c r="I106" s="94"/>
      <c r="J106" s="72" t="s">
        <v>161</v>
      </c>
      <c r="K106" s="94"/>
      <c r="L106" s="17" t="s">
        <v>162</v>
      </c>
      <c r="M106" s="94"/>
      <c r="N106" s="72"/>
      <c r="O106" s="61" t="s">
        <v>163</v>
      </c>
      <c r="P106" s="94"/>
      <c r="Q106" s="94"/>
      <c r="R106" s="94"/>
      <c r="S106" s="94"/>
      <c r="T106" s="94"/>
      <c r="U106" s="142"/>
      <c r="V106" s="94"/>
      <c r="W106" s="94"/>
      <c r="X106" s="87" t="s">
        <v>154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33"/>
      <c r="AI106" s="133"/>
      <c r="AJ106" s="5"/>
      <c r="AK106" s="5"/>
      <c r="AL106" s="5"/>
      <c r="AM106" s="5"/>
    </row>
    <row r="107" spans="1:39" ht="13.5" customHeight="1">
      <c r="A107" s="127" t="s">
        <v>83</v>
      </c>
      <c r="B107" s="129" t="str">
        <f>"164"</f>
        <v>164</v>
      </c>
      <c r="C107" s="100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33">
        <v>1.802</v>
      </c>
      <c r="AI107" s="135" t="s">
        <v>14</v>
      </c>
      <c r="AJ107" s="5"/>
      <c r="AK107" s="5"/>
      <c r="AL107" s="5"/>
      <c r="AM107" s="5"/>
    </row>
    <row r="108" spans="1:39" ht="9" customHeight="1">
      <c r="A108" s="127"/>
      <c r="B108" s="129"/>
      <c r="C108" s="100"/>
      <c r="D108" s="94"/>
      <c r="E108" s="94"/>
      <c r="F108" s="94"/>
      <c r="G108" s="94"/>
      <c r="H108" s="94"/>
      <c r="I108" s="94"/>
      <c r="J108" s="94"/>
      <c r="K108" s="94"/>
      <c r="L108" s="17" t="s">
        <v>164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33"/>
      <c r="AI108" s="135"/>
      <c r="AJ108" s="5"/>
      <c r="AK108" s="5"/>
      <c r="AL108" s="5"/>
      <c r="AM108" s="5"/>
    </row>
    <row r="109" spans="1:39" ht="15" customHeight="1">
      <c r="A109" s="127" t="s">
        <v>84</v>
      </c>
      <c r="B109" s="129" t="str">
        <f>"170"</f>
        <v>170</v>
      </c>
      <c r="C109" s="100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33">
        <v>0.32200000000000001</v>
      </c>
      <c r="AI109" s="135" t="s">
        <v>14</v>
      </c>
      <c r="AJ109" s="5"/>
      <c r="AK109" s="5"/>
      <c r="AL109" s="5"/>
      <c r="AM109" s="5"/>
    </row>
    <row r="110" spans="1:39" ht="10.5" customHeight="1">
      <c r="A110" s="127"/>
      <c r="B110" s="129"/>
      <c r="C110" s="100"/>
      <c r="D110" s="94"/>
      <c r="E110" s="94"/>
      <c r="F110" s="94"/>
      <c r="G110" s="94"/>
      <c r="H110" s="94"/>
      <c r="I110" s="94"/>
      <c r="J110" s="94"/>
      <c r="K110" s="94"/>
      <c r="L110" s="93" t="s">
        <v>165</v>
      </c>
      <c r="M110" s="17" t="s">
        <v>166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33"/>
      <c r="AI110" s="135"/>
      <c r="AJ110" s="5" t="s">
        <v>85</v>
      </c>
      <c r="AK110" s="5"/>
      <c r="AL110" s="5"/>
      <c r="AM110" s="5"/>
    </row>
    <row r="111" spans="1:39" ht="10.5" customHeight="1">
      <c r="A111" s="127" t="s">
        <v>32</v>
      </c>
      <c r="B111" s="129" t="str">
        <f>"172"</f>
        <v>172</v>
      </c>
      <c r="C111" s="100" t="s">
        <v>74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94" t="s">
        <v>14</v>
      </c>
      <c r="I111" s="100" t="s">
        <v>14</v>
      </c>
      <c r="J111" s="141"/>
      <c r="K111" s="100" t="s">
        <v>14</v>
      </c>
      <c r="L111" s="100" t="s">
        <v>14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00" t="s">
        <v>14</v>
      </c>
      <c r="V111" s="94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94" t="s">
        <v>14</v>
      </c>
      <c r="AH111" s="135" t="s">
        <v>113</v>
      </c>
      <c r="AI111" s="135" t="s">
        <v>14</v>
      </c>
      <c r="AJ111" s="5"/>
      <c r="AK111" s="5"/>
      <c r="AL111" s="5"/>
      <c r="AM111" s="5"/>
    </row>
    <row r="112" spans="1:39" ht="11.25" customHeight="1">
      <c r="A112" s="127"/>
      <c r="B112" s="129"/>
      <c r="C112" s="100"/>
      <c r="D112" s="100"/>
      <c r="E112" s="100"/>
      <c r="F112" s="100"/>
      <c r="G112" s="100"/>
      <c r="H112" s="94"/>
      <c r="I112" s="100"/>
      <c r="J112" s="142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94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94"/>
      <c r="AH112" s="135"/>
      <c r="AI112" s="135"/>
      <c r="AJ112" s="5"/>
      <c r="AK112" s="5"/>
      <c r="AL112" s="5"/>
      <c r="AM112" s="5"/>
    </row>
    <row r="113" spans="1:40" ht="11.25" customHeight="1">
      <c r="A113" s="127" t="s">
        <v>86</v>
      </c>
      <c r="B113" s="129" t="str">
        <f>"174"</f>
        <v>174</v>
      </c>
      <c r="C113" s="100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100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5">
        <v>0.22700000000000001</v>
      </c>
      <c r="AI113" s="135" t="s">
        <v>14</v>
      </c>
      <c r="AJ113" s="5"/>
      <c r="AK113" s="5"/>
      <c r="AL113" s="5"/>
      <c r="AM113" s="5"/>
    </row>
    <row r="114" spans="1:40" ht="10.5" customHeight="1">
      <c r="A114" s="127"/>
      <c r="B114" s="129"/>
      <c r="C114" s="100"/>
      <c r="D114" s="24" t="s">
        <v>165</v>
      </c>
      <c r="E114" s="94"/>
      <c r="F114" s="94"/>
      <c r="G114" s="94"/>
      <c r="H114" s="94"/>
      <c r="I114" s="94"/>
      <c r="J114" s="94"/>
      <c r="K114" s="94"/>
      <c r="L114" s="17" t="s">
        <v>167</v>
      </c>
      <c r="M114" s="17" t="s">
        <v>167</v>
      </c>
      <c r="N114" s="72"/>
      <c r="O114" s="100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5"/>
      <c r="AI114" s="133"/>
      <c r="AJ114" s="5"/>
      <c r="AK114" s="5"/>
      <c r="AL114" s="5"/>
      <c r="AM114" s="5"/>
    </row>
    <row r="115" spans="1:40" ht="10.5" customHeight="1">
      <c r="A115" s="127" t="s">
        <v>87</v>
      </c>
      <c r="B115" s="129">
        <v>176</v>
      </c>
      <c r="C115" s="100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100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5"/>
      <c r="AI115" s="135" t="s">
        <v>14</v>
      </c>
      <c r="AJ115" s="5"/>
      <c r="AK115" s="5"/>
      <c r="AL115" s="5"/>
      <c r="AM115" s="5"/>
    </row>
    <row r="116" spans="1:40" ht="10.5" customHeight="1">
      <c r="A116" s="127"/>
      <c r="B116" s="129"/>
      <c r="C116" s="100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100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5"/>
      <c r="AI116" s="135"/>
      <c r="AJ116" s="5"/>
      <c r="AK116" s="5"/>
      <c r="AL116" s="5"/>
      <c r="AM116" s="5"/>
    </row>
    <row r="117" spans="1:40" ht="12.75" customHeight="1">
      <c r="A117" s="127" t="s">
        <v>88</v>
      </c>
      <c r="B117" s="129" t="str">
        <f>"177"</f>
        <v>177</v>
      </c>
      <c r="C117" s="100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100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33">
        <v>1.06</v>
      </c>
      <c r="AI117" s="135" t="s">
        <v>14</v>
      </c>
      <c r="AJ117" s="5"/>
      <c r="AK117" s="5"/>
      <c r="AL117" s="5"/>
      <c r="AM117" s="5"/>
    </row>
    <row r="118" spans="1:40" ht="13.5" customHeight="1">
      <c r="A118" s="127"/>
      <c r="B118" s="129"/>
      <c r="C118" s="100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100"/>
      <c r="O118" s="61" t="s">
        <v>163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33"/>
      <c r="AI118" s="135"/>
      <c r="AJ118" s="5"/>
      <c r="AK118" s="5"/>
      <c r="AL118" s="5"/>
      <c r="AM118" s="5"/>
    </row>
    <row r="119" spans="1:40" ht="11.25" customHeight="1">
      <c r="A119" s="127" t="s">
        <v>89</v>
      </c>
      <c r="B119" s="129" t="str">
        <f>"178"</f>
        <v>178</v>
      </c>
      <c r="C119" s="100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3">
        <v>1.3640000000000001</v>
      </c>
      <c r="AI119" s="135" t="s">
        <v>14</v>
      </c>
      <c r="AJ119" s="5"/>
      <c r="AK119" s="5"/>
      <c r="AL119" s="5"/>
      <c r="AM119" s="5"/>
    </row>
    <row r="120" spans="1:40" ht="13.5" customHeight="1">
      <c r="A120" s="127"/>
      <c r="B120" s="129"/>
      <c r="C120" s="100"/>
      <c r="D120" s="17" t="s">
        <v>145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3"/>
      <c r="AI120" s="135"/>
      <c r="AJ120" s="5"/>
      <c r="AK120" s="5"/>
      <c r="AL120" s="5"/>
      <c r="AM120" s="5"/>
    </row>
    <row r="121" spans="1:40" ht="15" customHeight="1">
      <c r="A121" s="127" t="s">
        <v>90</v>
      </c>
      <c r="B121" s="129" t="str">
        <f>"180"</f>
        <v>180</v>
      </c>
      <c r="C121" s="100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35" t="s">
        <v>14</v>
      </c>
      <c r="AI121" s="135" t="s">
        <v>14</v>
      </c>
      <c r="AJ121" s="5"/>
      <c r="AK121" s="5"/>
      <c r="AL121" s="5"/>
      <c r="AM121" s="5"/>
    </row>
    <row r="122" spans="1:40" ht="2.25" customHeight="1">
      <c r="A122" s="127"/>
      <c r="B122" s="129"/>
      <c r="C122" s="100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35"/>
      <c r="AI122" s="135"/>
      <c r="AJ122" s="5"/>
      <c r="AK122" s="5"/>
      <c r="AL122" s="5"/>
      <c r="AM122" s="5"/>
    </row>
    <row r="123" spans="1:40" ht="13.5" customHeight="1">
      <c r="A123" s="127" t="s">
        <v>91</v>
      </c>
      <c r="B123" s="129" t="str">
        <f>"182"</f>
        <v>182</v>
      </c>
      <c r="C123" s="100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3">
        <v>0.3</v>
      </c>
      <c r="AI123" s="135" t="s">
        <v>14</v>
      </c>
      <c r="AJ123" s="5"/>
      <c r="AK123" s="5"/>
      <c r="AL123" s="5"/>
      <c r="AM123" s="5"/>
    </row>
    <row r="124" spans="1:40" ht="8.25" customHeight="1">
      <c r="A124" s="127"/>
      <c r="B124" s="129"/>
      <c r="C124" s="100"/>
      <c r="D124" s="94"/>
      <c r="E124" s="94"/>
      <c r="F124" s="94"/>
      <c r="G124" s="94"/>
      <c r="H124" s="94"/>
      <c r="I124" s="94"/>
      <c r="J124" s="94"/>
      <c r="K124" s="94"/>
      <c r="L124" s="17" t="s">
        <v>140</v>
      </c>
      <c r="M124" s="83" t="s">
        <v>140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33"/>
      <c r="AI124" s="135"/>
      <c r="AJ124" s="5"/>
      <c r="AK124" s="5"/>
      <c r="AL124" s="5"/>
      <c r="AM124" s="5"/>
    </row>
    <row r="125" spans="1:40" ht="12.75" customHeight="1">
      <c r="A125" s="127" t="s">
        <v>35</v>
      </c>
      <c r="B125" s="145" t="str">
        <f>"193"</f>
        <v>193</v>
      </c>
      <c r="C125" s="100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33">
        <v>3.4</v>
      </c>
      <c r="AI125" s="135" t="s">
        <v>14</v>
      </c>
      <c r="AJ125" s="5"/>
      <c r="AK125" s="5"/>
      <c r="AL125" s="5"/>
      <c r="AM125" s="5"/>
    </row>
    <row r="126" spans="1:40" ht="12" customHeight="1">
      <c r="A126" s="127"/>
      <c r="B126" s="145"/>
      <c r="C126" s="100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138</v>
      </c>
      <c r="R126" s="94"/>
      <c r="S126" s="94"/>
      <c r="T126" s="94"/>
      <c r="U126" s="94"/>
      <c r="V126" s="94"/>
      <c r="W126" s="87" t="s">
        <v>168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33"/>
      <c r="AI126" s="133"/>
      <c r="AJ126" s="5" t="s">
        <v>92</v>
      </c>
      <c r="AK126" s="5"/>
      <c r="AL126" s="5"/>
      <c r="AM126" s="5"/>
    </row>
    <row r="127" spans="1:40" ht="12.75" customHeight="1">
      <c r="A127" s="127" t="s">
        <v>34</v>
      </c>
      <c r="B127" s="129" t="str">
        <f>"194"</f>
        <v>194</v>
      </c>
      <c r="C127" s="100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33">
        <v>1.2</v>
      </c>
      <c r="AI127" s="135" t="s">
        <v>14</v>
      </c>
      <c r="AJ127" s="146"/>
      <c r="AK127" s="5"/>
      <c r="AL127" s="5"/>
      <c r="AM127" s="5"/>
      <c r="AN127" s="5"/>
    </row>
    <row r="128" spans="1:40" ht="11.25" customHeight="1">
      <c r="A128" s="127"/>
      <c r="B128" s="129"/>
      <c r="C128" s="100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141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33"/>
      <c r="AI128" s="135"/>
      <c r="AJ128" s="146"/>
      <c r="AK128" s="5"/>
      <c r="AL128" s="5"/>
      <c r="AM128" s="5"/>
      <c r="AN128" s="5"/>
    </row>
    <row r="129" spans="1:40" ht="12.75" customHeight="1">
      <c r="A129" s="127" t="s">
        <v>93</v>
      </c>
      <c r="B129" s="129">
        <v>114</v>
      </c>
      <c r="C129" s="100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35">
        <v>1E-3</v>
      </c>
      <c r="AI129" s="135" t="s">
        <v>14</v>
      </c>
      <c r="AJ129" s="62"/>
      <c r="AK129" s="5"/>
      <c r="AL129" s="5"/>
      <c r="AM129" s="5"/>
      <c r="AN129" s="5"/>
    </row>
    <row r="130" spans="1:40" ht="13.5" customHeight="1">
      <c r="A130" s="127"/>
      <c r="B130" s="129"/>
      <c r="C130" s="100"/>
      <c r="D130" s="94"/>
      <c r="E130" s="94"/>
      <c r="F130" s="94"/>
      <c r="G130" s="94"/>
      <c r="H130" s="94"/>
      <c r="I130" s="94"/>
      <c r="J130" s="94"/>
      <c r="K130" s="94"/>
      <c r="L130" s="72" t="s">
        <v>169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35"/>
      <c r="AI130" s="135"/>
      <c r="AJ130" s="62"/>
      <c r="AK130" s="5"/>
      <c r="AL130" s="5"/>
      <c r="AM130" s="5"/>
      <c r="AN130" s="5"/>
    </row>
    <row r="131" spans="1:40" ht="11.25" customHeight="1">
      <c r="A131" s="127" t="s">
        <v>94</v>
      </c>
      <c r="B131" s="129" t="str">
        <f>"078"</f>
        <v>078</v>
      </c>
      <c r="C131" s="100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5" t="s">
        <v>14</v>
      </c>
      <c r="AI131" s="135" t="s">
        <v>14</v>
      </c>
      <c r="AJ131" s="5"/>
      <c r="AK131" s="5"/>
      <c r="AL131" s="5"/>
      <c r="AM131" s="5"/>
    </row>
    <row r="132" spans="1:40" ht="9.75" customHeight="1">
      <c r="A132" s="127"/>
      <c r="B132" s="129"/>
      <c r="C132" s="100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5"/>
      <c r="AI132" s="135"/>
      <c r="AJ132" s="5"/>
      <c r="AK132" s="5"/>
      <c r="AL132" s="5"/>
      <c r="AM132" s="5"/>
    </row>
    <row r="133" spans="1:40" ht="9.75" customHeight="1">
      <c r="A133" s="127" t="s">
        <v>95</v>
      </c>
      <c r="B133" s="129" t="str">
        <f>"198"</f>
        <v>198</v>
      </c>
      <c r="C133" s="100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33">
        <v>4.2000000000000003E-2</v>
      </c>
      <c r="AI133" s="135" t="s">
        <v>14</v>
      </c>
      <c r="AJ133" s="5"/>
      <c r="AK133" s="5"/>
      <c r="AL133" s="5"/>
      <c r="AM133" s="5"/>
    </row>
    <row r="134" spans="1:40" ht="9.75" customHeight="1">
      <c r="A134" s="127"/>
      <c r="B134" s="129"/>
      <c r="C134" s="100"/>
      <c r="D134" s="94"/>
      <c r="E134" s="94"/>
      <c r="F134" s="77" t="s">
        <v>170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142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33"/>
      <c r="AI134" s="133"/>
      <c r="AJ134" s="5"/>
      <c r="AK134" s="5"/>
      <c r="AL134" s="5"/>
      <c r="AM134" s="5"/>
    </row>
    <row r="135" spans="1:40" ht="14.25" customHeight="1">
      <c r="A135" s="127" t="s">
        <v>96</v>
      </c>
      <c r="B135" s="129" t="str">
        <f>"064"</f>
        <v>064</v>
      </c>
      <c r="C135" s="100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14</v>
      </c>
      <c r="AI135" s="135" t="s">
        <v>14</v>
      </c>
      <c r="AJ135" s="5"/>
      <c r="AK135" s="5"/>
      <c r="AL135" s="5"/>
      <c r="AM135" s="5"/>
    </row>
    <row r="136" spans="1:40" ht="9" hidden="1" customHeight="1">
      <c r="A136" s="127"/>
      <c r="B136" s="129"/>
      <c r="C136" s="100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135"/>
      <c r="AJ136" s="5"/>
      <c r="AK136" s="5"/>
      <c r="AL136" s="5"/>
      <c r="AM136" s="5"/>
    </row>
    <row r="137" spans="1:40" ht="15.75" customHeight="1">
      <c r="A137" s="127" t="s">
        <v>97</v>
      </c>
      <c r="B137" s="129" t="str">
        <f>"201"</f>
        <v>201</v>
      </c>
      <c r="C137" s="100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35" t="s">
        <v>14</v>
      </c>
      <c r="AI137" s="135" t="s">
        <v>14</v>
      </c>
      <c r="AJ137" s="5"/>
      <c r="AK137" s="5"/>
      <c r="AL137" s="5"/>
      <c r="AM137" s="5"/>
    </row>
    <row r="138" spans="1:40" ht="3" customHeight="1">
      <c r="A138" s="127"/>
      <c r="B138" s="129"/>
      <c r="C138" s="100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35"/>
      <c r="AI138" s="135"/>
    </row>
    <row r="139" spans="1:40" ht="9.75" customHeight="1">
      <c r="A139" s="127" t="s">
        <v>98</v>
      </c>
      <c r="B139" s="129" t="str">
        <f>"205"</f>
        <v>205</v>
      </c>
      <c r="C139" s="100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5">
        <v>53</v>
      </c>
      <c r="AI139" s="135" t="s">
        <v>14</v>
      </c>
    </row>
    <row r="140" spans="1:40" ht="16.5" customHeight="1">
      <c r="A140" s="127"/>
      <c r="B140" s="129"/>
      <c r="C140" s="100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53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5"/>
      <c r="AI140" s="135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2024-02-14T07:27:31Z</cp:lastPrinted>
  <dcterms:created xsi:type="dcterms:W3CDTF">1998-12-08T10:37:05Z</dcterms:created>
  <dcterms:modified xsi:type="dcterms:W3CDTF">2024-02-14T07:28:04Z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