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Украинская, ул.Шоссейная,3" sheetId="4" r:id="rId1"/>
  </sheets>
  <externalReferences>
    <externalReference r:id="rId2"/>
  </externalReferences>
  <definedNames>
    <definedName name="base_month">[1]TECHSHEET!$K$6</definedName>
    <definedName name="base_period">[1]TECHSHEET!$K$7</definedName>
    <definedName name="base_year">[1]TECHSHEET!$K$2</definedName>
    <definedName name="LOGICAL">[1]TECHSHEET!$D$45:$D$46</definedName>
    <definedName name="REGION_IDX_LIMIT_MIRROR">'[1]Список МО'!$M$73</definedName>
    <definedName name="regulation_year">[1]TECHSHEET!$K$3</definedName>
    <definedName name="report_month">[1]TECHSHEET!$K$5</definedName>
    <definedName name="report_period">[1]TECHSHEET!$K$8</definedName>
  </definedNames>
  <calcPr calcId="124519" iterate="1"/>
</workbook>
</file>

<file path=xl/calcChain.xml><?xml version="1.0" encoding="utf-8"?>
<calcChain xmlns="http://schemas.openxmlformats.org/spreadsheetml/2006/main">
  <c r="X54" i="4"/>
  <c r="O59" l="1"/>
  <c r="U59" s="1"/>
  <c r="N59"/>
  <c r="T59" s="1"/>
  <c r="S56"/>
  <c r="Q56"/>
  <c r="P56"/>
  <c r="R56" s="1"/>
  <c r="K56"/>
  <c r="U56" s="1"/>
  <c r="T54"/>
  <c r="O54"/>
  <c r="U54" s="1"/>
  <c r="N54"/>
  <c r="Q52"/>
  <c r="P52"/>
  <c r="O52"/>
  <c r="U52" s="1"/>
  <c r="X52" s="1"/>
  <c r="N52"/>
  <c r="T52" s="1"/>
  <c r="T51"/>
  <c r="Q51"/>
  <c r="U51" s="1"/>
  <c r="X51" s="1"/>
  <c r="P51"/>
  <c r="U50"/>
  <c r="X50" s="1"/>
  <c r="T50"/>
  <c r="Q50"/>
  <c r="P50"/>
  <c r="U45"/>
  <c r="X45" s="1"/>
  <c r="T45"/>
  <c r="Q45"/>
  <c r="P45"/>
  <c r="X44"/>
  <c r="U44"/>
  <c r="T44"/>
  <c r="Q44"/>
  <c r="P44"/>
  <c r="U42"/>
  <c r="X42" s="1"/>
  <c r="T42"/>
  <c r="Q42"/>
  <c r="P42"/>
  <c r="U38"/>
  <c r="X38" s="1"/>
  <c r="T38"/>
  <c r="O38"/>
  <c r="N38"/>
  <c r="U37"/>
  <c r="X37" s="1"/>
  <c r="T37"/>
  <c r="Q31"/>
  <c r="P31"/>
  <c r="K31"/>
  <c r="U31" s="1"/>
  <c r="J31"/>
  <c r="T31" s="1"/>
  <c r="Q27"/>
  <c r="P27"/>
  <c r="K27"/>
  <c r="U27" s="1"/>
  <c r="J27"/>
  <c r="T27" s="1"/>
  <c r="Q24"/>
  <c r="U24" s="1"/>
  <c r="X24" s="1"/>
  <c r="P24"/>
  <c r="T24" s="1"/>
  <c r="U23"/>
  <c r="X23" s="1"/>
  <c r="T23"/>
  <c r="Q23"/>
  <c r="P23"/>
  <c r="U20"/>
  <c r="X20" s="1"/>
  <c r="T20"/>
  <c r="Q20"/>
  <c r="P20"/>
  <c r="U19"/>
  <c r="T19"/>
  <c r="Q19"/>
  <c r="P19"/>
  <c r="U61" l="1"/>
  <c r="X27"/>
  <c r="X31"/>
  <c r="X59"/>
  <c r="X19"/>
  <c r="T56"/>
  <c r="T61" s="1"/>
  <c r="X61" l="1"/>
  <c r="X56"/>
</calcChain>
</file>

<file path=xl/sharedStrings.xml><?xml version="1.0" encoding="utf-8"?>
<sst xmlns="http://schemas.openxmlformats.org/spreadsheetml/2006/main" count="110" uniqueCount="56">
  <si>
    <t>Приложение №2</t>
  </si>
  <si>
    <t>ЖП</t>
  </si>
  <si>
    <t>Макс. изм. платы по МО, %</t>
  </si>
  <si>
    <t>№</t>
  </si>
  <si>
    <t>Наименование ресурсоснабжающей организации</t>
  </si>
  <si>
    <t>Тип дома (домов) МКД/ЖД</t>
  </si>
  <si>
    <t>ед. изм.</t>
  </si>
  <si>
    <t>Наличие / отсутствие приборов учёта</t>
  </si>
  <si>
    <t>Кол-во мес. в периоде оказания услуги</t>
  </si>
  <si>
    <t>Тариф для населения, руб.</t>
  </si>
  <si>
    <t>Норматив потребления услуг</t>
  </si>
  <si>
    <t>Общая площадь жилых помещений, кв.м</t>
  </si>
  <si>
    <t>Число проживающих, чел.</t>
  </si>
  <si>
    <t>Объём отпуска продукции (услуг) в месяц</t>
  </si>
  <si>
    <t>Ежемесячная стоимость коммунальных услуг, руб.</t>
  </si>
  <si>
    <t>Водоснабжение, ИТОГО</t>
  </si>
  <si>
    <t>ЧД</t>
  </si>
  <si>
    <t>м3</t>
  </si>
  <si>
    <t>при наличии</t>
  </si>
  <si>
    <t>при отсутствии</t>
  </si>
  <si>
    <t>Водоотведение, ИТОГО</t>
  </si>
  <si>
    <t>Горячее водоснабжение, ИТОГО</t>
  </si>
  <si>
    <t>Гкал</t>
  </si>
  <si>
    <t>Гкал/м3</t>
  </si>
  <si>
    <t>Отопление, ИТОГО</t>
  </si>
  <si>
    <t>Электроснабжение, ИТОГО</t>
  </si>
  <si>
    <t>5.1</t>
  </si>
  <si>
    <t>Электроснабжение. Расчёт по одноставочным тарифам, ИТОГО</t>
  </si>
  <si>
    <t>ОАО "Кубаньэнергосбыт"</t>
  </si>
  <si>
    <t>5.2</t>
  </si>
  <si>
    <t>Электроснабжение. Расчёт по зонным тарифам, ИТОГО</t>
  </si>
  <si>
    <t>,</t>
  </si>
  <si>
    <t>кВтч</t>
  </si>
  <si>
    <t>дневная зона с 7-00 до 23-00 часов</t>
  </si>
  <si>
    <t>ночная зона с 23-00 до 7-00 часов</t>
  </si>
  <si>
    <t>Газоснабжение, ИТОГО</t>
  </si>
  <si>
    <t>6.1</t>
  </si>
  <si>
    <t>Газоснабжение. Сетевой газ, ИТОГО</t>
  </si>
  <si>
    <t>ООО Газпром Межрегионгаз Краснодар</t>
  </si>
  <si>
    <t>пищеприготовление</t>
  </si>
  <si>
    <t>газ. колонка</t>
  </si>
  <si>
    <t>отопление</t>
  </si>
  <si>
    <t>6.2</t>
  </si>
  <si>
    <t>Газоснабжение сжиженный газ</t>
  </si>
  <si>
    <t>кг</t>
  </si>
  <si>
    <t>Поставки твёрдого топлива при наличии печного отопления, ИТОГО</t>
  </si>
  <si>
    <t>тонн</t>
  </si>
  <si>
    <t>Коммунальные услуги, ИТОГО</t>
  </si>
  <si>
    <t>июл. 2017 / дек. 2016</t>
  </si>
  <si>
    <t>Павловская база сжиженного газа - филиал АО "СГ-трейдинг"</t>
  </si>
  <si>
    <t>дрова</t>
  </si>
  <si>
    <t>по потребителям-гражданам, проживающим в жилищном фонде, с наиболее невыгодным (с точки зрения прироста совокупного платежа за коммунальные услуги) набором коммунальных услуг (степенью благоустройства) к размеру совокупной платы за коммунальные услуги в январе 2019 г. (5987 чел.)</t>
  </si>
  <si>
    <t xml:space="preserve">Глава  Старолеушковского сельского поселения Павловского района                                                                                                                                                                        Р.М.Чепилов      </t>
  </si>
  <si>
    <t>Расчет предельного (максимального) индекса вносимой гражданами платы за коммунальные услуги на 2019 год в муниципальном образовании Старолеушковское сельское поселение Павловского района с учетом ЭОТ на услуги холодного водоснабжения для МКП ЖКХ "Старолеушковское сельское поселение" во II полугодии 2019 года</t>
  </si>
  <si>
    <t>МКП ЖКХ Старолеушковское сельского поселения</t>
  </si>
  <si>
    <t>ст.Украинская, ул.Шоссейная, 3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</si>
</sst>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00"/>
    <numFmt numFmtId="166" formatCode="[$-419]mmmm\ yyyy;@"/>
  </numFmts>
  <fonts count="20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9"/>
      <name val="Tahoma"/>
      <family val="2"/>
      <charset val="204"/>
    </font>
    <font>
      <sz val="14"/>
      <color indexed="18"/>
      <name val="Times New Roman"/>
      <family val="1"/>
      <charset val="204"/>
    </font>
    <font>
      <sz val="14"/>
      <name val="Times New Roman"/>
      <family val="1"/>
      <charset val="204"/>
    </font>
    <font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indexed="44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4">
    <xf numFmtId="0" fontId="0" fillId="0" borderId="0"/>
    <xf numFmtId="0" fontId="8" fillId="0" borderId="5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Fill="1"/>
    <xf numFmtId="0" fontId="5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6" fillId="0" borderId="0" xfId="0" applyFont="1" applyBorder="1" applyAlignment="1">
      <alignment vertical="top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top"/>
    </xf>
    <xf numFmtId="49" fontId="9" fillId="0" borderId="0" xfId="1" applyNumberFormat="1" applyFont="1" applyFill="1" applyBorder="1" applyAlignment="1" applyProtection="1">
      <alignment horizontal="left" vertical="center" wrapText="1" indent="3"/>
    </xf>
    <xf numFmtId="49" fontId="6" fillId="5" borderId="8" xfId="0" applyNumberFormat="1" applyFont="1" applyFill="1" applyBorder="1" applyAlignment="1" applyProtection="1">
      <alignment horizontal="center" vertical="center" wrapText="1"/>
    </xf>
    <xf numFmtId="0" fontId="6" fillId="5" borderId="9" xfId="0" applyNumberFormat="1" applyFont="1" applyFill="1" applyBorder="1" applyAlignment="1" applyProtection="1">
      <alignment horizontal="center" vertical="center" wrapText="1"/>
    </xf>
    <xf numFmtId="0" fontId="10" fillId="5" borderId="9" xfId="1" applyFont="1" applyFill="1" applyBorder="1" applyAlignment="1" applyProtection="1">
      <alignment horizontal="center" vertical="center" wrapText="1"/>
    </xf>
    <xf numFmtId="0" fontId="10" fillId="5" borderId="14" xfId="1" applyFont="1" applyFill="1" applyBorder="1" applyAlignment="1" applyProtection="1">
      <alignment horizontal="center" vertical="center" wrapText="1"/>
    </xf>
    <xf numFmtId="49" fontId="6" fillId="7" borderId="8" xfId="0" quotePrefix="1" applyNumberFormat="1" applyFont="1" applyFill="1" applyBorder="1" applyAlignment="1" applyProtection="1">
      <alignment vertical="center" wrapText="1"/>
    </xf>
    <xf numFmtId="49" fontId="6" fillId="7" borderId="9" xfId="0" quotePrefix="1" applyNumberFormat="1" applyFont="1" applyFill="1" applyBorder="1" applyAlignment="1" applyProtection="1">
      <alignment vertical="center" wrapText="1"/>
    </xf>
    <xf numFmtId="164" fontId="6" fillId="7" borderId="9" xfId="0" quotePrefix="1" applyNumberFormat="1" applyFont="1" applyFill="1" applyBorder="1" applyAlignment="1" applyProtection="1">
      <alignment vertical="center" wrapText="1"/>
    </xf>
    <xf numFmtId="164" fontId="6" fillId="7" borderId="14" xfId="0" quotePrefix="1" applyNumberFormat="1" applyFont="1" applyFill="1" applyBorder="1" applyAlignment="1" applyProtection="1">
      <alignment vertical="center" wrapText="1"/>
    </xf>
    <xf numFmtId="49" fontId="10" fillId="0" borderId="8" xfId="1" applyNumberFormat="1" applyFont="1" applyFill="1" applyBorder="1" applyAlignment="1" applyProtection="1">
      <alignment horizontal="center" vertical="center" wrapText="1"/>
    </xf>
    <xf numFmtId="0" fontId="10" fillId="8" borderId="8" xfId="1" applyFont="1" applyFill="1" applyBorder="1" applyAlignment="1" applyProtection="1">
      <alignment vertical="center"/>
    </xf>
    <xf numFmtId="0" fontId="10" fillId="8" borderId="9" xfId="1" applyFont="1" applyFill="1" applyBorder="1" applyAlignment="1" applyProtection="1">
      <alignment vertical="center"/>
    </xf>
    <xf numFmtId="0" fontId="10" fillId="8" borderId="9" xfId="1" applyNumberFormat="1" applyFont="1" applyFill="1" applyBorder="1" applyAlignment="1" applyProtection="1">
      <alignment horizontal="left" vertical="center" wrapText="1"/>
    </xf>
    <xf numFmtId="164" fontId="10" fillId="8" borderId="9" xfId="1" applyNumberFormat="1" applyFont="1" applyFill="1" applyBorder="1" applyAlignment="1" applyProtection="1">
      <alignment horizontal="left" vertical="center" wrapText="1"/>
    </xf>
    <xf numFmtId="164" fontId="10" fillId="8" borderId="8" xfId="1" applyNumberFormat="1" applyFont="1" applyFill="1" applyBorder="1" applyAlignment="1" applyProtection="1">
      <alignment horizontal="left" vertical="center" wrapText="1"/>
    </xf>
    <xf numFmtId="164" fontId="10" fillId="8" borderId="11" xfId="1" applyNumberFormat="1" applyFont="1" applyFill="1" applyBorder="1" applyAlignment="1" applyProtection="1">
      <alignment horizontal="left" vertical="center" wrapText="1"/>
    </xf>
    <xf numFmtId="0" fontId="9" fillId="9" borderId="6" xfId="2" applyFont="1" applyFill="1" applyBorder="1" applyAlignment="1" applyProtection="1">
      <alignment horizontal="left" vertical="center" indent="1"/>
    </xf>
    <xf numFmtId="0" fontId="9" fillId="9" borderId="1" xfId="2" applyFont="1" applyFill="1" applyBorder="1" applyAlignment="1" applyProtection="1">
      <alignment horizontal="left" vertical="center" indent="1"/>
    </xf>
    <xf numFmtId="0" fontId="9" fillId="9" borderId="10" xfId="2" applyFont="1" applyFill="1" applyBorder="1" applyAlignment="1" applyProtection="1">
      <alignment horizontal="left" vertical="center" indent="1"/>
    </xf>
    <xf numFmtId="0" fontId="10" fillId="10" borderId="4" xfId="1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3" fillId="10" borderId="4" xfId="3" applyNumberFormat="1" applyFont="1" applyFill="1" applyBorder="1" applyAlignment="1" applyProtection="1">
      <alignment horizontal="center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6" fillId="10" borderId="8" xfId="0" applyNumberFormat="1" applyFont="1" applyFill="1" applyBorder="1" applyAlignment="1" applyProtection="1">
      <alignment horizontal="center" vertical="center" wrapText="1"/>
    </xf>
    <xf numFmtId="164" fontId="10" fillId="5" borderId="4" xfId="1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164" fontId="10" fillId="11" borderId="4" xfId="1" applyNumberFormat="1" applyFont="1" applyFill="1" applyBorder="1" applyAlignment="1" applyProtection="1">
      <alignment horizontal="center" vertical="center" wrapText="1"/>
    </xf>
    <xf numFmtId="164" fontId="10" fillId="10" borderId="4" xfId="1" applyNumberFormat="1" applyFont="1" applyFill="1" applyBorder="1" applyAlignment="1" applyProtection="1">
      <alignment horizontal="center" vertical="center" wrapText="1"/>
    </xf>
    <xf numFmtId="164" fontId="10" fillId="8" borderId="4" xfId="1" applyNumberFormat="1" applyFont="1" applyFill="1" applyBorder="1" applyAlignment="1" applyProtection="1">
      <alignment horizontal="center" vertical="center" wrapText="1"/>
    </xf>
    <xf numFmtId="0" fontId="7" fillId="10" borderId="4" xfId="0" applyNumberFormat="1" applyFont="1" applyFill="1" applyBorder="1" applyAlignment="1" applyProtection="1">
      <alignment horizontal="center" vertical="center" wrapText="1"/>
    </xf>
    <xf numFmtId="164" fontId="10" fillId="5" borderId="8" xfId="1" applyNumberFormat="1" applyFont="1" applyFill="1" applyBorder="1" applyAlignment="1" applyProtection="1">
      <alignment horizontal="center" vertical="center" wrapText="1"/>
    </xf>
    <xf numFmtId="0" fontId="6" fillId="6" borderId="8" xfId="0" applyNumberFormat="1" applyFont="1" applyFill="1" applyBorder="1" applyAlignment="1" applyProtection="1">
      <alignment horizontal="center" vertical="center" wrapText="1"/>
    </xf>
    <xf numFmtId="164" fontId="10" fillId="11" borderId="8" xfId="1" applyNumberFormat="1" applyFont="1" applyFill="1" applyBorder="1" applyAlignment="1" applyProtection="1">
      <alignment horizontal="center" vertical="center" wrapText="1"/>
    </xf>
    <xf numFmtId="164" fontId="10" fillId="10" borderId="8" xfId="1" applyNumberFormat="1" applyFont="1" applyFill="1" applyBorder="1" applyAlignment="1" applyProtection="1">
      <alignment horizontal="center" vertical="center" wrapText="1"/>
    </xf>
    <xf numFmtId="164" fontId="10" fillId="8" borderId="8" xfId="1" applyNumberFormat="1" applyFont="1" applyFill="1" applyBorder="1" applyAlignment="1" applyProtection="1">
      <alignment horizontal="center" vertical="center" wrapText="1"/>
    </xf>
    <xf numFmtId="164" fontId="10" fillId="8" borderId="11" xfId="1" applyNumberFormat="1" applyFont="1" applyFill="1" applyBorder="1" applyAlignment="1" applyProtection="1">
      <alignment horizontal="center" vertical="center" wrapText="1"/>
    </xf>
    <xf numFmtId="49" fontId="6" fillId="7" borderId="7" xfId="0" quotePrefix="1" applyNumberFormat="1" applyFont="1" applyFill="1" applyBorder="1" applyAlignment="1" applyProtection="1">
      <alignment vertical="center" wrapText="1"/>
    </xf>
    <xf numFmtId="49" fontId="6" fillId="7" borderId="0" xfId="0" quotePrefix="1" applyNumberFormat="1" applyFont="1" applyFill="1" applyBorder="1" applyAlignment="1" applyProtection="1">
      <alignment vertical="center" wrapText="1"/>
    </xf>
    <xf numFmtId="164" fontId="6" fillId="7" borderId="0" xfId="0" quotePrefix="1" applyNumberFormat="1" applyFont="1" applyFill="1" applyBorder="1" applyAlignment="1" applyProtection="1">
      <alignment vertical="center" wrapText="1"/>
    </xf>
    <xf numFmtId="164" fontId="6" fillId="7" borderId="15" xfId="0" quotePrefix="1" applyNumberFormat="1" applyFont="1" applyFill="1" applyBorder="1" applyAlignment="1" applyProtection="1">
      <alignment vertical="center" wrapText="1"/>
    </xf>
    <xf numFmtId="165" fontId="10" fillId="8" borderId="9" xfId="1" applyNumberFormat="1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4" fontId="6" fillId="6" borderId="8" xfId="0" applyNumberFormat="1" applyFont="1" applyFill="1" applyBorder="1" applyAlignment="1" applyProtection="1">
      <alignment horizontal="center" vertical="center" wrapText="1"/>
    </xf>
    <xf numFmtId="49" fontId="6" fillId="7" borderId="9" xfId="0" applyNumberFormat="1" applyFont="1" applyFill="1" applyBorder="1" applyAlignment="1" applyProtection="1">
      <alignment vertical="center" wrapText="1"/>
    </xf>
    <xf numFmtId="0" fontId="10" fillId="8" borderId="8" xfId="1" applyFont="1" applyFill="1" applyBorder="1" applyAlignment="1" applyProtection="1">
      <alignment horizontal="left" vertical="center" indent="1"/>
    </xf>
    <xf numFmtId="0" fontId="10" fillId="8" borderId="9" xfId="1" applyFont="1" applyFill="1" applyBorder="1" applyAlignment="1" applyProtection="1">
      <alignment horizontal="left" vertical="center" indent="1"/>
    </xf>
    <xf numFmtId="0" fontId="7" fillId="10" borderId="8" xfId="0" applyNumberFormat="1" applyFont="1" applyFill="1" applyBorder="1" applyAlignment="1" applyProtection="1">
      <alignment horizontal="center" vertical="center" wrapText="1"/>
    </xf>
    <xf numFmtId="164" fontId="10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8" borderId="0" xfId="1" applyFont="1" applyFill="1" applyBorder="1" applyAlignment="1" applyProtection="1">
      <alignment horizontal="left" vertical="center" indent="1"/>
    </xf>
    <xf numFmtId="0" fontId="0" fillId="10" borderId="8" xfId="0" applyNumberFormat="1" applyFont="1" applyFill="1" applyBorder="1" applyAlignment="1" applyProtection="1">
      <alignment horizontal="center" vertical="center" wrapText="1"/>
    </xf>
    <xf numFmtId="164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0" applyNumberFormat="1" applyFont="1" applyFill="1" applyBorder="1" applyAlignment="1" applyProtection="1">
      <alignment horizontal="center" vertical="center" wrapText="1"/>
    </xf>
    <xf numFmtId="49" fontId="6" fillId="12" borderId="9" xfId="0" quotePrefix="1" applyNumberFormat="1" applyFont="1" applyFill="1" applyBorder="1" applyAlignment="1" applyProtection="1">
      <alignment vertical="center" wrapText="1"/>
    </xf>
    <xf numFmtId="0" fontId="0" fillId="12" borderId="13" xfId="0" applyFill="1" applyBorder="1" applyAlignment="1">
      <alignment horizontal="center" vertical="center" wrapText="1"/>
    </xf>
    <xf numFmtId="0" fontId="10" fillId="12" borderId="8" xfId="0" applyFont="1" applyFill="1" applyBorder="1" applyAlignment="1" applyProtection="1">
      <alignment horizontal="center" vertical="center" wrapText="1"/>
    </xf>
    <xf numFmtId="0" fontId="13" fillId="12" borderId="8" xfId="3" applyNumberFormat="1" applyFont="1" applyFill="1" applyBorder="1" applyAlignment="1" applyProtection="1">
      <alignment horizontal="center" vertical="center" wrapText="1"/>
    </xf>
    <xf numFmtId="0" fontId="6" fillId="12" borderId="8" xfId="0" applyNumberFormat="1" applyFont="1" applyFill="1" applyBorder="1" applyAlignment="1" applyProtection="1">
      <alignment horizontal="center" vertical="center" wrapText="1"/>
    </xf>
    <xf numFmtId="0" fontId="7" fillId="12" borderId="8" xfId="0" applyNumberFormat="1" applyFont="1" applyFill="1" applyBorder="1" applyAlignment="1" applyProtection="1">
      <alignment horizontal="center" vertical="center" wrapText="1"/>
    </xf>
    <xf numFmtId="4" fontId="6" fillId="12" borderId="8" xfId="0" applyNumberFormat="1" applyFont="1" applyFill="1" applyBorder="1" applyAlignment="1" applyProtection="1">
      <alignment horizontal="center" vertical="center" wrapText="1"/>
    </xf>
    <xf numFmtId="164" fontId="10" fillId="12" borderId="8" xfId="1" applyNumberFormat="1" applyFont="1" applyFill="1" applyBorder="1" applyAlignment="1" applyProtection="1">
      <alignment horizontal="center" vertical="center" wrapText="1"/>
    </xf>
    <xf numFmtId="164" fontId="10" fillId="12" borderId="11" xfId="1" applyNumberFormat="1" applyFont="1" applyFill="1" applyBorder="1" applyAlignment="1" applyProtection="1">
      <alignment horizontal="center" vertical="center" wrapText="1"/>
    </xf>
    <xf numFmtId="0" fontId="13" fillId="10" borderId="11" xfId="3" applyNumberFormat="1" applyFont="1" applyFill="1" applyBorder="1" applyAlignment="1" applyProtection="1">
      <alignment vertical="center" wrapText="1"/>
    </xf>
    <xf numFmtId="4" fontId="6" fillId="6" borderId="4" xfId="0" applyNumberFormat="1" applyFont="1" applyFill="1" applyBorder="1" applyAlignment="1" applyProtection="1">
      <alignment horizontal="center" vertical="center" wrapText="1"/>
    </xf>
    <xf numFmtId="164" fontId="10" fillId="2" borderId="4" xfId="1" applyNumberFormat="1" applyFont="1" applyFill="1" applyBorder="1" applyAlignment="1" applyProtection="1">
      <alignment horizontal="center" vertical="center" wrapText="1"/>
    </xf>
    <xf numFmtId="0" fontId="13" fillId="10" borderId="8" xfId="3" applyNumberFormat="1" applyFont="1" applyFill="1" applyBorder="1" applyAlignment="1" applyProtection="1">
      <alignment horizontal="left" vertical="center" wrapText="1"/>
    </xf>
    <xf numFmtId="3" fontId="6" fillId="10" borderId="8" xfId="0" applyNumberFormat="1" applyFont="1" applyFill="1" applyBorder="1" applyAlignment="1" applyProtection="1">
      <alignment horizontal="center" vertical="center" wrapText="1"/>
    </xf>
    <xf numFmtId="4" fontId="6" fillId="10" borderId="8" xfId="0" applyNumberFormat="1" applyFont="1" applyFill="1" applyBorder="1" applyAlignment="1" applyProtection="1">
      <alignment horizontal="center" vertical="center" wrapText="1"/>
    </xf>
    <xf numFmtId="2" fontId="6" fillId="6" borderId="8" xfId="0" applyNumberFormat="1" applyFont="1" applyFill="1" applyBorder="1" applyAlignment="1" applyProtection="1">
      <alignment horizontal="center" vertical="center" wrapText="1"/>
    </xf>
    <xf numFmtId="49" fontId="15" fillId="7" borderId="8" xfId="0" quotePrefix="1" applyNumberFormat="1" applyFont="1" applyFill="1" applyBorder="1" applyAlignment="1" applyProtection="1">
      <alignment vertical="center" wrapText="1"/>
    </xf>
    <xf numFmtId="49" fontId="15" fillId="7" borderId="9" xfId="0" quotePrefix="1" applyNumberFormat="1" applyFont="1" applyFill="1" applyBorder="1" applyAlignment="1" applyProtection="1">
      <alignment horizontal="left" vertical="center" wrapText="1"/>
    </xf>
    <xf numFmtId="49" fontId="15" fillId="7" borderId="9" xfId="0" quotePrefix="1" applyNumberFormat="1" applyFont="1" applyFill="1" applyBorder="1" applyAlignment="1" applyProtection="1">
      <alignment vertical="center" wrapText="1"/>
    </xf>
    <xf numFmtId="164" fontId="15" fillId="7" borderId="9" xfId="0" quotePrefix="1" applyNumberFormat="1" applyFont="1" applyFill="1" applyBorder="1" applyAlignment="1" applyProtection="1">
      <alignment vertical="center" wrapText="1"/>
    </xf>
    <xf numFmtId="164" fontId="15" fillId="7" borderId="14" xfId="0" quotePrefix="1" applyNumberFormat="1" applyFont="1" applyFill="1" applyBorder="1" applyAlignment="1" applyProtection="1">
      <alignment vertical="center" wrapText="1"/>
    </xf>
    <xf numFmtId="0" fontId="16" fillId="8" borderId="9" xfId="1" applyFont="1" applyFill="1" applyBorder="1" applyAlignment="1" applyProtection="1">
      <alignment vertical="center"/>
    </xf>
    <xf numFmtId="0" fontId="17" fillId="8" borderId="9" xfId="1" applyNumberFormat="1" applyFont="1" applyFill="1" applyBorder="1" applyAlignment="1" applyProtection="1">
      <alignment horizontal="left" vertical="center" wrapText="1"/>
    </xf>
    <xf numFmtId="164" fontId="17" fillId="8" borderId="9" xfId="1" applyNumberFormat="1" applyFont="1" applyFill="1" applyBorder="1" applyAlignment="1" applyProtection="1">
      <alignment horizontal="left" vertical="center" wrapText="1"/>
    </xf>
    <xf numFmtId="164" fontId="6" fillId="10" borderId="8" xfId="0" applyNumberFormat="1" applyFont="1" applyFill="1" applyBorder="1" applyAlignment="1" applyProtection="1">
      <alignment horizontal="center" vertical="center" wrapText="1"/>
    </xf>
    <xf numFmtId="164" fontId="17" fillId="8" borderId="8" xfId="1" applyNumberFormat="1" applyFont="1" applyFill="1" applyBorder="1" applyAlignment="1" applyProtection="1">
      <alignment horizontal="left" vertical="center" wrapText="1"/>
    </xf>
    <xf numFmtId="164" fontId="18" fillId="8" borderId="11" xfId="1" applyNumberFormat="1" applyFont="1" applyFill="1" applyBorder="1" applyAlignment="1" applyProtection="1">
      <alignment horizontal="center" vertical="center" wrapText="1"/>
    </xf>
    <xf numFmtId="49" fontId="15" fillId="7" borderId="6" xfId="0" quotePrefix="1" applyNumberFormat="1" applyFont="1" applyFill="1" applyBorder="1" applyAlignment="1" applyProtection="1">
      <alignment vertical="center" wrapText="1"/>
    </xf>
    <xf numFmtId="49" fontId="15" fillId="7" borderId="1" xfId="0" quotePrefix="1" applyNumberFormat="1" applyFont="1" applyFill="1" applyBorder="1" applyAlignment="1" applyProtection="1">
      <alignment vertical="center" wrapText="1"/>
    </xf>
    <xf numFmtId="164" fontId="15" fillId="7" borderId="1" xfId="0" quotePrefix="1" applyNumberFormat="1" applyFont="1" applyFill="1" applyBorder="1" applyAlignment="1" applyProtection="1">
      <alignment vertical="center" wrapText="1"/>
    </xf>
    <xf numFmtId="164" fontId="15" fillId="7" borderId="10" xfId="0" quotePrefix="1" applyNumberFormat="1" applyFont="1" applyFill="1" applyBorder="1" applyAlignment="1" applyProtection="1">
      <alignment vertical="center" wrapText="1"/>
    </xf>
    <xf numFmtId="0" fontId="0" fillId="5" borderId="0" xfId="0" applyFont="1" applyFill="1" applyBorder="1" applyAlignment="1" applyProtection="1">
      <alignment horizontal="left" vertical="center" wrapText="1"/>
    </xf>
    <xf numFmtId="0" fontId="0" fillId="5" borderId="0" xfId="0" applyFont="1" applyFill="1" applyBorder="1" applyAlignment="1" applyProtection="1">
      <alignment vertical="center" wrapText="1"/>
    </xf>
    <xf numFmtId="0" fontId="0" fillId="5" borderId="0" xfId="0" applyFont="1" applyFill="1" applyBorder="1" applyAlignment="1" applyProtection="1">
      <alignment horizontal="center" vertical="center" wrapText="1"/>
    </xf>
    <xf numFmtId="0" fontId="13" fillId="10" borderId="11" xfId="3" applyNumberFormat="1" applyFont="1" applyFill="1" applyBorder="1" applyAlignment="1" applyProtection="1">
      <alignment horizontal="center" vertical="center" wrapText="1"/>
    </xf>
    <xf numFmtId="0" fontId="10" fillId="10" borderId="8" xfId="1" applyNumberFormat="1" applyFont="1" applyFill="1" applyBorder="1" applyAlignment="1" applyProtection="1">
      <alignment horizontal="center" vertical="center" wrapText="1"/>
    </xf>
    <xf numFmtId="0" fontId="13" fillId="10" borderId="8" xfId="3" applyNumberFormat="1" applyFont="1" applyFill="1" applyBorder="1" applyAlignment="1" applyProtection="1">
      <alignment horizontal="center" vertical="center" wrapText="1"/>
    </xf>
    <xf numFmtId="0" fontId="13" fillId="10" borderId="7" xfId="3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4"/>
    </xf>
    <xf numFmtId="49" fontId="10" fillId="10" borderId="4" xfId="1" applyNumberFormat="1" applyFont="1" applyFill="1" applyBorder="1" applyAlignment="1" applyProtection="1">
      <alignment horizontal="center" vertical="center" wrapText="1"/>
    </xf>
    <xf numFmtId="49" fontId="10" fillId="10" borderId="8" xfId="1" applyNumberFormat="1" applyFont="1" applyFill="1" applyBorder="1" applyAlignment="1" applyProtection="1">
      <alignment horizontal="center" vertical="center" wrapText="1"/>
    </xf>
    <xf numFmtId="49" fontId="6" fillId="10" borderId="8" xfId="0" applyNumberFormat="1" applyFont="1" applyFill="1" applyBorder="1" applyAlignment="1" applyProtection="1">
      <alignment horizontal="center" vertical="center" wrapText="1"/>
    </xf>
    <xf numFmtId="0" fontId="13" fillId="10" borderId="8" xfId="3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4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49" fontId="9" fillId="0" borderId="6" xfId="1" applyNumberFormat="1" applyFont="1" applyFill="1" applyBorder="1" applyAlignment="1" applyProtection="1">
      <alignment horizontal="left" vertical="center" wrapText="1" indent="3"/>
    </xf>
    <xf numFmtId="49" fontId="9" fillId="0" borderId="1" xfId="1" applyNumberFormat="1" applyFont="1" applyFill="1" applyBorder="1" applyAlignment="1" applyProtection="1">
      <alignment horizontal="left" vertical="center" wrapText="1" indent="3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13" fillId="10" borderId="11" xfId="3" applyNumberFormat="1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3" fillId="10" borderId="11" xfId="3" applyNumberFormat="1" applyFont="1" applyFill="1" applyBorder="1" applyAlignment="1" applyProtection="1">
      <alignment horizontal="center" vertical="center" wrapText="1"/>
    </xf>
    <xf numFmtId="0" fontId="13" fillId="10" borderId="12" xfId="3" applyNumberFormat="1" applyFont="1" applyFill="1" applyBorder="1" applyAlignment="1" applyProtection="1">
      <alignment horizontal="center" vertical="center" wrapText="1"/>
    </xf>
    <xf numFmtId="0" fontId="13" fillId="10" borderId="13" xfId="3" applyNumberFormat="1" applyFont="1" applyFill="1" applyBorder="1" applyAlignment="1" applyProtection="1">
      <alignment horizontal="center" vertical="center" wrapText="1"/>
    </xf>
    <xf numFmtId="0" fontId="10" fillId="5" borderId="16" xfId="0" applyNumberFormat="1" applyFont="1" applyFill="1" applyBorder="1" applyAlignment="1" applyProtection="1">
      <alignment horizontal="center" vertical="center" wrapText="1"/>
    </xf>
    <xf numFmtId="0" fontId="10" fillId="5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0" fillId="10" borderId="11" xfId="1" applyNumberFormat="1" applyFont="1" applyFill="1" applyBorder="1" applyAlignment="1" applyProtection="1">
      <alignment horizontal="center" vertical="center" wrapText="1"/>
    </xf>
    <xf numFmtId="0" fontId="10" fillId="10" borderId="8" xfId="1" applyNumberFormat="1" applyFont="1" applyFill="1" applyBorder="1" applyAlignment="1" applyProtection="1">
      <alignment horizontal="center" vertical="center" wrapText="1"/>
    </xf>
    <xf numFmtId="0" fontId="10" fillId="10" borderId="7" xfId="1" applyNumberFormat="1" applyFont="1" applyFill="1" applyBorder="1" applyAlignment="1" applyProtection="1">
      <alignment horizontal="center" vertical="center" wrapText="1"/>
    </xf>
    <xf numFmtId="0" fontId="13" fillId="10" borderId="8" xfId="3" applyNumberFormat="1" applyFont="1" applyFill="1" applyBorder="1" applyAlignment="1" applyProtection="1">
      <alignment horizontal="center" vertical="center" wrapText="1"/>
    </xf>
    <xf numFmtId="0" fontId="13" fillId="10" borderId="7" xfId="3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</cellXfs>
  <cellStyles count="4">
    <cellStyle name="Гиперссылка 2 2" xfId="2"/>
    <cellStyle name="ЗаголовокСтолбца" xfId="1"/>
    <cellStyle name="Обычный" xfId="0" builtinId="0"/>
    <cellStyle name="Обычный_Котёл потребление Сетей(шаблон)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</xdr:col>
      <xdr:colOff>612323</xdr:colOff>
      <xdr:row>9</xdr:row>
      <xdr:rowOff>1</xdr:rowOff>
    </xdr:to>
    <xdr:pic>
      <xdr:nvPicPr>
        <xdr:cNvPr id="2" name="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5625"/>
          <a:ext cx="1221923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40;&#1041;&#1051;&#1054;&#1053;&#1067;%20&#1060;&#1057;&#1058;\&#1064;&#1072;&#1073;&#1083;&#1086;&#1085;%20&#1055;&#1051;&#1040;&#1053;%202015\&#1042;&#1099;&#1075;&#1088;&#1091;&#1079;&#1082;&#1072;%20&#1086;&#1090;&#1087;&#1088;&#1072;&#1074;&#1082;&#1072;\RU23.OREP.KU.2015.PLAN.07(Report_No_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VLDProvGeneralProc"/>
      <sheetName val="modVLDProvDATA"/>
      <sheetName val="modGeneralProcedures"/>
      <sheetName val="Инструкция"/>
      <sheetName val="modInstruction"/>
      <sheetName val="Лог обновления"/>
      <sheetName val="Список МО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ADVOCACY"/>
      <sheetName val="NTKU1X_VBLAG"/>
      <sheetName val="NTKU1X_VBLAG_TOTAL"/>
      <sheetName val="REESTR_MO"/>
      <sheetName val="modVLDProv"/>
      <sheetName val="modVLDProvLIST_MO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IHLCommandBar"/>
      <sheetName val="modfrmHEATAdditionalOrgData"/>
      <sheetName val="modfrmVSNAVOTVAdditionalOrgData"/>
      <sheetName val="modfrmHOTVSNAAdditionalOrgData"/>
      <sheetName val="modUIButtons"/>
      <sheetName val="modInfo"/>
      <sheetName val="modfrmDynamicList"/>
      <sheetName val="modfrmORGTFList"/>
      <sheetName val="RU23.OREP.KU.2015.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3">
          <cell r="M73">
            <v>11.1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>
        <row r="2">
          <cell r="K2">
            <v>2014</v>
          </cell>
        </row>
        <row r="3">
          <cell r="K3">
            <v>2015</v>
          </cell>
        </row>
        <row r="5">
          <cell r="K5" t="str">
            <v>Июль</v>
          </cell>
        </row>
        <row r="6">
          <cell r="K6" t="str">
            <v>Декабрь</v>
          </cell>
        </row>
        <row r="7">
          <cell r="K7" t="str">
            <v>Базовый период</v>
          </cell>
        </row>
        <row r="8">
          <cell r="K8" t="str">
            <v>Регулируемый период</v>
          </cell>
        </row>
        <row r="45">
          <cell r="D45" t="str">
            <v>да</v>
          </cell>
        </row>
        <row r="46">
          <cell r="D46" t="str">
            <v>нет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N64"/>
  <sheetViews>
    <sheetView tabSelected="1" view="pageBreakPreview" topLeftCell="I46" zoomScale="60" zoomScaleNormal="68" workbookViewId="0">
      <selection activeCell="H59" sqref="H59"/>
    </sheetView>
  </sheetViews>
  <sheetFormatPr defaultRowHeight="15"/>
  <cols>
    <col min="2" max="2" width="40.140625" customWidth="1"/>
    <col min="4" max="4" width="10.42578125" customWidth="1"/>
    <col min="6" max="6" width="15.28515625" customWidth="1"/>
    <col min="7" max="7" width="18.7109375" customWidth="1"/>
    <col min="9" max="9" width="14.140625" bestFit="1" customWidth="1"/>
    <col min="11" max="11" width="9.7109375" bestFit="1" customWidth="1"/>
    <col min="13" max="13" width="14.140625" bestFit="1" customWidth="1"/>
    <col min="15" max="15" width="14.140625" bestFit="1" customWidth="1"/>
    <col min="17" max="17" width="14.140625" bestFit="1" customWidth="1"/>
    <col min="18" max="18" width="15.42578125" customWidth="1"/>
    <col min="19" max="19" width="16.28515625" customWidth="1"/>
    <col min="20" max="20" width="12.42578125" customWidth="1"/>
    <col min="21" max="21" width="16.7109375" customWidth="1"/>
    <col min="24" max="24" width="15.42578125" customWidth="1"/>
  </cols>
  <sheetData>
    <row r="1" spans="1:40" ht="23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118" t="s">
        <v>0</v>
      </c>
      <c r="U1" s="118"/>
      <c r="V1" s="118"/>
      <c r="W1" s="118"/>
      <c r="X1" s="118"/>
    </row>
    <row r="2" spans="1:40" ht="81" customHeight="1">
      <c r="A2" s="119" t="s">
        <v>53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2.75" hidden="1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40" ht="12" hidden="1" customHeight="1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40" ht="23.25" hidden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6"/>
      <c r="U5" s="6"/>
      <c r="V5" s="6"/>
      <c r="W5" s="6"/>
      <c r="X5" s="6"/>
    </row>
    <row r="6" spans="1:40" ht="44.25" customHeight="1">
      <c r="A6" s="122" t="s">
        <v>51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40" ht="23.25">
      <c r="A7" s="7"/>
      <c r="B7" s="7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40" ht="42" customHeight="1">
      <c r="A8" s="123"/>
      <c r="B8" s="123"/>
      <c r="C8" s="123"/>
      <c r="D8" s="123"/>
      <c r="E8" s="106"/>
      <c r="F8" s="124"/>
      <c r="G8" s="124"/>
      <c r="H8" s="9"/>
      <c r="I8" s="9"/>
      <c r="J8" s="125"/>
      <c r="K8" s="125"/>
      <c r="L8" s="125"/>
      <c r="M8" s="126"/>
      <c r="N8" s="10">
        <v>23.4</v>
      </c>
      <c r="O8" s="10">
        <v>23.4</v>
      </c>
      <c r="P8" s="11">
        <v>5</v>
      </c>
      <c r="Q8" s="11">
        <v>5</v>
      </c>
      <c r="R8" s="155" t="s">
        <v>55</v>
      </c>
      <c r="S8" s="156"/>
      <c r="T8" s="156"/>
      <c r="U8" s="156"/>
      <c r="V8" s="12"/>
      <c r="W8" s="12"/>
      <c r="X8" s="12"/>
    </row>
    <row r="9" spans="1:40" ht="18.75">
      <c r="A9" s="129"/>
      <c r="B9" s="130"/>
      <c r="C9" s="130"/>
      <c r="D9" s="130"/>
      <c r="E9" s="13"/>
      <c r="F9" s="131" t="s">
        <v>1</v>
      </c>
      <c r="G9" s="132"/>
      <c r="H9" s="113" t="s">
        <v>1</v>
      </c>
      <c r="I9" s="114"/>
      <c r="J9" s="113" t="s">
        <v>1</v>
      </c>
      <c r="K9" s="114"/>
      <c r="L9" s="113" t="s">
        <v>1</v>
      </c>
      <c r="M9" s="114"/>
      <c r="N9" s="115" t="s">
        <v>31</v>
      </c>
      <c r="O9" s="116"/>
      <c r="P9" s="116"/>
      <c r="Q9" s="116"/>
      <c r="R9" s="116"/>
      <c r="S9" s="116"/>
      <c r="T9" s="116"/>
      <c r="U9" s="117"/>
      <c r="V9" s="143"/>
      <c r="W9" s="145"/>
      <c r="X9" s="145" t="s">
        <v>2</v>
      </c>
    </row>
    <row r="10" spans="1:40" ht="95.25" customHeight="1">
      <c r="A10" s="133" t="s">
        <v>3</v>
      </c>
      <c r="B10" s="127" t="s">
        <v>4</v>
      </c>
      <c r="C10" s="127"/>
      <c r="D10" s="127" t="s">
        <v>5</v>
      </c>
      <c r="E10" s="136" t="s">
        <v>6</v>
      </c>
      <c r="F10" s="127" t="s">
        <v>7</v>
      </c>
      <c r="G10" s="128"/>
      <c r="H10" s="127" t="s">
        <v>8</v>
      </c>
      <c r="I10" s="128"/>
      <c r="J10" s="142" t="s">
        <v>9</v>
      </c>
      <c r="K10" s="142"/>
      <c r="L10" s="127" t="s">
        <v>10</v>
      </c>
      <c r="M10" s="128"/>
      <c r="N10" s="147" t="s">
        <v>11</v>
      </c>
      <c r="O10" s="148"/>
      <c r="P10" s="147" t="s">
        <v>12</v>
      </c>
      <c r="Q10" s="148"/>
      <c r="R10" s="142" t="s">
        <v>13</v>
      </c>
      <c r="S10" s="142"/>
      <c r="T10" s="127" t="s">
        <v>14</v>
      </c>
      <c r="U10" s="128"/>
      <c r="V10" s="144"/>
      <c r="W10" s="146"/>
      <c r="X10" s="146"/>
    </row>
    <row r="11" spans="1:40" ht="15" customHeight="1">
      <c r="A11" s="134"/>
      <c r="B11" s="135"/>
      <c r="C11" s="135"/>
      <c r="D11" s="135"/>
      <c r="E11" s="137"/>
      <c r="F11" s="139">
        <v>43466</v>
      </c>
      <c r="G11" s="139">
        <v>43647</v>
      </c>
      <c r="H11" s="139">
        <v>43466</v>
      </c>
      <c r="I11" s="140">
        <v>43647</v>
      </c>
      <c r="J11" s="139">
        <v>43466</v>
      </c>
      <c r="K11" s="139">
        <v>43647</v>
      </c>
      <c r="L11" s="139">
        <v>43466</v>
      </c>
      <c r="M11" s="140">
        <v>43647</v>
      </c>
      <c r="N11" s="139">
        <v>43466</v>
      </c>
      <c r="O11" s="140">
        <v>43647</v>
      </c>
      <c r="P11" s="139">
        <v>43466</v>
      </c>
      <c r="Q11" s="140">
        <v>43647</v>
      </c>
      <c r="R11" s="139">
        <v>43466</v>
      </c>
      <c r="S11" s="139">
        <v>43647</v>
      </c>
      <c r="T11" s="139">
        <v>43466</v>
      </c>
      <c r="U11" s="139">
        <v>43647</v>
      </c>
      <c r="V11" s="143"/>
      <c r="W11" s="145"/>
      <c r="X11" s="157" t="s">
        <v>48</v>
      </c>
    </row>
    <row r="12" spans="1:40" ht="15" customHeight="1">
      <c r="A12" s="134"/>
      <c r="B12" s="135"/>
      <c r="C12" s="135"/>
      <c r="D12" s="135"/>
      <c r="E12" s="137"/>
      <c r="F12" s="135"/>
      <c r="G12" s="135"/>
      <c r="H12" s="135"/>
      <c r="I12" s="141"/>
      <c r="J12" s="135"/>
      <c r="K12" s="135"/>
      <c r="L12" s="135"/>
      <c r="M12" s="141"/>
      <c r="N12" s="135"/>
      <c r="O12" s="141"/>
      <c r="P12" s="135"/>
      <c r="Q12" s="141"/>
      <c r="R12" s="135"/>
      <c r="S12" s="135"/>
      <c r="T12" s="135"/>
      <c r="U12" s="135"/>
      <c r="V12" s="144"/>
      <c r="W12" s="146"/>
      <c r="X12" s="157"/>
    </row>
    <row r="13" spans="1:40" ht="15" customHeight="1">
      <c r="A13" s="134"/>
      <c r="B13" s="135"/>
      <c r="C13" s="135"/>
      <c r="D13" s="135"/>
      <c r="E13" s="137"/>
      <c r="F13" s="135"/>
      <c r="G13" s="135"/>
      <c r="H13" s="135"/>
      <c r="I13" s="141"/>
      <c r="J13" s="135"/>
      <c r="K13" s="135"/>
      <c r="L13" s="135"/>
      <c r="M13" s="141"/>
      <c r="N13" s="135"/>
      <c r="O13" s="141"/>
      <c r="P13" s="135"/>
      <c r="Q13" s="141"/>
      <c r="R13" s="135"/>
      <c r="S13" s="135"/>
      <c r="T13" s="135"/>
      <c r="U13" s="135"/>
      <c r="V13" s="144"/>
      <c r="W13" s="146"/>
      <c r="X13" s="157"/>
    </row>
    <row r="14" spans="1:40" ht="15" customHeight="1">
      <c r="A14" s="134"/>
      <c r="B14" s="135"/>
      <c r="C14" s="135"/>
      <c r="D14" s="135"/>
      <c r="E14" s="138"/>
      <c r="F14" s="135"/>
      <c r="G14" s="135"/>
      <c r="H14" s="135"/>
      <c r="I14" s="141"/>
      <c r="J14" s="135"/>
      <c r="K14" s="135"/>
      <c r="L14" s="135"/>
      <c r="M14" s="141"/>
      <c r="N14" s="135"/>
      <c r="O14" s="141"/>
      <c r="P14" s="135"/>
      <c r="Q14" s="141"/>
      <c r="R14" s="135"/>
      <c r="S14" s="135"/>
      <c r="T14" s="135"/>
      <c r="U14" s="135"/>
      <c r="V14" s="144"/>
      <c r="W14" s="146"/>
      <c r="X14" s="157"/>
    </row>
    <row r="15" spans="1:40" ht="18.75">
      <c r="A15" s="14"/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40" ht="18.75">
      <c r="A16" s="18"/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1"/>
    </row>
    <row r="17" spans="1:24" ht="18.75">
      <c r="A17" s="22">
        <v>1</v>
      </c>
      <c r="B17" s="23" t="s">
        <v>15</v>
      </c>
      <c r="C17" s="24"/>
      <c r="D17" s="24"/>
      <c r="E17" s="24"/>
      <c r="F17" s="25"/>
      <c r="G17" s="25"/>
      <c r="H17" s="25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7"/>
      <c r="W17" s="27"/>
      <c r="X17" s="28"/>
    </row>
    <row r="18" spans="1:24" ht="18.7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</row>
    <row r="19" spans="1:24" ht="66.75" customHeight="1">
      <c r="A19" s="32"/>
      <c r="B19" s="110" t="s">
        <v>54</v>
      </c>
      <c r="C19" s="33"/>
      <c r="D19" s="34" t="s">
        <v>16</v>
      </c>
      <c r="E19" s="34" t="s">
        <v>17</v>
      </c>
      <c r="F19" s="35" t="s">
        <v>19</v>
      </c>
      <c r="G19" s="35" t="s">
        <v>19</v>
      </c>
      <c r="H19" s="36">
        <v>12</v>
      </c>
      <c r="I19" s="36">
        <v>12</v>
      </c>
      <c r="J19" s="37">
        <v>27</v>
      </c>
      <c r="K19" s="37">
        <v>30.24</v>
      </c>
      <c r="L19" s="35">
        <v>5.63</v>
      </c>
      <c r="M19" s="35">
        <v>5.63</v>
      </c>
      <c r="N19" s="38"/>
      <c r="O19" s="38"/>
      <c r="P19" s="39">
        <f>P8</f>
        <v>5</v>
      </c>
      <c r="Q19" s="39">
        <f>Q8</f>
        <v>5</v>
      </c>
      <c r="R19" s="40">
        <v>74</v>
      </c>
      <c r="S19" s="40">
        <v>74</v>
      </c>
      <c r="T19" s="107">
        <f>J19*R19</f>
        <v>1998</v>
      </c>
      <c r="U19" s="41">
        <f>K19*S19</f>
        <v>2237.7599999999998</v>
      </c>
      <c r="V19" s="42"/>
      <c r="W19" s="42"/>
      <c r="X19" s="42">
        <f>U19/T19*100</f>
        <v>111.99999999999999</v>
      </c>
    </row>
    <row r="20" spans="1:24" ht="45.75" hidden="1" customHeight="1">
      <c r="A20" s="32"/>
      <c r="B20" s="103"/>
      <c r="C20" s="33"/>
      <c r="D20" s="34"/>
      <c r="E20" s="34" t="s">
        <v>17</v>
      </c>
      <c r="F20" s="35" t="s">
        <v>19</v>
      </c>
      <c r="G20" s="35" t="s">
        <v>19</v>
      </c>
      <c r="H20" s="43"/>
      <c r="I20" s="43"/>
      <c r="J20" s="37"/>
      <c r="K20" s="37"/>
      <c r="L20" s="35"/>
      <c r="M20" s="35"/>
      <c r="N20" s="38"/>
      <c r="O20" s="38"/>
      <c r="P20" s="39">
        <f>P8</f>
        <v>5</v>
      </c>
      <c r="Q20" s="39">
        <f>Q8</f>
        <v>5</v>
      </c>
      <c r="R20" s="38"/>
      <c r="S20" s="38"/>
      <c r="T20" s="41">
        <f>J20*L20*P20</f>
        <v>0</v>
      </c>
      <c r="U20" s="41">
        <f>K20*M20*Q20</f>
        <v>0</v>
      </c>
      <c r="V20" s="42"/>
      <c r="W20" s="42"/>
      <c r="X20" s="42" t="e">
        <f>U20/T20*100</f>
        <v>#DIV/0!</v>
      </c>
    </row>
    <row r="21" spans="1:24" ht="18.75">
      <c r="A21" s="18"/>
      <c r="B21" s="19"/>
      <c r="C21" s="19"/>
      <c r="D21" s="19"/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 t="s">
        <v>31</v>
      </c>
      <c r="V21" s="20"/>
      <c r="W21" s="20"/>
      <c r="X21" s="21"/>
    </row>
    <row r="22" spans="1:24" ht="18.75">
      <c r="A22" s="22">
        <v>2</v>
      </c>
      <c r="B22" s="23" t="s">
        <v>20</v>
      </c>
      <c r="C22" s="24"/>
      <c r="D22" s="24"/>
      <c r="E22" s="24"/>
      <c r="F22" s="25"/>
      <c r="G22" s="25"/>
      <c r="H22" s="25"/>
      <c r="I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7"/>
      <c r="W22" s="27"/>
      <c r="X22" s="28"/>
    </row>
    <row r="23" spans="1:24" ht="64.5" customHeight="1">
      <c r="A23" s="102"/>
      <c r="B23" s="103"/>
      <c r="C23" s="105"/>
      <c r="D23" s="103"/>
      <c r="E23" s="103" t="s">
        <v>17</v>
      </c>
      <c r="F23" s="37" t="s">
        <v>18</v>
      </c>
      <c r="G23" s="37" t="s">
        <v>18</v>
      </c>
      <c r="H23" s="37"/>
      <c r="I23" s="37"/>
      <c r="J23" s="37"/>
      <c r="K23" s="37"/>
      <c r="L23" s="37"/>
      <c r="M23" s="37"/>
      <c r="N23" s="44"/>
      <c r="O23" s="44"/>
      <c r="P23" s="45">
        <f>P8</f>
        <v>5</v>
      </c>
      <c r="Q23" s="45">
        <f>Q8</f>
        <v>5</v>
      </c>
      <c r="R23" s="46"/>
      <c r="S23" s="46"/>
      <c r="T23" s="47">
        <f>J23*R23</f>
        <v>0</v>
      </c>
      <c r="U23" s="47">
        <f>K23*S23</f>
        <v>0</v>
      </c>
      <c r="V23" s="48"/>
      <c r="W23" s="48"/>
      <c r="X23" s="49" t="e">
        <f>U23/T23*100</f>
        <v>#DIV/0!</v>
      </c>
    </row>
    <row r="24" spans="1:24" ht="37.5">
      <c r="A24" s="32"/>
      <c r="B24" s="34"/>
      <c r="C24" s="33"/>
      <c r="D24" s="34"/>
      <c r="E24" s="34" t="s">
        <v>17</v>
      </c>
      <c r="F24" s="35" t="s">
        <v>19</v>
      </c>
      <c r="G24" s="35" t="s">
        <v>19</v>
      </c>
      <c r="H24" s="35"/>
      <c r="I24" s="35"/>
      <c r="J24" s="37">
        <v>0</v>
      </c>
      <c r="K24" s="37">
        <v>0</v>
      </c>
      <c r="L24" s="35">
        <v>0</v>
      </c>
      <c r="M24" s="35">
        <v>0</v>
      </c>
      <c r="N24" s="38"/>
      <c r="O24" s="38"/>
      <c r="P24" s="39">
        <f>P8</f>
        <v>5</v>
      </c>
      <c r="Q24" s="39">
        <f>Q8</f>
        <v>5</v>
      </c>
      <c r="R24" s="38"/>
      <c r="S24" s="38"/>
      <c r="T24" s="41">
        <f>J24*L24*P24</f>
        <v>0</v>
      </c>
      <c r="U24" s="41">
        <f>K24*M24*Q24</f>
        <v>0</v>
      </c>
      <c r="V24" s="42"/>
      <c r="W24" s="42"/>
      <c r="X24" s="42" t="e">
        <f>U24/T24*100</f>
        <v>#DIV/0!</v>
      </c>
    </row>
    <row r="25" spans="1:24" ht="18.75">
      <c r="A25" s="50"/>
      <c r="B25" s="51"/>
      <c r="C25" s="51"/>
      <c r="D25" s="51"/>
      <c r="E25" s="51"/>
      <c r="F25" s="51"/>
      <c r="G25" s="51"/>
      <c r="H25" s="51"/>
      <c r="I25" s="51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3"/>
    </row>
    <row r="26" spans="1:24" ht="18.75">
      <c r="A26" s="22">
        <v>3</v>
      </c>
      <c r="B26" s="23" t="s">
        <v>21</v>
      </c>
      <c r="C26" s="24"/>
      <c r="D26" s="24"/>
      <c r="E26" s="24"/>
      <c r="F26" s="25"/>
      <c r="G26" s="25"/>
      <c r="H26" s="25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7"/>
      <c r="W26" s="27"/>
      <c r="X26" s="28"/>
    </row>
    <row r="27" spans="1:24" ht="37.5">
      <c r="A27" s="158"/>
      <c r="B27" s="152"/>
      <c r="C27" s="33"/>
      <c r="D27" s="34"/>
      <c r="E27" s="34" t="s">
        <v>17</v>
      </c>
      <c r="F27" s="37" t="s">
        <v>18</v>
      </c>
      <c r="G27" s="37" t="s">
        <v>18</v>
      </c>
      <c r="H27" s="43"/>
      <c r="I27" s="43"/>
      <c r="J27" s="35">
        <f>J28*J30+J29</f>
        <v>0</v>
      </c>
      <c r="K27" s="35">
        <f>K28*K30+K29</f>
        <v>0</v>
      </c>
      <c r="L27" s="35"/>
      <c r="M27" s="35"/>
      <c r="N27" s="38"/>
      <c r="O27" s="38"/>
      <c r="P27" s="39">
        <f>P8</f>
        <v>5</v>
      </c>
      <c r="Q27" s="39">
        <f>Q8</f>
        <v>5</v>
      </c>
      <c r="R27" s="38">
        <v>0</v>
      </c>
      <c r="S27" s="38">
        <v>0</v>
      </c>
      <c r="T27" s="41">
        <f>J27*R27</f>
        <v>0</v>
      </c>
      <c r="U27" s="41">
        <f>K27*S27</f>
        <v>0</v>
      </c>
      <c r="V27" s="48"/>
      <c r="W27" s="48"/>
      <c r="X27" s="49" t="e">
        <f>U27/T27*100</f>
        <v>#DIV/0!</v>
      </c>
    </row>
    <row r="28" spans="1:24" ht="18.75">
      <c r="A28" s="137"/>
      <c r="B28" s="137"/>
      <c r="C28" s="33"/>
      <c r="D28" s="34"/>
      <c r="E28" s="34" t="s">
        <v>22</v>
      </c>
      <c r="F28" s="25"/>
      <c r="G28" s="25"/>
      <c r="H28" s="43"/>
      <c r="I28" s="43"/>
      <c r="J28" s="35">
        <v>0</v>
      </c>
      <c r="K28" s="35">
        <v>0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ht="18.75">
      <c r="A29" s="137"/>
      <c r="B29" s="137"/>
      <c r="C29" s="33"/>
      <c r="D29" s="34"/>
      <c r="E29" s="34" t="s">
        <v>17</v>
      </c>
      <c r="F29" s="25"/>
      <c r="G29" s="25"/>
      <c r="H29" s="43"/>
      <c r="I29" s="43"/>
      <c r="J29" s="35">
        <v>0</v>
      </c>
      <c r="K29" s="35">
        <v>0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 ht="37.5">
      <c r="A30" s="138"/>
      <c r="B30" s="138"/>
      <c r="C30" s="33"/>
      <c r="D30" s="34"/>
      <c r="E30" s="34" t="s">
        <v>23</v>
      </c>
      <c r="F30" s="25"/>
      <c r="G30" s="25"/>
      <c r="H30" s="43"/>
      <c r="I30" s="43"/>
      <c r="J30" s="35">
        <v>0</v>
      </c>
      <c r="K30" s="35">
        <v>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ht="37.5">
      <c r="A31" s="158"/>
      <c r="B31" s="152"/>
      <c r="C31" s="33"/>
      <c r="D31" s="34"/>
      <c r="E31" s="34" t="s">
        <v>17</v>
      </c>
      <c r="F31" s="37" t="s">
        <v>19</v>
      </c>
      <c r="G31" s="37" t="s">
        <v>19</v>
      </c>
      <c r="H31" s="43"/>
      <c r="I31" s="43"/>
      <c r="J31" s="35">
        <f>J32*J34+J33</f>
        <v>0</v>
      </c>
      <c r="K31" s="35">
        <f>K32*K34+K33</f>
        <v>0</v>
      </c>
      <c r="L31" s="35">
        <v>0</v>
      </c>
      <c r="M31" s="35">
        <v>0</v>
      </c>
      <c r="N31" s="38"/>
      <c r="O31" s="38"/>
      <c r="P31" s="39">
        <f>P8</f>
        <v>5</v>
      </c>
      <c r="Q31" s="39">
        <f>Q8</f>
        <v>5</v>
      </c>
      <c r="R31" s="38"/>
      <c r="S31" s="38"/>
      <c r="T31" s="41">
        <f>J31*L31*P31</f>
        <v>0</v>
      </c>
      <c r="U31" s="41">
        <f>K31*M31*Q31</f>
        <v>0</v>
      </c>
      <c r="V31" s="48"/>
      <c r="W31" s="48"/>
      <c r="X31" s="49" t="e">
        <f>U31/T31*100</f>
        <v>#DIV/0!</v>
      </c>
    </row>
    <row r="32" spans="1:24" ht="18.75">
      <c r="A32" s="137"/>
      <c r="B32" s="137"/>
      <c r="C32" s="33"/>
      <c r="D32" s="34"/>
      <c r="E32" s="34" t="s">
        <v>22</v>
      </c>
      <c r="F32" s="25"/>
      <c r="G32" s="25"/>
      <c r="H32" s="43"/>
      <c r="I32" s="43"/>
      <c r="J32" s="35">
        <v>0</v>
      </c>
      <c r="K32" s="35">
        <v>0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8.75">
      <c r="A33" s="137"/>
      <c r="B33" s="137"/>
      <c r="C33" s="33"/>
      <c r="D33" s="34"/>
      <c r="E33" s="34" t="s">
        <v>17</v>
      </c>
      <c r="F33" s="25"/>
      <c r="G33" s="25"/>
      <c r="H33" s="43"/>
      <c r="I33" s="43"/>
      <c r="J33" s="35">
        <v>0</v>
      </c>
      <c r="K33" s="35">
        <v>0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ht="37.5">
      <c r="A34" s="138"/>
      <c r="B34" s="138"/>
      <c r="C34" s="33"/>
      <c r="D34" s="34"/>
      <c r="E34" s="34" t="s">
        <v>23</v>
      </c>
      <c r="F34" s="25"/>
      <c r="G34" s="25"/>
      <c r="H34" s="43"/>
      <c r="I34" s="43"/>
      <c r="J34" s="35">
        <v>0</v>
      </c>
      <c r="K34" s="35">
        <v>0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ht="18.75">
      <c r="A35" s="18"/>
      <c r="B35" s="19"/>
      <c r="C35" s="19"/>
      <c r="D35" s="19"/>
      <c r="E35" s="19"/>
      <c r="F35" s="19"/>
      <c r="G35" s="19"/>
      <c r="H35" s="19"/>
      <c r="I35" s="1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1"/>
    </row>
    <row r="36" spans="1:24" ht="18.75">
      <c r="A36" s="22">
        <v>4</v>
      </c>
      <c r="B36" s="23" t="s">
        <v>24</v>
      </c>
      <c r="C36" s="24"/>
      <c r="D36" s="24"/>
      <c r="E36" s="24"/>
      <c r="F36" s="25"/>
      <c r="G36" s="25"/>
      <c r="H36" s="25"/>
      <c r="I36" s="25"/>
      <c r="J36" s="26"/>
      <c r="K36" s="26"/>
      <c r="L36" s="54"/>
      <c r="M36" s="54"/>
      <c r="N36" s="26"/>
      <c r="O36" s="26"/>
      <c r="P36" s="27"/>
      <c r="Q36" s="26"/>
      <c r="R36" s="26"/>
      <c r="S36" s="26"/>
      <c r="T36" s="26"/>
      <c r="U36" s="26"/>
      <c r="V36" s="27"/>
      <c r="W36" s="27"/>
      <c r="X36" s="28"/>
    </row>
    <row r="37" spans="1:24" ht="43.5" customHeight="1">
      <c r="A37" s="102"/>
      <c r="B37" s="101"/>
      <c r="C37" s="55"/>
      <c r="D37" s="34"/>
      <c r="E37" s="34" t="s">
        <v>22</v>
      </c>
      <c r="F37" s="37" t="s">
        <v>18</v>
      </c>
      <c r="G37" s="37" t="s">
        <v>18</v>
      </c>
      <c r="H37" s="43"/>
      <c r="I37" s="43"/>
      <c r="J37" s="35"/>
      <c r="K37" s="35"/>
      <c r="L37" s="35"/>
      <c r="M37" s="35"/>
      <c r="N37" s="56"/>
      <c r="O37" s="56"/>
      <c r="P37" s="45"/>
      <c r="Q37" s="45"/>
      <c r="R37" s="44"/>
      <c r="S37" s="44"/>
      <c r="T37" s="41">
        <f>J37*R37</f>
        <v>0</v>
      </c>
      <c r="U37" s="41">
        <f>K37*S37</f>
        <v>0</v>
      </c>
      <c r="V37" s="48"/>
      <c r="W37" s="48"/>
      <c r="X37" s="49" t="e">
        <f>U37/T37*100</f>
        <v>#DIV/0!</v>
      </c>
    </row>
    <row r="38" spans="1:24" ht="33.75" customHeight="1">
      <c r="A38" s="102"/>
      <c r="B38" s="101"/>
      <c r="C38" s="55"/>
      <c r="D38" s="34"/>
      <c r="E38" s="34" t="s">
        <v>22</v>
      </c>
      <c r="F38" s="37" t="s">
        <v>19</v>
      </c>
      <c r="G38" s="37" t="s">
        <v>19</v>
      </c>
      <c r="H38" s="43"/>
      <c r="I38" s="43"/>
      <c r="J38" s="35">
        <v>0</v>
      </c>
      <c r="K38" s="35">
        <v>0</v>
      </c>
      <c r="L38" s="35">
        <v>0</v>
      </c>
      <c r="M38" s="35">
        <v>0</v>
      </c>
      <c r="N38" s="56">
        <f>N8</f>
        <v>23.4</v>
      </c>
      <c r="O38" s="56">
        <f>O8</f>
        <v>23.4</v>
      </c>
      <c r="P38" s="45"/>
      <c r="Q38" s="45"/>
      <c r="R38" s="44"/>
      <c r="S38" s="44"/>
      <c r="T38" s="41">
        <f>J38*L38*N38</f>
        <v>0</v>
      </c>
      <c r="U38" s="41">
        <f>K38*M38*O38</f>
        <v>0</v>
      </c>
      <c r="V38" s="48"/>
      <c r="W38" s="48"/>
      <c r="X38" s="49" t="e">
        <f>U38/T38*100</f>
        <v>#DIV/0!</v>
      </c>
    </row>
    <row r="39" spans="1:24" ht="18.75">
      <c r="A39" s="18"/>
      <c r="B39" s="57"/>
      <c r="C39" s="19"/>
      <c r="D39" s="19"/>
      <c r="E39" s="19"/>
      <c r="F39" s="19"/>
      <c r="G39" s="19"/>
      <c r="H39" s="19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</row>
    <row r="40" spans="1:24" ht="18.75">
      <c r="A40" s="22">
        <v>5</v>
      </c>
      <c r="B40" s="23" t="s">
        <v>25</v>
      </c>
      <c r="C40" s="24"/>
      <c r="D40" s="24"/>
      <c r="E40" s="24"/>
      <c r="F40" s="25"/>
      <c r="G40" s="25"/>
      <c r="H40" s="25"/>
      <c r="I40" s="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  <c r="W40" s="27"/>
      <c r="X40" s="28"/>
    </row>
    <row r="41" spans="1:24" ht="18.75">
      <c r="A41" s="22" t="s">
        <v>26</v>
      </c>
      <c r="B41" s="58" t="s">
        <v>27</v>
      </c>
      <c r="C41" s="59"/>
      <c r="D41" s="59"/>
      <c r="E41" s="59"/>
      <c r="F41" s="25"/>
      <c r="G41" s="25"/>
      <c r="H41" s="25"/>
      <c r="I41" s="2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7"/>
      <c r="W41" s="27"/>
      <c r="X41" s="28"/>
    </row>
    <row r="42" spans="1:24" ht="54.75" customHeight="1">
      <c r="A42" s="102"/>
      <c r="B42" s="103" t="s">
        <v>28</v>
      </c>
      <c r="C42" s="105"/>
      <c r="D42" s="103"/>
      <c r="E42" s="103"/>
      <c r="F42" s="37" t="s">
        <v>18</v>
      </c>
      <c r="G42" s="37" t="s">
        <v>18</v>
      </c>
      <c r="H42" s="60"/>
      <c r="I42" s="60"/>
      <c r="J42" s="37">
        <v>3.28</v>
      </c>
      <c r="K42" s="37">
        <v>3.37</v>
      </c>
      <c r="L42" s="37"/>
      <c r="M42" s="37"/>
      <c r="N42" s="44"/>
      <c r="O42" s="44"/>
      <c r="P42" s="45">
        <f>P8</f>
        <v>5</v>
      </c>
      <c r="Q42" s="45">
        <f>Q8</f>
        <v>5</v>
      </c>
      <c r="R42" s="61">
        <v>95</v>
      </c>
      <c r="S42" s="61">
        <v>95</v>
      </c>
      <c r="T42" s="41">
        <f>J42*R42</f>
        <v>311.59999999999997</v>
      </c>
      <c r="U42" s="41">
        <f>K42*S42</f>
        <v>320.15000000000003</v>
      </c>
      <c r="V42" s="48"/>
      <c r="W42" s="48"/>
      <c r="X42" s="49">
        <f>U42/T42*100</f>
        <v>102.74390243902441</v>
      </c>
    </row>
    <row r="43" spans="1:24" ht="18.75" hidden="1">
      <c r="A43" s="22" t="s">
        <v>29</v>
      </c>
      <c r="B43" s="58" t="s">
        <v>30</v>
      </c>
      <c r="C43" s="59"/>
      <c r="D43" s="62"/>
      <c r="E43" s="62"/>
      <c r="F43" s="25"/>
      <c r="G43" s="25"/>
      <c r="H43" s="25"/>
      <c r="I43" s="25"/>
      <c r="J43" s="26"/>
      <c r="K43" s="26"/>
      <c r="L43" s="26"/>
      <c r="M43" s="26"/>
      <c r="N43" s="26"/>
      <c r="O43" s="26"/>
      <c r="P43" s="26"/>
      <c r="Q43" s="26"/>
      <c r="R43" s="26"/>
      <c r="S43" s="26" t="s">
        <v>31</v>
      </c>
      <c r="T43" s="26"/>
      <c r="U43" s="26"/>
      <c r="V43" s="27"/>
      <c r="W43" s="27"/>
      <c r="X43" s="28"/>
    </row>
    <row r="44" spans="1:24" ht="91.5" hidden="1" customHeight="1">
      <c r="A44" s="159"/>
      <c r="B44" s="161" t="s">
        <v>28</v>
      </c>
      <c r="C44" s="163"/>
      <c r="D44" s="161" t="s">
        <v>16</v>
      </c>
      <c r="E44" s="103" t="s">
        <v>32</v>
      </c>
      <c r="F44" s="37" t="s">
        <v>33</v>
      </c>
      <c r="G44" s="37" t="s">
        <v>33</v>
      </c>
      <c r="H44" s="63"/>
      <c r="I44" s="63"/>
      <c r="J44" s="37">
        <v>3.34</v>
      </c>
      <c r="K44" s="37">
        <v>3.47</v>
      </c>
      <c r="L44" s="37"/>
      <c r="M44" s="37"/>
      <c r="N44" s="44"/>
      <c r="O44" s="44"/>
      <c r="P44" s="45">
        <f>P8</f>
        <v>5</v>
      </c>
      <c r="Q44" s="45">
        <f>Q8</f>
        <v>5</v>
      </c>
      <c r="R44" s="64"/>
      <c r="S44" s="64"/>
      <c r="T44" s="47">
        <f>J44*R44</f>
        <v>0</v>
      </c>
      <c r="U44" s="47">
        <f>K44*S44</f>
        <v>0</v>
      </c>
      <c r="V44" s="48"/>
      <c r="W44" s="48"/>
      <c r="X44" s="49" t="e">
        <f>U44/T44*100</f>
        <v>#DIV/0!</v>
      </c>
    </row>
    <row r="45" spans="1:24" ht="90" hidden="1" customHeight="1">
      <c r="A45" s="160"/>
      <c r="B45" s="162"/>
      <c r="C45" s="164"/>
      <c r="D45" s="162"/>
      <c r="E45" s="104" t="s">
        <v>32</v>
      </c>
      <c r="F45" s="37" t="s">
        <v>34</v>
      </c>
      <c r="G45" s="37" t="s">
        <v>34</v>
      </c>
      <c r="H45" s="63"/>
      <c r="I45" s="63"/>
      <c r="J45" s="37">
        <v>1.8</v>
      </c>
      <c r="K45" s="37">
        <v>1.87</v>
      </c>
      <c r="L45" s="37"/>
      <c r="M45" s="37"/>
      <c r="N45" s="44"/>
      <c r="O45" s="44"/>
      <c r="P45" s="45">
        <f>P8</f>
        <v>5</v>
      </c>
      <c r="Q45" s="45">
        <f>Q8</f>
        <v>5</v>
      </c>
      <c r="R45" s="65"/>
      <c r="S45" s="65"/>
      <c r="T45" s="47">
        <f>J45*R45</f>
        <v>0</v>
      </c>
      <c r="U45" s="47">
        <f>K45*S45</f>
        <v>0</v>
      </c>
      <c r="V45" s="48"/>
      <c r="W45" s="48"/>
      <c r="X45" s="49" t="e">
        <f>U45/T45*100</f>
        <v>#DIV/0!</v>
      </c>
    </row>
    <row r="46" spans="1:24" ht="18.75">
      <c r="A46" s="18"/>
      <c r="B46" s="19"/>
      <c r="C46" s="19"/>
      <c r="D46" s="19"/>
      <c r="E46" s="19"/>
      <c r="F46" s="19"/>
      <c r="G46" s="19"/>
      <c r="H46" s="19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</row>
    <row r="47" spans="1:24" ht="18.75">
      <c r="A47" s="22">
        <v>6</v>
      </c>
      <c r="B47" s="23" t="s">
        <v>35</v>
      </c>
      <c r="C47" s="24"/>
      <c r="D47" s="24"/>
      <c r="E47" s="24"/>
      <c r="F47" s="25"/>
      <c r="G47" s="25"/>
      <c r="H47" s="25"/>
      <c r="I47" s="2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7"/>
      <c r="W47" s="27"/>
      <c r="X47" s="28"/>
    </row>
    <row r="48" spans="1:24" ht="18.75">
      <c r="A48" s="22" t="s">
        <v>36</v>
      </c>
      <c r="B48" s="58" t="s">
        <v>37</v>
      </c>
      <c r="C48" s="59"/>
      <c r="D48" s="59"/>
      <c r="E48" s="59"/>
      <c r="F48" s="25"/>
      <c r="G48" s="25"/>
      <c r="H48" s="25"/>
      <c r="I48" s="2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7"/>
      <c r="W48" s="27"/>
      <c r="X48" s="28"/>
    </row>
    <row r="49" spans="1:24" ht="18.75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1"/>
    </row>
    <row r="50" spans="1:24" ht="57.75" customHeight="1">
      <c r="A50" s="102"/>
      <c r="B50" s="149" t="s">
        <v>38</v>
      </c>
      <c r="C50" s="105"/>
      <c r="D50" s="152" t="s">
        <v>16</v>
      </c>
      <c r="E50" s="103" t="s">
        <v>17</v>
      </c>
      <c r="F50" s="37" t="s">
        <v>19</v>
      </c>
      <c r="G50" s="37" t="s">
        <v>39</v>
      </c>
      <c r="H50" s="60"/>
      <c r="I50" s="60"/>
      <c r="J50" s="37"/>
      <c r="K50" s="66"/>
      <c r="L50" s="66"/>
      <c r="M50" s="66"/>
      <c r="N50" s="44"/>
      <c r="O50" s="44"/>
      <c r="P50" s="45">
        <f>P8</f>
        <v>5</v>
      </c>
      <c r="Q50" s="45">
        <f>Q8</f>
        <v>5</v>
      </c>
      <c r="R50" s="44"/>
      <c r="S50" s="44"/>
      <c r="T50" s="47">
        <f>J50*L50*P50</f>
        <v>0</v>
      </c>
      <c r="U50" s="47">
        <f t="shared" ref="T50:U51" si="0">K50*M50*Q50</f>
        <v>0</v>
      </c>
      <c r="V50" s="48"/>
      <c r="W50" s="48"/>
      <c r="X50" s="49" t="e">
        <f>U50/T50*100</f>
        <v>#DIV/0!</v>
      </c>
    </row>
    <row r="51" spans="1:24" ht="38.25" customHeight="1">
      <c r="A51" s="102"/>
      <c r="B51" s="150"/>
      <c r="C51" s="105"/>
      <c r="D51" s="153"/>
      <c r="E51" s="103" t="s">
        <v>17</v>
      </c>
      <c r="F51" s="37" t="s">
        <v>19</v>
      </c>
      <c r="G51" s="37" t="s">
        <v>40</v>
      </c>
      <c r="H51" s="60"/>
      <c r="I51" s="60"/>
      <c r="J51" s="37"/>
      <c r="K51" s="66"/>
      <c r="L51" s="66"/>
      <c r="M51" s="66"/>
      <c r="N51" s="44"/>
      <c r="O51" s="44"/>
      <c r="P51" s="45">
        <f>P8</f>
        <v>5</v>
      </c>
      <c r="Q51" s="45">
        <f>Q8</f>
        <v>5</v>
      </c>
      <c r="R51" s="44"/>
      <c r="S51" s="44"/>
      <c r="T51" s="47">
        <f t="shared" si="0"/>
        <v>0</v>
      </c>
      <c r="U51" s="47">
        <f t="shared" si="0"/>
        <v>0</v>
      </c>
      <c r="V51" s="48"/>
      <c r="W51" s="48"/>
      <c r="X51" s="49" t="e">
        <f>U51/T51*100</f>
        <v>#DIV/0!</v>
      </c>
    </row>
    <row r="52" spans="1:24" ht="40.5" customHeight="1">
      <c r="A52" s="102"/>
      <c r="B52" s="151"/>
      <c r="C52" s="105"/>
      <c r="D52" s="154"/>
      <c r="E52" s="103" t="s">
        <v>17</v>
      </c>
      <c r="F52" s="37" t="s">
        <v>19</v>
      </c>
      <c r="G52" s="37" t="s">
        <v>41</v>
      </c>
      <c r="H52" s="60"/>
      <c r="I52" s="60"/>
      <c r="J52" s="37"/>
      <c r="K52" s="66"/>
      <c r="L52" s="37"/>
      <c r="M52" s="37"/>
      <c r="N52" s="56">
        <f>N8</f>
        <v>23.4</v>
      </c>
      <c r="O52" s="56">
        <f>O8</f>
        <v>23.4</v>
      </c>
      <c r="P52" s="45">
        <f>P8</f>
        <v>5</v>
      </c>
      <c r="Q52" s="45">
        <f>Q8</f>
        <v>5</v>
      </c>
      <c r="R52" s="44"/>
      <c r="S52" s="44"/>
      <c r="T52" s="47">
        <f>N52*R52</f>
        <v>0</v>
      </c>
      <c r="U52" s="47">
        <f>O52*S52</f>
        <v>0</v>
      </c>
      <c r="V52" s="48"/>
      <c r="W52" s="48"/>
      <c r="X52" s="49" t="e">
        <f>U52/T52*100</f>
        <v>#DIV/0!</v>
      </c>
    </row>
    <row r="53" spans="1:24" ht="18.75">
      <c r="A53" s="67"/>
      <c r="B53" s="68"/>
      <c r="C53" s="69"/>
      <c r="D53" s="70"/>
      <c r="E53" s="70"/>
      <c r="F53" s="71"/>
      <c r="G53" s="71"/>
      <c r="H53" s="72"/>
      <c r="I53" s="72"/>
      <c r="J53" s="71"/>
      <c r="K53" s="71"/>
      <c r="L53" s="71"/>
      <c r="M53" s="71"/>
      <c r="N53" s="73"/>
      <c r="O53" s="73"/>
      <c r="P53" s="71"/>
      <c r="Q53" s="71"/>
      <c r="R53" s="74"/>
      <c r="S53" s="74"/>
      <c r="T53" s="74"/>
      <c r="U53" s="74"/>
      <c r="V53" s="74"/>
      <c r="W53" s="74"/>
      <c r="X53" s="75"/>
    </row>
    <row r="54" spans="1:24" ht="35.25" customHeight="1">
      <c r="A54" s="32"/>
      <c r="B54" s="76" t="s">
        <v>38</v>
      </c>
      <c r="C54" s="33"/>
      <c r="D54" s="34"/>
      <c r="E54" s="34" t="s">
        <v>17</v>
      </c>
      <c r="F54" s="35" t="s">
        <v>18</v>
      </c>
      <c r="G54" s="35" t="s">
        <v>18</v>
      </c>
      <c r="H54" s="43"/>
      <c r="I54" s="43"/>
      <c r="J54" s="37"/>
      <c r="K54" s="66"/>
      <c r="L54" s="37"/>
      <c r="M54" s="37"/>
      <c r="N54" s="77">
        <f>N8</f>
        <v>23.4</v>
      </c>
      <c r="O54" s="77">
        <f>O8</f>
        <v>23.4</v>
      </c>
      <c r="P54" s="39"/>
      <c r="Q54" s="39"/>
      <c r="R54" s="78"/>
      <c r="S54" s="78"/>
      <c r="T54" s="41">
        <f>N54*R54</f>
        <v>0</v>
      </c>
      <c r="U54" s="41">
        <f>O54*S54</f>
        <v>0</v>
      </c>
      <c r="V54" s="48"/>
      <c r="W54" s="48"/>
      <c r="X54" s="49" t="e">
        <f>X37U54/T54*100</f>
        <v>#NAME?</v>
      </c>
    </row>
    <row r="55" spans="1:24" ht="18.75">
      <c r="A55" s="22" t="s">
        <v>42</v>
      </c>
      <c r="B55" s="23" t="s">
        <v>43</v>
      </c>
      <c r="C55" s="59"/>
      <c r="D55" s="59"/>
      <c r="E55" s="59"/>
      <c r="F55" s="25"/>
      <c r="G55" s="25"/>
      <c r="H55" s="25"/>
      <c r="I55" s="2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7"/>
      <c r="W55" s="27"/>
      <c r="X55" s="28"/>
    </row>
    <row r="56" spans="1:24" ht="38.25" customHeight="1">
      <c r="A56" s="102"/>
      <c r="B56" s="79" t="s">
        <v>49</v>
      </c>
      <c r="C56" s="105"/>
      <c r="D56" s="103" t="s">
        <v>16</v>
      </c>
      <c r="E56" s="103" t="s">
        <v>44</v>
      </c>
      <c r="F56" s="37" t="s">
        <v>19</v>
      </c>
      <c r="G56" s="37" t="s">
        <v>19</v>
      </c>
      <c r="H56" s="60"/>
      <c r="I56" s="60"/>
      <c r="J56" s="37">
        <v>24.4</v>
      </c>
      <c r="K56" s="66">
        <f>J56*1.052</f>
        <v>25.668800000000001</v>
      </c>
      <c r="L56" s="37">
        <v>10.48</v>
      </c>
      <c r="M56" s="37">
        <v>10.48</v>
      </c>
      <c r="N56" s="44"/>
      <c r="O56" s="44"/>
      <c r="P56" s="45">
        <f>P8</f>
        <v>5</v>
      </c>
      <c r="Q56" s="45">
        <f>Q8</f>
        <v>5</v>
      </c>
      <c r="R56" s="44">
        <f>L56*P56</f>
        <v>52.400000000000006</v>
      </c>
      <c r="S56" s="44">
        <f>M56*Q56</f>
        <v>52.400000000000006</v>
      </c>
      <c r="T56" s="108">
        <f>J56*L56*P56</f>
        <v>1278.56</v>
      </c>
      <c r="U56" s="47">
        <f t="shared" ref="U56" si="1">K56*M56*Q56</f>
        <v>1345.04512</v>
      </c>
      <c r="V56" s="48"/>
      <c r="W56" s="48"/>
      <c r="X56" s="49">
        <f>U56/T56*100</f>
        <v>105.2</v>
      </c>
    </row>
    <row r="57" spans="1:24" ht="18.75">
      <c r="A57" s="18"/>
      <c r="B57" s="19"/>
      <c r="C57" s="19"/>
      <c r="D57" s="19"/>
      <c r="E57" s="19"/>
      <c r="F57" s="19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1"/>
    </row>
    <row r="58" spans="1:24" ht="18.75">
      <c r="A58" s="22">
        <v>7</v>
      </c>
      <c r="B58" s="23" t="s">
        <v>45</v>
      </c>
      <c r="C58" s="24"/>
      <c r="D58" s="24"/>
      <c r="E58" s="24"/>
      <c r="F58" s="25"/>
      <c r="G58" s="25"/>
      <c r="H58" s="25"/>
      <c r="I58" s="2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7"/>
      <c r="W58" s="27"/>
      <c r="X58" s="28"/>
    </row>
    <row r="59" spans="1:24" ht="78" customHeight="1">
      <c r="A59" s="102"/>
      <c r="B59" s="79" t="s">
        <v>50</v>
      </c>
      <c r="C59" s="105"/>
      <c r="D59" s="103" t="s">
        <v>16</v>
      </c>
      <c r="E59" s="103" t="s">
        <v>46</v>
      </c>
      <c r="F59" s="37" t="s">
        <v>19</v>
      </c>
      <c r="G59" s="37" t="s">
        <v>19</v>
      </c>
      <c r="H59" s="60"/>
      <c r="I59" s="60"/>
      <c r="J59" s="80">
        <v>411.86</v>
      </c>
      <c r="K59" s="81">
        <v>422.57</v>
      </c>
      <c r="L59" s="37">
        <v>2.4E-2</v>
      </c>
      <c r="M59" s="37">
        <v>2.4E-2</v>
      </c>
      <c r="N59" s="82">
        <f>N8</f>
        <v>23.4</v>
      </c>
      <c r="O59" s="82">
        <f>O8</f>
        <v>23.4</v>
      </c>
      <c r="P59" s="45"/>
      <c r="Q59" s="45"/>
      <c r="R59" s="44"/>
      <c r="S59" s="44"/>
      <c r="T59" s="47">
        <f>J59*L59*N59</f>
        <v>231.30057600000001</v>
      </c>
      <c r="U59" s="47">
        <f>K59*M59*O59</f>
        <v>237.31531200000001</v>
      </c>
      <c r="V59" s="48"/>
      <c r="W59" s="48"/>
      <c r="X59" s="49">
        <f>U59/T59*100</f>
        <v>102.60039819356092</v>
      </c>
    </row>
    <row r="60" spans="1:24">
      <c r="A60" s="83"/>
      <c r="B60" s="84"/>
      <c r="C60" s="85"/>
      <c r="D60" s="85"/>
      <c r="E60" s="85"/>
      <c r="F60" s="85"/>
      <c r="G60" s="85"/>
      <c r="H60" s="85"/>
      <c r="I60" s="85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7"/>
    </row>
    <row r="61" spans="1:24" ht="18.75">
      <c r="A61" s="22">
        <v>8</v>
      </c>
      <c r="B61" s="23" t="s">
        <v>47</v>
      </c>
      <c r="C61" s="24"/>
      <c r="D61" s="24"/>
      <c r="E61" s="88"/>
      <c r="F61" s="89"/>
      <c r="G61" s="89"/>
      <c r="H61" s="89"/>
      <c r="I61" s="89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109">
        <f>T19+T20+T23+T24+T27+T31+T37+T38+T42+T44+T45+T50+T51+T52+T54+T56+T59</f>
        <v>3819.4605759999999</v>
      </c>
      <c r="U61" s="91">
        <f>U19+U20+U23+U24+U27+U31+U37+U38+U42+U44+U45+U50+U51+U52+U54+U56+U59</f>
        <v>4140.2704319999993</v>
      </c>
      <c r="V61" s="92"/>
      <c r="W61" s="92"/>
      <c r="X61" s="93">
        <f>U61/T61*100</f>
        <v>108.39934984578304</v>
      </c>
    </row>
    <row r="62" spans="1:24">
      <c r="A62" s="94"/>
      <c r="B62" s="95"/>
      <c r="C62" s="95"/>
      <c r="D62" s="95"/>
      <c r="E62" s="95"/>
      <c r="F62" s="95"/>
      <c r="G62" s="95"/>
      <c r="H62" s="95"/>
      <c r="I62" s="95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7"/>
    </row>
    <row r="63" spans="1:24">
      <c r="A63" s="98"/>
      <c r="B63" s="98"/>
      <c r="C63" s="98"/>
      <c r="D63" s="98"/>
      <c r="E63" s="98"/>
      <c r="F63" s="99"/>
      <c r="G63" s="99"/>
      <c r="H63" s="99"/>
      <c r="I63" s="99"/>
      <c r="J63" s="100"/>
      <c r="K63" s="100"/>
      <c r="L63" s="99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</row>
    <row r="64" spans="1:24" ht="26.25">
      <c r="A64" s="111" t="s">
        <v>52</v>
      </c>
      <c r="B64" s="111"/>
      <c r="C64" s="111"/>
      <c r="D64" s="111"/>
      <c r="E64" s="111"/>
      <c r="F64" s="111"/>
      <c r="G64" s="111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</sheetData>
  <mergeCells count="61">
    <mergeCell ref="B50:B52"/>
    <mergeCell ref="D50:D52"/>
    <mergeCell ref="R8:U8"/>
    <mergeCell ref="X11:X14"/>
    <mergeCell ref="A27:A30"/>
    <mergeCell ref="B27:B30"/>
    <mergeCell ref="A31:A34"/>
    <mergeCell ref="B31:B34"/>
    <mergeCell ref="A44:A45"/>
    <mergeCell ref="B44:B45"/>
    <mergeCell ref="C44:C45"/>
    <mergeCell ref="D44:D45"/>
    <mergeCell ref="R11:R14"/>
    <mergeCell ref="S11:S14"/>
    <mergeCell ref="T11:T14"/>
    <mergeCell ref="U11:U14"/>
    <mergeCell ref="V11:V14"/>
    <mergeCell ref="W11:W14"/>
    <mergeCell ref="L11:L14"/>
    <mergeCell ref="M11:M14"/>
    <mergeCell ref="N11:N14"/>
    <mergeCell ref="O11:O14"/>
    <mergeCell ref="P11:P14"/>
    <mergeCell ref="Q11:Q14"/>
    <mergeCell ref="K11:K14"/>
    <mergeCell ref="J10:K10"/>
    <mergeCell ref="L10:M10"/>
    <mergeCell ref="N10:O10"/>
    <mergeCell ref="P10:Q10"/>
    <mergeCell ref="J11:J14"/>
    <mergeCell ref="R10:S10"/>
    <mergeCell ref="T10:U10"/>
    <mergeCell ref="V9:V10"/>
    <mergeCell ref="W9:W10"/>
    <mergeCell ref="X9:X10"/>
    <mergeCell ref="H9:I9"/>
    <mergeCell ref="A10:A14"/>
    <mergeCell ref="B10:B14"/>
    <mergeCell ref="C10:C14"/>
    <mergeCell ref="D10:D14"/>
    <mergeCell ref="E10:E14"/>
    <mergeCell ref="F11:F14"/>
    <mergeCell ref="G11:G14"/>
    <mergeCell ref="H11:H14"/>
    <mergeCell ref="I11:I14"/>
    <mergeCell ref="A64:X64"/>
    <mergeCell ref="J9:K9"/>
    <mergeCell ref="L9:M9"/>
    <mergeCell ref="N9:U9"/>
    <mergeCell ref="T1:X1"/>
    <mergeCell ref="A2:X2"/>
    <mergeCell ref="A3:X3"/>
    <mergeCell ref="A4:X4"/>
    <mergeCell ref="A6:X6"/>
    <mergeCell ref="A8:D8"/>
    <mergeCell ref="F8:G8"/>
    <mergeCell ref="J8:M8"/>
    <mergeCell ref="F10:G10"/>
    <mergeCell ref="H10:I10"/>
    <mergeCell ref="A9:D9"/>
    <mergeCell ref="F9:G9"/>
  </mergeCells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Украинская, ул.Шоссейная,3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2019-04-29T09:47:41Z</dcterms:modified>
</cp:coreProperties>
</file>