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018\Расчёты на платные услуги\"/>
    </mc:Choice>
  </mc:AlternateContent>
  <bookViews>
    <workbookView xWindow="120" yWindow="120" windowWidth="9720" windowHeight="7320"/>
  </bookViews>
  <sheets>
    <sheet name="Логопед" sheetId="19" r:id="rId1"/>
    <sheet name="МО" sheetId="24" r:id="rId2"/>
    <sheet name="услуги логопеда" sheetId="23" state="hidden" r:id="rId3"/>
  </sheets>
  <definedNames>
    <definedName name="_xlnm.Print_Area" localSheetId="0">Логопед!$B$2:$H$37</definedName>
    <definedName name="_xlnm.Print_Area" localSheetId="1">МО!$B$3:$F$11</definedName>
  </definedNames>
  <calcPr calcId="152511" fullPrecision="0"/>
</workbook>
</file>

<file path=xl/calcChain.xml><?xml version="1.0" encoding="utf-8"?>
<calcChain xmlns="http://schemas.openxmlformats.org/spreadsheetml/2006/main">
  <c r="H15" i="19" l="1"/>
  <c r="F9" i="24"/>
  <c r="F8" i="24"/>
  <c r="F7" i="24"/>
  <c r="F10" i="24" s="1"/>
  <c r="F11" i="24" s="1"/>
  <c r="H22" i="19" s="1"/>
  <c r="H18" i="19" l="1"/>
  <c r="I18" i="19"/>
  <c r="I19" i="19" s="1"/>
  <c r="H19" i="19" l="1"/>
  <c r="H20" i="19" s="1"/>
  <c r="H28" i="19" s="1"/>
  <c r="I20" i="19"/>
  <c r="H29" i="19" l="1"/>
  <c r="H31" i="19" s="1"/>
  <c r="H32" i="19" s="1"/>
  <c r="H33" i="19" s="1"/>
</calcChain>
</file>

<file path=xl/sharedStrings.xml><?xml version="1.0" encoding="utf-8"?>
<sst xmlns="http://schemas.openxmlformats.org/spreadsheetml/2006/main" count="47" uniqueCount="44">
  <si>
    <t>Условия для составления калькуляции:</t>
  </si>
  <si>
    <t>Расчет расходов на оплату труда:</t>
  </si>
  <si>
    <t>Всего</t>
  </si>
  <si>
    <t>Единый социальный налог (ЕСН), % от ФОТобщего</t>
  </si>
  <si>
    <t>Занятия проводятся во время рабочих дней учреждения</t>
  </si>
  <si>
    <t>Количество воспитанников</t>
  </si>
  <si>
    <t>Расходы по нормам питания (прилагается) на группу</t>
  </si>
  <si>
    <t>Всего ФОТ</t>
  </si>
  <si>
    <t xml:space="preserve">Стоимость услуги из расчета на группу </t>
  </si>
  <si>
    <t>Расчет расходов на оплату коммунальных услуг и хозяйственных расходов</t>
  </si>
  <si>
    <t>Согласно методике расчета дополнительной услуги в расчете на одного обучающегося, воспитанника % заработной платы административно-управленческого и вспомогательного персонала (от заработной платы педперсонала и обслуживающего персонала)</t>
  </si>
  <si>
    <t>Расходы на приобретения материалов, для функционирования данной группы</t>
  </si>
  <si>
    <t>Калькуляция</t>
  </si>
  <si>
    <t>ЕСН, 30,2 % от общего фонда оплаты труда работников</t>
  </si>
  <si>
    <t>Рентабельность 15 %</t>
  </si>
  <si>
    <t>Заработная плата повара, руб.</t>
  </si>
  <si>
    <t>Заработная плата кухонного рабочего, руб.</t>
  </si>
  <si>
    <t>Заработная плата административно-управленческого и вспомогательного персонала за месяц обучения (10%), руб.</t>
  </si>
  <si>
    <t>Исполнитель:</t>
  </si>
  <si>
    <t>Вид услуги: услуги логопеда 
Цель: коррекция речи дошкольника</t>
  </si>
  <si>
    <t xml:space="preserve">           МКДОУ детский сад №15 ст.Павловской           </t>
  </si>
  <si>
    <t xml:space="preserve">Количество дней в месяц </t>
  </si>
  <si>
    <t xml:space="preserve">Количество часов </t>
  </si>
  <si>
    <t>Расходы на методические материалы и средства обучения для логопедической группы на 2018-2019 учебный год</t>
  </si>
  <si>
    <t>Наименование</t>
  </si>
  <si>
    <t>Методическая литература</t>
  </si>
  <si>
    <t>руб.</t>
  </si>
  <si>
    <t>Дидактические пособия</t>
  </si>
  <si>
    <t>Канцелярские товары</t>
  </si>
  <si>
    <t>Ед.изм.</t>
  </si>
  <si>
    <t>Количество</t>
  </si>
  <si>
    <t>Цена</t>
  </si>
  <si>
    <t>Сумма</t>
  </si>
  <si>
    <t>мо</t>
  </si>
  <si>
    <t>Итого в месяц на 1 ребенка</t>
  </si>
  <si>
    <t>Расходы на оплату  производятся на основе  фактических расходов бюджета (2 478 758,97 руб. (код223, код 310, код 340)/260 (среднее количество детей за 2017 год)/12 месяцев*15 количество воспитанников, занимающихся в данной группе/12 месяцев * 0,1 (коэф. использование здания и оборудования учреждения образования. МО 60 руб.</t>
  </si>
  <si>
    <t>Заработная плата учителя-логопеда (ставка согласно отраслевой системы оплаты труда соответствующий профессионально-квалификационному уровню составляет 9058,0 + 2264,50 (25%сельские) =11322,5/72*4 часов (кол. часов работы в месяц)*1,5 (коэф.допл. к з/пл. педагога в месяц)</t>
  </si>
  <si>
    <t>вед.бухгалтер Нестеренко Е.А.</t>
  </si>
  <si>
    <t>Стоимость пребывания 1 воспитанника в группе за час, руб.</t>
  </si>
  <si>
    <t>Стоимость пребывания 1 воспитанника в группе в месяц, руб.</t>
  </si>
  <si>
    <r>
      <t xml:space="preserve">Калькуляция </t>
    </r>
    <r>
      <rPr>
        <sz val="14"/>
        <rFont val="Times New Roman"/>
        <family val="1"/>
        <charset val="204"/>
      </rPr>
      <t xml:space="preserve">
сметы расходов по оказанию дополнительных платных образовательных  услуг на 2018 год
</t>
    </r>
  </si>
  <si>
    <t>Итого на год на группу 15 детей</t>
  </si>
  <si>
    <t>1 группа - 15 детей</t>
  </si>
  <si>
    <t>тел.(86191) 31030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</si>
</sst>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sz val="8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86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1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2" fontId="2" fillId="0" borderId="1" xfId="0" applyNumberFormat="1" applyFont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2" fontId="3" fillId="2" borderId="1" xfId="0" applyNumberFormat="1" applyFont="1" applyFill="1" applyBorder="1"/>
    <xf numFmtId="0" fontId="5" fillId="0" borderId="0" xfId="0" applyFont="1" applyAlignment="1">
      <alignment horizontal="left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 wrapText="1"/>
    </xf>
    <xf numFmtId="10" fontId="12" fillId="0" borderId="1" xfId="0" applyNumberFormat="1" applyFont="1" applyBorder="1" applyAlignment="1">
      <alignment wrapText="1"/>
    </xf>
    <xf numFmtId="2" fontId="12" fillId="0" borderId="1" xfId="0" applyNumberFormat="1" applyFont="1" applyBorder="1"/>
    <xf numFmtId="2" fontId="12" fillId="0" borderId="0" xfId="0" applyNumberFormat="1" applyFont="1"/>
    <xf numFmtId="2" fontId="14" fillId="0" borderId="0" xfId="0" applyNumberFormat="1" applyFont="1"/>
    <xf numFmtId="2" fontId="13" fillId="0" borderId="1" xfId="0" applyNumberFormat="1" applyFont="1" applyBorder="1"/>
    <xf numFmtId="0" fontId="13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" fillId="0" borderId="0" xfId="1" applyFont="1"/>
    <xf numFmtId="0" fontId="15" fillId="0" borderId="0" xfId="1"/>
    <xf numFmtId="0" fontId="12" fillId="0" borderId="2" xfId="1" applyFont="1" applyFill="1" applyBorder="1" applyAlignment="1">
      <alignment wrapText="1"/>
    </xf>
    <xf numFmtId="0" fontId="12" fillId="0" borderId="3" xfId="1" applyFont="1" applyFill="1" applyBorder="1" applyAlignment="1">
      <alignment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/>
    </xf>
    <xf numFmtId="3" fontId="13" fillId="4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4" fontId="12" fillId="0" borderId="2" xfId="1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0" xfId="1" applyFont="1" applyFill="1" applyBorder="1" applyAlignment="1">
      <alignment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center"/>
    </xf>
    <xf numFmtId="4" fontId="12" fillId="0" borderId="4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2" fontId="13" fillId="3" borderId="1" xfId="0" applyNumberFormat="1" applyFont="1" applyFill="1" applyBorder="1"/>
    <xf numFmtId="2" fontId="12" fillId="0" borderId="1" xfId="0" applyNumberFormat="1" applyFont="1" applyFill="1" applyBorder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3" fillId="0" borderId="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21" workbookViewId="0">
      <selection activeCell="B38" sqref="B38"/>
    </sheetView>
  </sheetViews>
  <sheetFormatPr defaultRowHeight="12.75" x14ac:dyDescent="0.2"/>
  <cols>
    <col min="1" max="6" width="9.140625" style="17"/>
    <col min="7" max="7" width="29" style="17" customWidth="1"/>
    <col min="8" max="8" width="16.140625" style="17" customWidth="1"/>
    <col min="9" max="9" width="11" style="17" customWidth="1"/>
    <col min="10" max="10" width="5.7109375" style="17" customWidth="1"/>
    <col min="11" max="16384" width="9.140625" style="17"/>
  </cols>
  <sheetData>
    <row r="1" spans="1:9" s="16" customFormat="1" ht="18.75" customHeight="1" x14ac:dyDescent="0.25">
      <c r="A1" s="14"/>
      <c r="B1" s="55"/>
      <c r="C1" s="55"/>
      <c r="D1" s="55"/>
      <c r="E1" s="55" t="s">
        <v>12</v>
      </c>
      <c r="F1" s="55"/>
      <c r="G1" s="55"/>
      <c r="H1" s="55"/>
      <c r="I1" s="15"/>
    </row>
    <row r="2" spans="1:9" ht="38.25" customHeight="1" x14ac:dyDescent="0.25">
      <c r="A2" s="18"/>
      <c r="B2" s="63" t="s">
        <v>40</v>
      </c>
      <c r="C2" s="63"/>
      <c r="D2" s="63"/>
      <c r="E2" s="63"/>
      <c r="F2" s="63"/>
      <c r="G2" s="63"/>
      <c r="H2" s="63"/>
      <c r="I2" s="19"/>
    </row>
    <row r="3" spans="1:9" ht="27.75" customHeight="1" x14ac:dyDescent="0.25">
      <c r="A3" s="18"/>
      <c r="B3" s="67" t="s">
        <v>20</v>
      </c>
      <c r="C3" s="68"/>
      <c r="D3" s="68"/>
      <c r="E3" s="68"/>
      <c r="F3" s="68"/>
      <c r="G3" s="68"/>
      <c r="H3" s="68"/>
      <c r="I3" s="19"/>
    </row>
    <row r="4" spans="1:9" ht="15.75" x14ac:dyDescent="0.25">
      <c r="A4" s="18"/>
      <c r="B4" s="64"/>
      <c r="C4" s="64"/>
      <c r="D4" s="64"/>
      <c r="E4" s="64"/>
      <c r="F4" s="64"/>
      <c r="G4" s="64"/>
      <c r="H4" s="64"/>
      <c r="I4" s="19"/>
    </row>
    <row r="5" spans="1:9" ht="51.75" customHeight="1" x14ac:dyDescent="0.25">
      <c r="A5" s="50"/>
      <c r="B5" s="65" t="s">
        <v>19</v>
      </c>
      <c r="C5" s="66"/>
      <c r="D5" s="66"/>
      <c r="E5" s="66"/>
      <c r="F5" s="66"/>
      <c r="G5" s="66"/>
      <c r="H5" s="66"/>
      <c r="I5" s="51"/>
    </row>
    <row r="6" spans="1:9" ht="15.75" x14ac:dyDescent="0.25">
      <c r="A6" s="18"/>
      <c r="B6" s="61" t="s">
        <v>0</v>
      </c>
      <c r="C6" s="61"/>
      <c r="D6" s="61"/>
      <c r="E6" s="61"/>
      <c r="F6" s="61"/>
      <c r="G6" s="61"/>
      <c r="H6" s="61"/>
      <c r="I6" s="19"/>
    </row>
    <row r="7" spans="1:9" ht="15.75" customHeight="1" x14ac:dyDescent="0.25">
      <c r="A7" s="18"/>
      <c r="B7" s="56" t="s">
        <v>21</v>
      </c>
      <c r="C7" s="56"/>
      <c r="D7" s="56"/>
      <c r="E7" s="56"/>
      <c r="F7" s="56"/>
      <c r="G7" s="56"/>
      <c r="H7" s="20">
        <v>4</v>
      </c>
      <c r="I7" s="19"/>
    </row>
    <row r="8" spans="1:9" ht="15.75" customHeight="1" x14ac:dyDescent="0.25">
      <c r="A8" s="18"/>
      <c r="B8" s="56" t="s">
        <v>22</v>
      </c>
      <c r="C8" s="56"/>
      <c r="D8" s="56"/>
      <c r="E8" s="56"/>
      <c r="F8" s="56"/>
      <c r="G8" s="56"/>
      <c r="H8" s="20">
        <v>4</v>
      </c>
      <c r="I8" s="21"/>
    </row>
    <row r="9" spans="1:9" ht="15.75" customHeight="1" x14ac:dyDescent="0.25">
      <c r="A9" s="18"/>
      <c r="B9" s="56" t="s">
        <v>5</v>
      </c>
      <c r="C9" s="56"/>
      <c r="D9" s="56"/>
      <c r="E9" s="56"/>
      <c r="F9" s="56"/>
      <c r="G9" s="56"/>
      <c r="H9" s="20">
        <v>15</v>
      </c>
      <c r="I9" s="22"/>
    </row>
    <row r="10" spans="1:9" ht="62.25" customHeight="1" x14ac:dyDescent="0.25">
      <c r="A10" s="18"/>
      <c r="B10" s="56" t="s">
        <v>10</v>
      </c>
      <c r="C10" s="56"/>
      <c r="D10" s="56"/>
      <c r="E10" s="56"/>
      <c r="F10" s="56"/>
      <c r="G10" s="56"/>
      <c r="H10" s="23">
        <v>0.1</v>
      </c>
      <c r="I10" s="19"/>
    </row>
    <row r="11" spans="1:9" ht="15.75" customHeight="1" x14ac:dyDescent="0.25">
      <c r="A11" s="18"/>
      <c r="B11" s="56" t="s">
        <v>3</v>
      </c>
      <c r="C11" s="56"/>
      <c r="D11" s="56"/>
      <c r="E11" s="56"/>
      <c r="F11" s="56"/>
      <c r="G11" s="56"/>
      <c r="H11" s="23">
        <v>0.30199999999999999</v>
      </c>
      <c r="I11" s="19"/>
    </row>
    <row r="12" spans="1:9" ht="15.75" customHeight="1" x14ac:dyDescent="0.25">
      <c r="A12" s="18"/>
      <c r="B12" s="56" t="s">
        <v>4</v>
      </c>
      <c r="C12" s="56"/>
      <c r="D12" s="56"/>
      <c r="E12" s="56"/>
      <c r="F12" s="56"/>
      <c r="G12" s="56"/>
      <c r="H12" s="20"/>
      <c r="I12" s="19"/>
    </row>
    <row r="13" spans="1:9" ht="15.75" hidden="1" x14ac:dyDescent="0.25">
      <c r="A13" s="18"/>
      <c r="B13" s="20"/>
      <c r="C13" s="20"/>
      <c r="D13" s="20"/>
      <c r="E13" s="20"/>
      <c r="F13" s="20"/>
      <c r="G13" s="20"/>
      <c r="H13" s="20"/>
      <c r="I13" s="19"/>
    </row>
    <row r="14" spans="1:9" ht="30" customHeight="1" x14ac:dyDescent="0.25">
      <c r="A14" s="18"/>
      <c r="B14" s="61" t="s">
        <v>1</v>
      </c>
      <c r="C14" s="61"/>
      <c r="D14" s="61"/>
      <c r="E14" s="61"/>
      <c r="F14" s="61"/>
      <c r="G14" s="61"/>
      <c r="H14" s="61"/>
      <c r="I14" s="19"/>
    </row>
    <row r="15" spans="1:9" ht="62.25" customHeight="1" x14ac:dyDescent="0.25">
      <c r="A15" s="18"/>
      <c r="B15" s="56" t="s">
        <v>36</v>
      </c>
      <c r="C15" s="56"/>
      <c r="D15" s="56"/>
      <c r="E15" s="56"/>
      <c r="F15" s="56"/>
      <c r="G15" s="56"/>
      <c r="H15" s="24">
        <f>(9058+9058*25%)/72*H8*1.5</f>
        <v>943.54</v>
      </c>
      <c r="I15" s="25"/>
    </row>
    <row r="16" spans="1:9" ht="15.75" hidden="1" customHeight="1" x14ac:dyDescent="0.25">
      <c r="A16" s="18"/>
      <c r="B16" s="56" t="s">
        <v>15</v>
      </c>
      <c r="C16" s="58"/>
      <c r="D16" s="58"/>
      <c r="E16" s="58"/>
      <c r="F16" s="58"/>
      <c r="G16" s="58"/>
      <c r="H16" s="24"/>
      <c r="I16" s="26">
        <v>4330</v>
      </c>
    </row>
    <row r="17" spans="1:9" ht="18.75" hidden="1" customHeight="1" x14ac:dyDescent="0.25">
      <c r="A17" s="18"/>
      <c r="B17" s="56" t="s">
        <v>16</v>
      </c>
      <c r="C17" s="58"/>
      <c r="D17" s="58"/>
      <c r="E17" s="58"/>
      <c r="F17" s="58"/>
      <c r="G17" s="58"/>
      <c r="H17" s="24"/>
      <c r="I17" s="26">
        <v>4330</v>
      </c>
    </row>
    <row r="18" spans="1:9" ht="31.5" customHeight="1" x14ac:dyDescent="0.25">
      <c r="A18" s="18"/>
      <c r="B18" s="56" t="s">
        <v>17</v>
      </c>
      <c r="C18" s="56"/>
      <c r="D18" s="56"/>
      <c r="E18" s="56"/>
      <c r="F18" s="56"/>
      <c r="G18" s="56"/>
      <c r="H18" s="24">
        <f>(H15+H16+H17)*10/100</f>
        <v>94.35</v>
      </c>
      <c r="I18" s="26" t="e">
        <f>(I15+#REF!+I16+I17)*10/100</f>
        <v>#REF!</v>
      </c>
    </row>
    <row r="19" spans="1:9" ht="15.75" x14ac:dyDescent="0.25">
      <c r="A19" s="18"/>
      <c r="B19" s="58" t="s">
        <v>13</v>
      </c>
      <c r="C19" s="58"/>
      <c r="D19" s="58"/>
      <c r="E19" s="58"/>
      <c r="F19" s="58"/>
      <c r="G19" s="58"/>
      <c r="H19" s="24">
        <f>(H15+H16+H17+H18)*H11</f>
        <v>313.44</v>
      </c>
      <c r="I19" s="26" t="e">
        <f>(I15+#REF!+I16+I17+I18)*I11</f>
        <v>#REF!</v>
      </c>
    </row>
    <row r="20" spans="1:9" ht="15.75" x14ac:dyDescent="0.25">
      <c r="A20" s="18"/>
      <c r="B20" s="60" t="s">
        <v>7</v>
      </c>
      <c r="C20" s="60"/>
      <c r="D20" s="60"/>
      <c r="E20" s="60"/>
      <c r="F20" s="60"/>
      <c r="G20" s="60"/>
      <c r="H20" s="27">
        <f>H15+H16+H17+H18+H19</f>
        <v>1351.33</v>
      </c>
      <c r="I20" s="26" t="e">
        <f>I15+#REF!+I16+I17+I18+I19</f>
        <v>#REF!</v>
      </c>
    </row>
    <row r="21" spans="1:9" ht="34.5" customHeight="1" x14ac:dyDescent="0.25">
      <c r="A21" s="18"/>
      <c r="B21" s="62" t="s">
        <v>9</v>
      </c>
      <c r="C21" s="62"/>
      <c r="D21" s="62"/>
      <c r="E21" s="62"/>
      <c r="F21" s="62"/>
      <c r="G21" s="62"/>
      <c r="H21" s="62"/>
      <c r="I21" s="19"/>
    </row>
    <row r="22" spans="1:9" ht="78.75" customHeight="1" x14ac:dyDescent="0.25">
      <c r="A22" s="18"/>
      <c r="B22" s="56" t="s">
        <v>35</v>
      </c>
      <c r="C22" s="56"/>
      <c r="D22" s="56"/>
      <c r="E22" s="56"/>
      <c r="F22" s="56"/>
      <c r="G22" s="56"/>
      <c r="H22" s="27">
        <f>(1920005.83+282598+276155.14)/260*15/12*0.1+МО!F11</f>
        <v>1251.71</v>
      </c>
      <c r="I22" s="19"/>
    </row>
    <row r="23" spans="1:9" ht="15.75" hidden="1" x14ac:dyDescent="0.25">
      <c r="A23" s="18"/>
      <c r="B23" s="20"/>
      <c r="C23" s="20"/>
      <c r="D23" s="20"/>
      <c r="E23" s="20"/>
      <c r="F23" s="20"/>
      <c r="G23" s="20"/>
      <c r="H23" s="28"/>
      <c r="I23" s="19"/>
    </row>
    <row r="24" spans="1:9" ht="32.25" hidden="1" customHeight="1" x14ac:dyDescent="0.25">
      <c r="A24" s="18"/>
      <c r="B24" s="56" t="s">
        <v>11</v>
      </c>
      <c r="C24" s="56"/>
      <c r="D24" s="56"/>
      <c r="E24" s="56"/>
      <c r="F24" s="56"/>
      <c r="G24" s="56"/>
      <c r="H24" s="28"/>
      <c r="I24" s="19"/>
    </row>
    <row r="25" spans="1:9" ht="1.5" hidden="1" customHeight="1" x14ac:dyDescent="0.25">
      <c r="A25" s="18"/>
      <c r="B25" s="20"/>
      <c r="C25" s="20"/>
      <c r="D25" s="20"/>
      <c r="E25" s="20"/>
      <c r="F25" s="20"/>
      <c r="G25" s="20"/>
      <c r="H25" s="20"/>
      <c r="I25" s="19"/>
    </row>
    <row r="26" spans="1:9" ht="15.75" hidden="1" customHeight="1" x14ac:dyDescent="0.25">
      <c r="A26" s="18"/>
      <c r="B26" s="56" t="s">
        <v>6</v>
      </c>
      <c r="C26" s="56"/>
      <c r="D26" s="56"/>
      <c r="E26" s="56"/>
      <c r="F26" s="56"/>
      <c r="G26" s="56"/>
      <c r="H26" s="29"/>
      <c r="I26" s="19"/>
    </row>
    <row r="27" spans="1:9" ht="15.75" hidden="1" customHeight="1" x14ac:dyDescent="0.25">
      <c r="A27" s="18"/>
      <c r="B27" s="56"/>
      <c r="C27" s="56"/>
      <c r="D27" s="56"/>
      <c r="E27" s="56"/>
      <c r="F27" s="56"/>
      <c r="G27" s="56"/>
      <c r="H27" s="24"/>
      <c r="I27" s="19"/>
    </row>
    <row r="28" spans="1:9" ht="15.75" x14ac:dyDescent="0.25">
      <c r="A28" s="18"/>
      <c r="B28" s="60" t="s">
        <v>2</v>
      </c>
      <c r="C28" s="60"/>
      <c r="D28" s="60"/>
      <c r="E28" s="60"/>
      <c r="F28" s="60"/>
      <c r="G28" s="60"/>
      <c r="H28" s="27">
        <f>H20+H22+H26+H24</f>
        <v>2603.04</v>
      </c>
      <c r="I28" s="19"/>
    </row>
    <row r="29" spans="1:9" ht="15.75" x14ac:dyDescent="0.25">
      <c r="A29" s="18"/>
      <c r="B29" s="58" t="s">
        <v>14</v>
      </c>
      <c r="C29" s="58"/>
      <c r="D29" s="58"/>
      <c r="E29" s="58"/>
      <c r="F29" s="58"/>
      <c r="G29" s="58"/>
      <c r="H29" s="24">
        <f>H28*15/100</f>
        <v>390.46</v>
      </c>
      <c r="I29" s="19"/>
    </row>
    <row r="30" spans="1:9" ht="15.75" hidden="1" x14ac:dyDescent="0.25">
      <c r="A30" s="18"/>
      <c r="B30" s="20"/>
      <c r="C30" s="20"/>
      <c r="D30" s="20"/>
      <c r="E30" s="20"/>
      <c r="F30" s="20"/>
      <c r="G30" s="20"/>
      <c r="H30" s="20"/>
      <c r="I30" s="19"/>
    </row>
    <row r="31" spans="1:9" ht="15.75" x14ac:dyDescent="0.25">
      <c r="A31" s="18"/>
      <c r="B31" s="59" t="s">
        <v>8</v>
      </c>
      <c r="C31" s="59"/>
      <c r="D31" s="59"/>
      <c r="E31" s="59"/>
      <c r="F31" s="59"/>
      <c r="G31" s="59"/>
      <c r="H31" s="53">
        <f>H28+H29</f>
        <v>2993.5</v>
      </c>
      <c r="I31" s="19"/>
    </row>
    <row r="32" spans="1:9" ht="15.75" customHeight="1" x14ac:dyDescent="0.25">
      <c r="A32" s="18"/>
      <c r="B32" s="57" t="s">
        <v>39</v>
      </c>
      <c r="C32" s="57"/>
      <c r="D32" s="57"/>
      <c r="E32" s="57"/>
      <c r="F32" s="57"/>
      <c r="G32" s="57"/>
      <c r="H32" s="52">
        <f>H31/H9</f>
        <v>199.57</v>
      </c>
      <c r="I32" s="19"/>
    </row>
    <row r="33" spans="1:9" ht="15.75" customHeight="1" x14ac:dyDescent="0.25">
      <c r="A33" s="18"/>
      <c r="B33" s="57" t="s">
        <v>38</v>
      </c>
      <c r="C33" s="57"/>
      <c r="D33" s="57"/>
      <c r="E33" s="57"/>
      <c r="F33" s="57"/>
      <c r="G33" s="57"/>
      <c r="H33" s="52">
        <f>H32/H8</f>
        <v>49.89</v>
      </c>
      <c r="I33" s="19"/>
    </row>
    <row r="34" spans="1:9" ht="15.75" x14ac:dyDescent="0.25">
      <c r="A34" s="30"/>
      <c r="B34" s="30"/>
      <c r="C34" s="30"/>
      <c r="D34" s="30"/>
      <c r="E34" s="30"/>
      <c r="F34" s="30"/>
      <c r="G34" s="30"/>
      <c r="H34" s="30"/>
      <c r="I34" s="31"/>
    </row>
    <row r="35" spans="1:9" ht="15.75" x14ac:dyDescent="0.25">
      <c r="A35" s="18"/>
      <c r="B35" s="18" t="s">
        <v>18</v>
      </c>
      <c r="C35" s="18"/>
      <c r="D35" s="18"/>
      <c r="E35" s="18"/>
      <c r="F35" s="18"/>
      <c r="G35" s="18"/>
      <c r="H35" s="18"/>
      <c r="I35" s="19"/>
    </row>
    <row r="36" spans="1:9" ht="15.75" x14ac:dyDescent="0.25">
      <c r="B36" s="18" t="s">
        <v>37</v>
      </c>
      <c r="C36" s="18"/>
    </row>
    <row r="37" spans="1:9" x14ac:dyDescent="0.2">
      <c r="B37" s="17" t="s">
        <v>43</v>
      </c>
    </row>
  </sheetData>
  <mergeCells count="29">
    <mergeCell ref="B19:G19"/>
    <mergeCell ref="B20:G20"/>
    <mergeCell ref="B21:H21"/>
    <mergeCell ref="B15:G15"/>
    <mergeCell ref="B2:H2"/>
    <mergeCell ref="B4:H4"/>
    <mergeCell ref="B5:H5"/>
    <mergeCell ref="B14:H14"/>
    <mergeCell ref="B8:G8"/>
    <mergeCell ref="B9:G9"/>
    <mergeCell ref="B10:G10"/>
    <mergeCell ref="B11:G11"/>
    <mergeCell ref="B3:H3"/>
    <mergeCell ref="B1:H1"/>
    <mergeCell ref="B22:G22"/>
    <mergeCell ref="B24:G24"/>
    <mergeCell ref="B33:G33"/>
    <mergeCell ref="B27:G27"/>
    <mergeCell ref="B29:G29"/>
    <mergeCell ref="B31:G31"/>
    <mergeCell ref="B32:G32"/>
    <mergeCell ref="B28:G28"/>
    <mergeCell ref="B7:G7"/>
    <mergeCell ref="B6:H6"/>
    <mergeCell ref="B12:G12"/>
    <mergeCell ref="B26:G26"/>
    <mergeCell ref="B16:G16"/>
    <mergeCell ref="B17:G17"/>
    <mergeCell ref="B18:G18"/>
  </mergeCells>
  <phoneticPr fontId="6" type="noConversion"/>
  <pageMargins left="0.75" right="0.75" top="1" bottom="1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D17" sqref="D17"/>
    </sheetView>
  </sheetViews>
  <sheetFormatPr defaultRowHeight="12.75" x14ac:dyDescent="0.2"/>
  <cols>
    <col min="1" max="1" width="9.140625" style="35"/>
    <col min="2" max="2" width="32.42578125" style="35" customWidth="1"/>
    <col min="3" max="3" width="12.7109375" style="35" customWidth="1"/>
    <col min="4" max="4" width="14" style="35" customWidth="1"/>
    <col min="5" max="6" width="15.7109375" style="35" customWidth="1"/>
    <col min="7" max="257" width="9.140625" style="35"/>
    <col min="258" max="258" width="32.42578125" style="35" customWidth="1"/>
    <col min="259" max="513" width="9.140625" style="35"/>
    <col min="514" max="514" width="32.42578125" style="35" customWidth="1"/>
    <col min="515" max="769" width="9.140625" style="35"/>
    <col min="770" max="770" width="32.42578125" style="35" customWidth="1"/>
    <col min="771" max="1025" width="9.140625" style="35"/>
    <col min="1026" max="1026" width="32.42578125" style="35" customWidth="1"/>
    <col min="1027" max="1281" width="9.140625" style="35"/>
    <col min="1282" max="1282" width="32.42578125" style="35" customWidth="1"/>
    <col min="1283" max="1537" width="9.140625" style="35"/>
    <col min="1538" max="1538" width="32.42578125" style="35" customWidth="1"/>
    <col min="1539" max="1793" width="9.140625" style="35"/>
    <col min="1794" max="1794" width="32.42578125" style="35" customWidth="1"/>
    <col min="1795" max="2049" width="9.140625" style="35"/>
    <col min="2050" max="2050" width="32.42578125" style="35" customWidth="1"/>
    <col min="2051" max="2305" width="9.140625" style="35"/>
    <col min="2306" max="2306" width="32.42578125" style="35" customWidth="1"/>
    <col min="2307" max="2561" width="9.140625" style="35"/>
    <col min="2562" max="2562" width="32.42578125" style="35" customWidth="1"/>
    <col min="2563" max="2817" width="9.140625" style="35"/>
    <col min="2818" max="2818" width="32.42578125" style="35" customWidth="1"/>
    <col min="2819" max="3073" width="9.140625" style="35"/>
    <col min="3074" max="3074" width="32.42578125" style="35" customWidth="1"/>
    <col min="3075" max="3329" width="9.140625" style="35"/>
    <col min="3330" max="3330" width="32.42578125" style="35" customWidth="1"/>
    <col min="3331" max="3585" width="9.140625" style="35"/>
    <col min="3586" max="3586" width="32.42578125" style="35" customWidth="1"/>
    <col min="3587" max="3841" width="9.140625" style="35"/>
    <col min="3842" max="3842" width="32.42578125" style="35" customWidth="1"/>
    <col min="3843" max="4097" width="9.140625" style="35"/>
    <col min="4098" max="4098" width="32.42578125" style="35" customWidth="1"/>
    <col min="4099" max="4353" width="9.140625" style="35"/>
    <col min="4354" max="4354" width="32.42578125" style="35" customWidth="1"/>
    <col min="4355" max="4609" width="9.140625" style="35"/>
    <col min="4610" max="4610" width="32.42578125" style="35" customWidth="1"/>
    <col min="4611" max="4865" width="9.140625" style="35"/>
    <col min="4866" max="4866" width="32.42578125" style="35" customWidth="1"/>
    <col min="4867" max="5121" width="9.140625" style="35"/>
    <col min="5122" max="5122" width="32.42578125" style="35" customWidth="1"/>
    <col min="5123" max="5377" width="9.140625" style="35"/>
    <col min="5378" max="5378" width="32.42578125" style="35" customWidth="1"/>
    <col min="5379" max="5633" width="9.140625" style="35"/>
    <col min="5634" max="5634" width="32.42578125" style="35" customWidth="1"/>
    <col min="5635" max="5889" width="9.140625" style="35"/>
    <col min="5890" max="5890" width="32.42578125" style="35" customWidth="1"/>
    <col min="5891" max="6145" width="9.140625" style="35"/>
    <col min="6146" max="6146" width="32.42578125" style="35" customWidth="1"/>
    <col min="6147" max="6401" width="9.140625" style="35"/>
    <col min="6402" max="6402" width="32.42578125" style="35" customWidth="1"/>
    <col min="6403" max="6657" width="9.140625" style="35"/>
    <col min="6658" max="6658" width="32.42578125" style="35" customWidth="1"/>
    <col min="6659" max="6913" width="9.140625" style="35"/>
    <col min="6914" max="6914" width="32.42578125" style="35" customWidth="1"/>
    <col min="6915" max="7169" width="9.140625" style="35"/>
    <col min="7170" max="7170" width="32.42578125" style="35" customWidth="1"/>
    <col min="7171" max="7425" width="9.140625" style="35"/>
    <col min="7426" max="7426" width="32.42578125" style="35" customWidth="1"/>
    <col min="7427" max="7681" width="9.140625" style="35"/>
    <col min="7682" max="7682" width="32.42578125" style="35" customWidth="1"/>
    <col min="7683" max="7937" width="9.140625" style="35"/>
    <col min="7938" max="7938" width="32.42578125" style="35" customWidth="1"/>
    <col min="7939" max="8193" width="9.140625" style="35"/>
    <col min="8194" max="8194" width="32.42578125" style="35" customWidth="1"/>
    <col min="8195" max="8449" width="9.140625" style="35"/>
    <col min="8450" max="8450" width="32.42578125" style="35" customWidth="1"/>
    <col min="8451" max="8705" width="9.140625" style="35"/>
    <col min="8706" max="8706" width="32.42578125" style="35" customWidth="1"/>
    <col min="8707" max="8961" width="9.140625" style="35"/>
    <col min="8962" max="8962" width="32.42578125" style="35" customWidth="1"/>
    <col min="8963" max="9217" width="9.140625" style="35"/>
    <col min="9218" max="9218" width="32.42578125" style="35" customWidth="1"/>
    <col min="9219" max="9473" width="9.140625" style="35"/>
    <col min="9474" max="9474" width="32.42578125" style="35" customWidth="1"/>
    <col min="9475" max="9729" width="9.140625" style="35"/>
    <col min="9730" max="9730" width="32.42578125" style="35" customWidth="1"/>
    <col min="9731" max="9985" width="9.140625" style="35"/>
    <col min="9986" max="9986" width="32.42578125" style="35" customWidth="1"/>
    <col min="9987" max="10241" width="9.140625" style="35"/>
    <col min="10242" max="10242" width="32.42578125" style="35" customWidth="1"/>
    <col min="10243" max="10497" width="9.140625" style="35"/>
    <col min="10498" max="10498" width="32.42578125" style="35" customWidth="1"/>
    <col min="10499" max="10753" width="9.140625" style="35"/>
    <col min="10754" max="10754" width="32.42578125" style="35" customWidth="1"/>
    <col min="10755" max="11009" width="9.140625" style="35"/>
    <col min="11010" max="11010" width="32.42578125" style="35" customWidth="1"/>
    <col min="11011" max="11265" width="9.140625" style="35"/>
    <col min="11266" max="11266" width="32.42578125" style="35" customWidth="1"/>
    <col min="11267" max="11521" width="9.140625" style="35"/>
    <col min="11522" max="11522" width="32.42578125" style="35" customWidth="1"/>
    <col min="11523" max="11777" width="9.140625" style="35"/>
    <col min="11778" max="11778" width="32.42578125" style="35" customWidth="1"/>
    <col min="11779" max="12033" width="9.140625" style="35"/>
    <col min="12034" max="12034" width="32.42578125" style="35" customWidth="1"/>
    <col min="12035" max="12289" width="9.140625" style="35"/>
    <col min="12290" max="12290" width="32.42578125" style="35" customWidth="1"/>
    <col min="12291" max="12545" width="9.140625" style="35"/>
    <col min="12546" max="12546" width="32.42578125" style="35" customWidth="1"/>
    <col min="12547" max="12801" width="9.140625" style="35"/>
    <col min="12802" max="12802" width="32.42578125" style="35" customWidth="1"/>
    <col min="12803" max="13057" width="9.140625" style="35"/>
    <col min="13058" max="13058" width="32.42578125" style="35" customWidth="1"/>
    <col min="13059" max="13313" width="9.140625" style="35"/>
    <col min="13314" max="13314" width="32.42578125" style="35" customWidth="1"/>
    <col min="13315" max="13569" width="9.140625" style="35"/>
    <col min="13570" max="13570" width="32.42578125" style="35" customWidth="1"/>
    <col min="13571" max="13825" width="9.140625" style="35"/>
    <col min="13826" max="13826" width="32.42578125" style="35" customWidth="1"/>
    <col min="13827" max="14081" width="9.140625" style="35"/>
    <col min="14082" max="14082" width="32.42578125" style="35" customWidth="1"/>
    <col min="14083" max="14337" width="9.140625" style="35"/>
    <col min="14338" max="14338" width="32.42578125" style="35" customWidth="1"/>
    <col min="14339" max="14593" width="9.140625" style="35"/>
    <col min="14594" max="14594" width="32.42578125" style="35" customWidth="1"/>
    <col min="14595" max="14849" width="9.140625" style="35"/>
    <col min="14850" max="14850" width="32.42578125" style="35" customWidth="1"/>
    <col min="14851" max="15105" width="9.140625" style="35"/>
    <col min="15106" max="15106" width="32.42578125" style="35" customWidth="1"/>
    <col min="15107" max="15361" width="9.140625" style="35"/>
    <col min="15362" max="15362" width="32.42578125" style="35" customWidth="1"/>
    <col min="15363" max="15617" width="9.140625" style="35"/>
    <col min="15618" max="15618" width="32.42578125" style="35" customWidth="1"/>
    <col min="15619" max="15873" width="9.140625" style="35"/>
    <col min="15874" max="15874" width="32.42578125" style="35" customWidth="1"/>
    <col min="15875" max="16129" width="9.140625" style="35"/>
    <col min="16130" max="16130" width="32.42578125" style="35" customWidth="1"/>
    <col min="16131" max="16384" width="9.140625" style="35"/>
  </cols>
  <sheetData>
    <row r="3" spans="1:9" s="17" customFormat="1" ht="24.75" customHeight="1" x14ac:dyDescent="0.25">
      <c r="A3" s="18"/>
      <c r="B3" s="67" t="s">
        <v>20</v>
      </c>
      <c r="C3" s="67"/>
      <c r="D3" s="67"/>
      <c r="E3" s="67"/>
      <c r="F3" s="67"/>
      <c r="G3" s="54"/>
      <c r="H3" s="54"/>
      <c r="I3" s="19"/>
    </row>
    <row r="4" spans="1:9" ht="31.15" customHeight="1" x14ac:dyDescent="0.2">
      <c r="B4" s="69" t="s">
        <v>23</v>
      </c>
      <c r="C4" s="69"/>
      <c r="D4" s="69"/>
      <c r="E4" s="69"/>
      <c r="F4" s="69"/>
      <c r="G4" s="49"/>
      <c r="H4" s="34"/>
    </row>
    <row r="5" spans="1:9" ht="31.15" customHeight="1" x14ac:dyDescent="0.25">
      <c r="B5" s="32" t="s">
        <v>42</v>
      </c>
      <c r="C5" s="33"/>
      <c r="D5" s="33"/>
      <c r="E5" s="33"/>
      <c r="F5" s="33"/>
      <c r="G5" s="49"/>
      <c r="H5" s="34"/>
    </row>
    <row r="6" spans="1:9" ht="39" customHeight="1" x14ac:dyDescent="0.2">
      <c r="B6" s="38" t="s">
        <v>24</v>
      </c>
      <c r="C6" s="39" t="s">
        <v>29</v>
      </c>
      <c r="D6" s="39" t="s">
        <v>30</v>
      </c>
      <c r="E6" s="39" t="s">
        <v>31</v>
      </c>
      <c r="F6" s="40" t="s">
        <v>32</v>
      </c>
    </row>
    <row r="7" spans="1:9" ht="17.25" customHeight="1" x14ac:dyDescent="0.25">
      <c r="B7" s="36" t="s">
        <v>25</v>
      </c>
      <c r="C7" s="41" t="s">
        <v>26</v>
      </c>
      <c r="D7" s="41"/>
      <c r="E7" s="41"/>
      <c r="F7" s="42">
        <f>354+108+261.1+318+289+162+50+89</f>
        <v>1631.1</v>
      </c>
    </row>
    <row r="8" spans="1:9" ht="17.25" customHeight="1" x14ac:dyDescent="0.25">
      <c r="B8" s="37" t="s">
        <v>27</v>
      </c>
      <c r="C8" s="43" t="s">
        <v>26</v>
      </c>
      <c r="D8" s="43"/>
      <c r="E8" s="43"/>
      <c r="F8" s="42">
        <f>140*16+1600+365+390+304+480+15*16+15*25</f>
        <v>5994</v>
      </c>
    </row>
    <row r="9" spans="1:9" ht="17.25" customHeight="1" x14ac:dyDescent="0.25">
      <c r="B9" s="45" t="s">
        <v>28</v>
      </c>
      <c r="C9" s="46" t="s">
        <v>26</v>
      </c>
      <c r="D9" s="46"/>
      <c r="E9" s="46"/>
      <c r="F9" s="47">
        <f>350+10*195+15*35+52+45+16+15*6</f>
        <v>3028</v>
      </c>
    </row>
    <row r="10" spans="1:9" ht="17.25" customHeight="1" x14ac:dyDescent="0.25">
      <c r="B10" s="44"/>
      <c r="C10" s="70" t="s">
        <v>41</v>
      </c>
      <c r="D10" s="70"/>
      <c r="E10" s="70"/>
      <c r="F10" s="48">
        <f>F7+F8+F9</f>
        <v>10653.1</v>
      </c>
    </row>
    <row r="11" spans="1:9" ht="17.25" customHeight="1" x14ac:dyDescent="0.25">
      <c r="B11" s="44"/>
      <c r="C11" s="70" t="s">
        <v>34</v>
      </c>
      <c r="D11" s="70"/>
      <c r="E11" s="70"/>
      <c r="F11" s="48">
        <f>ROUNDUP(F10/12/15,0)</f>
        <v>60</v>
      </c>
      <c r="G11" s="35" t="s">
        <v>33</v>
      </c>
    </row>
  </sheetData>
  <mergeCells count="4">
    <mergeCell ref="B4:F4"/>
    <mergeCell ref="C10:E10"/>
    <mergeCell ref="C11:E11"/>
    <mergeCell ref="B3:F3"/>
  </mergeCells>
  <pageMargins left="0.7" right="0.7" top="0.75" bottom="0.75" header="0.3" footer="0.3"/>
  <pageSetup paperSize="9" scale="9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>
      <selection activeCell="B4" sqref="B4:H36"/>
    </sheetView>
  </sheetViews>
  <sheetFormatPr defaultRowHeight="12.75" x14ac:dyDescent="0.2"/>
  <cols>
    <col min="8" max="8" width="14.85546875" customWidth="1"/>
  </cols>
  <sheetData>
    <row r="3" spans="2:8" ht="15" x14ac:dyDescent="0.2">
      <c r="B3" s="2"/>
      <c r="C3" s="2"/>
      <c r="D3" s="2"/>
      <c r="E3" s="2"/>
      <c r="F3" s="2"/>
      <c r="G3" s="3"/>
      <c r="H3" s="12"/>
    </row>
    <row r="4" spans="2:8" ht="15" x14ac:dyDescent="0.2">
      <c r="B4" s="2"/>
      <c r="C4" s="2"/>
      <c r="D4" s="2"/>
      <c r="E4" s="2"/>
      <c r="F4" s="2"/>
      <c r="G4" s="3"/>
      <c r="H4" s="12"/>
    </row>
    <row r="5" spans="2:8" ht="15.75" x14ac:dyDescent="0.25">
      <c r="B5" s="76"/>
      <c r="C5" s="77"/>
      <c r="D5" s="77"/>
      <c r="E5" s="77"/>
      <c r="F5" s="77"/>
      <c r="G5" s="77"/>
      <c r="H5" s="77"/>
    </row>
    <row r="6" spans="2:8" ht="15.75" x14ac:dyDescent="0.25">
      <c r="B6" s="78"/>
      <c r="C6" s="78"/>
      <c r="D6" s="78"/>
      <c r="E6" s="78"/>
      <c r="F6" s="78"/>
      <c r="G6" s="78"/>
      <c r="H6" s="78"/>
    </row>
    <row r="7" spans="2:8" ht="15.75" x14ac:dyDescent="0.25">
      <c r="B7" s="79"/>
      <c r="C7" s="80"/>
      <c r="D7" s="80"/>
      <c r="E7" s="80"/>
      <c r="F7" s="80"/>
      <c r="G7" s="80"/>
      <c r="H7" s="80"/>
    </row>
    <row r="8" spans="2:8" ht="15" x14ac:dyDescent="0.2">
      <c r="B8" s="1"/>
      <c r="C8" s="1"/>
      <c r="D8" s="1"/>
      <c r="E8" s="1"/>
      <c r="F8" s="1"/>
      <c r="G8" s="1"/>
      <c r="H8" s="1"/>
    </row>
    <row r="9" spans="2:8" ht="15.75" x14ac:dyDescent="0.25">
      <c r="B9" s="81"/>
      <c r="C9" s="81"/>
      <c r="D9" s="81"/>
      <c r="E9" s="81"/>
      <c r="F9" s="81"/>
      <c r="G9" s="81"/>
      <c r="H9" s="81"/>
    </row>
    <row r="10" spans="2:8" ht="15" x14ac:dyDescent="0.2">
      <c r="B10" s="72"/>
      <c r="C10" s="72"/>
      <c r="D10" s="72"/>
      <c r="E10" s="72"/>
      <c r="F10" s="72"/>
      <c r="G10" s="72"/>
      <c r="H10" s="4"/>
    </row>
    <row r="11" spans="2:8" ht="15" x14ac:dyDescent="0.2">
      <c r="B11" s="72"/>
      <c r="C11" s="72"/>
      <c r="D11" s="72"/>
      <c r="E11" s="72"/>
      <c r="F11" s="72"/>
      <c r="G11" s="72"/>
      <c r="H11" s="4"/>
    </row>
    <row r="12" spans="2:8" ht="15" x14ac:dyDescent="0.2">
      <c r="B12" s="72"/>
      <c r="C12" s="72"/>
      <c r="D12" s="72"/>
      <c r="E12" s="72"/>
      <c r="F12" s="72"/>
      <c r="G12" s="72"/>
      <c r="H12" s="4"/>
    </row>
    <row r="13" spans="2:8" ht="15" x14ac:dyDescent="0.2">
      <c r="B13" s="72"/>
      <c r="C13" s="72"/>
      <c r="D13" s="72"/>
      <c r="E13" s="72"/>
      <c r="F13" s="72"/>
      <c r="G13" s="72"/>
      <c r="H13" s="5"/>
    </row>
    <row r="14" spans="2:8" ht="15" x14ac:dyDescent="0.2">
      <c r="B14" s="72"/>
      <c r="C14" s="72"/>
      <c r="D14" s="72"/>
      <c r="E14" s="72"/>
      <c r="F14" s="72"/>
      <c r="G14" s="72"/>
      <c r="H14" s="5"/>
    </row>
    <row r="15" spans="2:8" ht="15" x14ac:dyDescent="0.2">
      <c r="B15" s="72"/>
      <c r="C15" s="72"/>
      <c r="D15" s="72"/>
      <c r="E15" s="72"/>
      <c r="F15" s="72"/>
      <c r="G15" s="72"/>
      <c r="H15" s="4"/>
    </row>
    <row r="16" spans="2:8" ht="15" x14ac:dyDescent="0.2">
      <c r="B16" s="4"/>
      <c r="C16" s="4"/>
      <c r="D16" s="4"/>
      <c r="E16" s="4"/>
      <c r="F16" s="4"/>
      <c r="G16" s="4"/>
      <c r="H16" s="4"/>
    </row>
    <row r="17" spans="2:8" ht="15.75" x14ac:dyDescent="0.25">
      <c r="B17" s="81"/>
      <c r="C17" s="81"/>
      <c r="D17" s="81"/>
      <c r="E17" s="81"/>
      <c r="F17" s="81"/>
      <c r="G17" s="81"/>
      <c r="H17" s="81"/>
    </row>
    <row r="18" spans="2:8" ht="15" x14ac:dyDescent="0.2">
      <c r="B18" s="72"/>
      <c r="C18" s="83"/>
      <c r="D18" s="83"/>
      <c r="E18" s="83"/>
      <c r="F18" s="83"/>
      <c r="G18" s="83"/>
      <c r="H18" s="6"/>
    </row>
    <row r="19" spans="2:8" ht="15" x14ac:dyDescent="0.2">
      <c r="B19" s="72"/>
      <c r="C19" s="83"/>
      <c r="D19" s="83"/>
      <c r="E19" s="83"/>
      <c r="F19" s="83"/>
      <c r="G19" s="83"/>
      <c r="H19" s="6"/>
    </row>
    <row r="20" spans="2:8" ht="15" x14ac:dyDescent="0.2">
      <c r="B20" s="72"/>
      <c r="C20" s="83"/>
      <c r="D20" s="83"/>
      <c r="E20" s="83"/>
      <c r="F20" s="83"/>
      <c r="G20" s="83"/>
      <c r="H20" s="6"/>
    </row>
    <row r="21" spans="2:8" ht="15" x14ac:dyDescent="0.2">
      <c r="B21" s="72"/>
      <c r="C21" s="72"/>
      <c r="D21" s="72"/>
      <c r="E21" s="72"/>
      <c r="F21" s="72"/>
      <c r="G21" s="72"/>
      <c r="H21" s="6"/>
    </row>
    <row r="22" spans="2:8" ht="15" x14ac:dyDescent="0.2">
      <c r="B22" s="83"/>
      <c r="C22" s="83"/>
      <c r="D22" s="83"/>
      <c r="E22" s="83"/>
      <c r="F22" s="83"/>
      <c r="G22" s="83"/>
      <c r="H22" s="6"/>
    </row>
    <row r="23" spans="2:8" ht="15.75" x14ac:dyDescent="0.25">
      <c r="B23" s="85"/>
      <c r="C23" s="85"/>
      <c r="D23" s="85"/>
      <c r="E23" s="85"/>
      <c r="F23" s="85"/>
      <c r="G23" s="85"/>
      <c r="H23" s="8"/>
    </row>
    <row r="24" spans="2:8" ht="15.75" x14ac:dyDescent="0.25">
      <c r="B24" s="84"/>
      <c r="C24" s="84"/>
      <c r="D24" s="84"/>
      <c r="E24" s="84"/>
      <c r="F24" s="84"/>
      <c r="G24" s="84"/>
      <c r="H24" s="84"/>
    </row>
    <row r="25" spans="2:8" ht="15.75" x14ac:dyDescent="0.25">
      <c r="B25" s="72"/>
      <c r="C25" s="72"/>
      <c r="D25" s="72"/>
      <c r="E25" s="72"/>
      <c r="F25" s="72"/>
      <c r="G25" s="72"/>
      <c r="H25" s="8"/>
    </row>
    <row r="26" spans="2:8" ht="15.75" x14ac:dyDescent="0.25">
      <c r="B26" s="4"/>
      <c r="C26" s="4"/>
      <c r="D26" s="4"/>
      <c r="E26" s="4"/>
      <c r="F26" s="4"/>
      <c r="G26" s="4"/>
      <c r="H26" s="13"/>
    </row>
    <row r="27" spans="2:8" ht="15.75" x14ac:dyDescent="0.25">
      <c r="B27" s="82"/>
      <c r="C27" s="82"/>
      <c r="D27" s="82"/>
      <c r="E27" s="82"/>
      <c r="F27" s="82"/>
      <c r="G27" s="82"/>
      <c r="H27" s="13"/>
    </row>
    <row r="28" spans="2:8" ht="15" x14ac:dyDescent="0.2">
      <c r="B28" s="4"/>
      <c r="C28" s="4"/>
      <c r="D28" s="4"/>
      <c r="E28" s="4"/>
      <c r="F28" s="4"/>
      <c r="G28" s="4"/>
      <c r="H28" s="4"/>
    </row>
    <row r="29" spans="2:8" ht="15" x14ac:dyDescent="0.2">
      <c r="B29" s="72"/>
      <c r="C29" s="72"/>
      <c r="D29" s="72"/>
      <c r="E29" s="72"/>
      <c r="F29" s="72"/>
      <c r="G29" s="72"/>
      <c r="H29" s="7"/>
    </row>
    <row r="30" spans="2:8" ht="15" x14ac:dyDescent="0.2">
      <c r="B30" s="72"/>
      <c r="C30" s="72"/>
      <c r="D30" s="72"/>
      <c r="E30" s="72"/>
      <c r="F30" s="72"/>
      <c r="G30" s="72"/>
      <c r="H30" s="6"/>
    </row>
    <row r="31" spans="2:8" ht="15.75" x14ac:dyDescent="0.25">
      <c r="B31" s="73"/>
      <c r="C31" s="73"/>
      <c r="D31" s="73"/>
      <c r="E31" s="73"/>
      <c r="F31" s="73"/>
      <c r="G31" s="73"/>
      <c r="H31" s="8"/>
    </row>
    <row r="32" spans="2:8" ht="15.75" x14ac:dyDescent="0.25">
      <c r="B32" s="75"/>
      <c r="C32" s="75"/>
      <c r="D32" s="75"/>
      <c r="E32" s="75"/>
      <c r="F32" s="75"/>
      <c r="G32" s="75"/>
      <c r="H32" s="8"/>
    </row>
    <row r="33" spans="2:8" ht="15" x14ac:dyDescent="0.2">
      <c r="B33" s="4"/>
      <c r="C33" s="4"/>
      <c r="D33" s="4"/>
      <c r="E33" s="4"/>
      <c r="F33" s="4"/>
      <c r="G33" s="4"/>
      <c r="H33" s="4"/>
    </row>
    <row r="34" spans="2:8" ht="15.75" x14ac:dyDescent="0.25">
      <c r="B34" s="74"/>
      <c r="C34" s="74"/>
      <c r="D34" s="74"/>
      <c r="E34" s="74"/>
      <c r="F34" s="74"/>
      <c r="G34" s="74"/>
      <c r="H34" s="11"/>
    </row>
    <row r="35" spans="2:8" ht="15" x14ac:dyDescent="0.2">
      <c r="B35" s="71"/>
      <c r="C35" s="71"/>
      <c r="D35" s="71"/>
      <c r="E35" s="71"/>
      <c r="F35" s="71"/>
      <c r="G35" s="71"/>
      <c r="H35" s="10"/>
    </row>
    <row r="36" spans="2:8" ht="15" x14ac:dyDescent="0.2">
      <c r="B36" s="71"/>
      <c r="C36" s="71"/>
      <c r="D36" s="71"/>
      <c r="E36" s="71"/>
      <c r="F36" s="71"/>
      <c r="G36" s="71"/>
      <c r="H36" s="9"/>
    </row>
    <row r="37" spans="2:8" ht="15" x14ac:dyDescent="0.2">
      <c r="B37" s="1"/>
      <c r="C37" s="1"/>
      <c r="D37" s="1"/>
      <c r="E37" s="1"/>
      <c r="F37" s="1"/>
      <c r="G37" s="1"/>
      <c r="H37" s="1"/>
    </row>
  </sheetData>
  <mergeCells count="27">
    <mergeCell ref="B29:G29"/>
    <mergeCell ref="B27:G27"/>
    <mergeCell ref="B18:G18"/>
    <mergeCell ref="B19:G19"/>
    <mergeCell ref="B12:G12"/>
    <mergeCell ref="B13:G13"/>
    <mergeCell ref="B14:G14"/>
    <mergeCell ref="B24:H24"/>
    <mergeCell ref="B25:G25"/>
    <mergeCell ref="B15:G15"/>
    <mergeCell ref="B17:H17"/>
    <mergeCell ref="B23:G23"/>
    <mergeCell ref="B20:G20"/>
    <mergeCell ref="B21:G21"/>
    <mergeCell ref="B22:G22"/>
    <mergeCell ref="B5:H5"/>
    <mergeCell ref="B6:H6"/>
    <mergeCell ref="B10:G10"/>
    <mergeCell ref="B11:G11"/>
    <mergeCell ref="B7:H7"/>
    <mergeCell ref="B9:H9"/>
    <mergeCell ref="B36:G36"/>
    <mergeCell ref="B30:G30"/>
    <mergeCell ref="B31:G31"/>
    <mergeCell ref="B34:G34"/>
    <mergeCell ref="B35:G35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Логопед</vt:lpstr>
      <vt:lpstr>МО</vt:lpstr>
      <vt:lpstr>услуги логопеда</vt:lpstr>
      <vt:lpstr>Логопед!Область_печати</vt:lpstr>
      <vt:lpstr>МО!Область_печати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Plan_6</cp:lastModifiedBy>
  <cp:lastPrinted>2018-09-21T08:07:04Z</cp:lastPrinted>
  <dcterms:created xsi:type="dcterms:W3CDTF">1996-10-08T23:32:33Z</dcterms:created>
  <dcterms:modified xsi:type="dcterms:W3CDTF">2018-09-21T08:07:30Z</dcterms:modified>
</cp:coreProperties>
</file>