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9290" windowHeight="10890"/>
  </bookViews>
  <sheets>
    <sheet name="План 2016" sheetId="1" r:id="rId1"/>
    <sheet name="Лист2" sheetId="2" r:id="rId2"/>
    <sheet name="Лист3" sheetId="3" r:id="rId3"/>
  </sheets>
  <definedNames>
    <definedName name="_xlnm.Print_Area" localSheetId="0">'План 2016'!$A$1:$L$118</definedName>
  </definedNames>
  <calcPr calcId="144525"/>
</workbook>
</file>

<file path=xl/calcChain.xml><?xml version="1.0" encoding="utf-8"?>
<calcChain xmlns="http://schemas.openxmlformats.org/spreadsheetml/2006/main">
  <c r="J102" i="1" l="1"/>
  <c r="M72" i="2"/>
  <c r="J101" i="1"/>
  <c r="J88" i="1"/>
  <c r="N16" i="2"/>
  <c r="I59" i="1"/>
  <c r="H110" i="1"/>
  <c r="H108" i="1"/>
  <c r="M64" i="2" l="1"/>
  <c r="G59" i="1"/>
  <c r="G55" i="1"/>
  <c r="I55" i="1"/>
  <c r="J97" i="1" l="1"/>
  <c r="J83" i="1" s="1"/>
  <c r="M49" i="2"/>
  <c r="O64" i="2" l="1"/>
  <c r="B43" i="3"/>
  <c r="B13" i="3"/>
  <c r="B44" i="3" s="1"/>
  <c r="P73" i="2"/>
  <c r="P72" i="2"/>
  <c r="P71" i="2"/>
  <c r="M71" i="2" s="1"/>
  <c r="P70" i="2"/>
  <c r="P69" i="2"/>
  <c r="P66" i="2"/>
  <c r="M66" i="2" s="1"/>
  <c r="P65" i="2"/>
  <c r="M65" i="2" s="1"/>
  <c r="N64" i="2"/>
  <c r="M61" i="2"/>
  <c r="P60" i="2"/>
  <c r="M60" i="2" s="1"/>
  <c r="O59" i="2"/>
  <c r="N59" i="2"/>
  <c r="P58" i="2"/>
  <c r="P57" i="2" s="1"/>
  <c r="O57" i="2"/>
  <c r="N57" i="2"/>
  <c r="M57" i="2"/>
  <c r="J110" i="1" s="1"/>
  <c r="P56" i="2"/>
  <c r="P55" i="2"/>
  <c r="M55" i="2" s="1"/>
  <c r="P54" i="2"/>
  <c r="M54" i="2" s="1"/>
  <c r="J109" i="1" s="1"/>
  <c r="P53" i="2"/>
  <c r="O53" i="2"/>
  <c r="N53" i="2"/>
  <c r="M51" i="2"/>
  <c r="P50" i="2"/>
  <c r="M48" i="2"/>
  <c r="M47" i="2"/>
  <c r="M46" i="2"/>
  <c r="P44" i="2"/>
  <c r="O44" i="2"/>
  <c r="N44" i="2"/>
  <c r="P43" i="2"/>
  <c r="M43" i="2" s="1"/>
  <c r="P42" i="2"/>
  <c r="M42" i="2" s="1"/>
  <c r="P41" i="2"/>
  <c r="M41" i="2" s="1"/>
  <c r="P40" i="2"/>
  <c r="M40" i="2" s="1"/>
  <c r="O39" i="2"/>
  <c r="N39" i="2"/>
  <c r="P38" i="2"/>
  <c r="M38" i="2" s="1"/>
  <c r="P37" i="2"/>
  <c r="M37" i="2" s="1"/>
  <c r="P36" i="2"/>
  <c r="M36" i="2" s="1"/>
  <c r="O35" i="2"/>
  <c r="N35" i="2"/>
  <c r="M34" i="2"/>
  <c r="P33" i="2"/>
  <c r="O33" i="2"/>
  <c r="N33" i="2"/>
  <c r="M32" i="2"/>
  <c r="J103" i="1" s="1"/>
  <c r="M31" i="2"/>
  <c r="M30" i="2"/>
  <c r="P29" i="2"/>
  <c r="O29" i="2"/>
  <c r="N29" i="2"/>
  <c r="M29" i="2"/>
  <c r="M18" i="2"/>
  <c r="M17" i="2"/>
  <c r="N15" i="2"/>
  <c r="N14" i="2"/>
  <c r="O13" i="2"/>
  <c r="O11" i="2" s="1"/>
  <c r="N13" i="2"/>
  <c r="N11" i="2" s="1"/>
  <c r="M11" i="2" s="1"/>
  <c r="P12" i="2"/>
  <c r="M13" i="2" l="1"/>
  <c r="M16" i="2"/>
  <c r="N28" i="2"/>
  <c r="N27" i="2" s="1"/>
  <c r="M44" i="2"/>
  <c r="J108" i="1"/>
  <c r="M33" i="2"/>
  <c r="M28" i="2" s="1"/>
  <c r="J104" i="1"/>
  <c r="O28" i="2"/>
  <c r="P35" i="2"/>
  <c r="P59" i="2"/>
  <c r="P64" i="2"/>
  <c r="M53" i="2"/>
  <c r="M39" i="2"/>
  <c r="J107" i="1" s="1"/>
  <c r="N10" i="2"/>
  <c r="P39" i="2"/>
  <c r="P28" i="2" s="1"/>
  <c r="M59" i="2"/>
  <c r="J111" i="1" s="1"/>
  <c r="M35" i="2"/>
  <c r="J106" i="1" s="1"/>
  <c r="M27" i="2" l="1"/>
  <c r="M10" i="2" s="1"/>
  <c r="J100" i="1"/>
  <c r="P27" i="2"/>
  <c r="P10" i="2" s="1"/>
  <c r="O27" i="2"/>
  <c r="O10" i="2" s="1"/>
  <c r="M50" i="2"/>
  <c r="O50" i="2"/>
  <c r="P52" i="2"/>
  <c r="M52" i="2"/>
</calcChain>
</file>

<file path=xl/sharedStrings.xml><?xml version="1.0" encoding="utf-8"?>
<sst xmlns="http://schemas.openxmlformats.org/spreadsheetml/2006/main" count="775" uniqueCount="249">
  <si>
    <t>СОГЛАСОВАНО</t>
  </si>
  <si>
    <t>УТВЕРЖДАЮ</t>
  </si>
  <si>
    <t>Начальник МКУ "Отдел образования Первомайского района города Ростова-на-Дону"__________________И.Г. Давыдова</t>
  </si>
  <si>
    <t>ПЛАН ФИНАНСОВО-ХОЗЯЙСТВЕННОЙ ДЕЯТЕЛЬНОСТИ  МУНИЦИПАЛЬНОГО УЧРЕЖДЕНИЯ</t>
  </si>
  <si>
    <t>Наименование учреждения</t>
  </si>
  <si>
    <t>Адрес фактического местонахождения</t>
  </si>
  <si>
    <t>ИНН</t>
  </si>
  <si>
    <t>КПП</t>
  </si>
  <si>
    <t>Наименование органа, осуществляемого функции и полномочия учредителя</t>
  </si>
  <si>
    <t>Управление образования города Ростова-на-Дону</t>
  </si>
  <si>
    <t>Единица измерения: руб.</t>
  </si>
  <si>
    <t>КОДЫ</t>
  </si>
  <si>
    <t>Форма по ФКД</t>
  </si>
  <si>
    <t>дата</t>
  </si>
  <si>
    <t>по ОКПО</t>
  </si>
  <si>
    <t>по ОКЕИ</t>
  </si>
  <si>
    <t>1.  Сведения о деятельности бюджетного (автономного) учреждения</t>
  </si>
  <si>
    <r>
      <t>1.1. Цели деятельности учреждения</t>
    </r>
    <r>
      <rPr>
        <sz val="12"/>
        <color indexed="10"/>
        <rFont val="Times New Roman"/>
        <family val="1"/>
        <charset val="204"/>
      </rPr>
      <t xml:space="preserve">    </t>
    </r>
    <r>
      <rPr>
        <sz val="12"/>
        <rFont val="Times New Roman"/>
        <family val="1"/>
        <charset val="204"/>
      </rPr>
      <t xml:space="preserve"> -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осуществление общеобразовательной деятельности</t>
    </r>
  </si>
  <si>
    <t>1.2. Виды деятельности учреждения    - образовательная деятельность</t>
  </si>
  <si>
    <t xml:space="preserve">1.3. Перечень платных дополнительных образовательных услуг оказываемых учреждением -                                                                                                                         - Адаптация к школе
-Развивающие занятия на английском языке
- «Развивающая математика»
- «Решение нестандартных математических задач»
- «Сложные вопросы орфографии»
- «Сложные вопросы пунтктуации»
- «Практическая стилистика»
- «Культура речи»
- Информатика для жизни и карьеры
- Подготовка к новым формам аттестации и контроля знаний по русскому языку
- Подготовка к новым формам аттестации и контроля знаний по математике
- Спецкурс по химии «Эксперимент и вычисления в химии»
-  Спецкурс по физике «Физика в самостоятельных исследованиях»
- Подготовка дошкольников к школе "Формирование универсальных  умений"
</t>
  </si>
  <si>
    <t>2. Показатели финансовой деятельности состояния учреждения</t>
  </si>
  <si>
    <t>показатель</t>
  </si>
  <si>
    <t>сумма (руб.коп.)</t>
  </si>
  <si>
    <t>Нефинансовые активы, всего:</t>
  </si>
  <si>
    <t>из них:</t>
  </si>
  <si>
    <t xml:space="preserve">2.1. Балансовая стоимость недвижимого муниципального имущества на 1.12.2015 года (стоимость имущества, закрепленного собственником имущества за учреждением на праве оперативного управления; приобретенного учреждением  за счет выделенных собственником имущества учреждения средств) </t>
  </si>
  <si>
    <t xml:space="preserve">2.2. Балансовая стоимость недвижимого имущества на 1.12.2012 года (стоимость имущества приобретенного учреждением за счет доходов, полученных от иной приносящей доход деятельности) </t>
  </si>
  <si>
    <t xml:space="preserve">2.3. Балансовая стоимость движимого муниципального имущества на 1.12.2012 года  </t>
  </si>
  <si>
    <t xml:space="preserve">2.4. Балансовая стоимость особо ценного движимого муниципального имущества на 1.12.2015 года   </t>
  </si>
  <si>
    <t xml:space="preserve">2.5. Балансовая стоимость имущества, приобретенного муниципальным бюджетным (автономным) учреждением за счет доходов, полученных от платной и иной приносящей доход деятельности на 01.12.2015 года    </t>
  </si>
  <si>
    <t>2.6. Остаточная стоимость недвижимого муниципального имущества на 1.12.2015</t>
  </si>
  <si>
    <t>2.7. Остаточная стоимость особо ценного движимого имущества на 1.12.2015</t>
  </si>
  <si>
    <t>Финансовые активы, всего:</t>
  </si>
  <si>
    <t>2.8. Дебиторская задолженность по доходам</t>
  </si>
  <si>
    <t>2.9. Дебиторская задолженность по расходам</t>
  </si>
  <si>
    <t>Обязательства, всего:</t>
  </si>
  <si>
    <t>2.9. Просроченная кредиторская задолженность</t>
  </si>
  <si>
    <t>капитальные расходы</t>
  </si>
  <si>
    <t>текущие расходы</t>
  </si>
  <si>
    <t>3. Другая информация, характеризующая деятельность учреждения:</t>
  </si>
  <si>
    <t>Наименование показателя</t>
  </si>
  <si>
    <t>ед. изм.</t>
  </si>
  <si>
    <t>2016 г</t>
  </si>
  <si>
    <t>3.1 Численность обучающихся в соответствии с утвержденным комплектованием на 01.09.2015: в т.ч.</t>
  </si>
  <si>
    <t>чел.</t>
  </si>
  <si>
    <t xml:space="preserve">     1-4 классы</t>
  </si>
  <si>
    <t xml:space="preserve">     5-9 классы</t>
  </si>
  <si>
    <t xml:space="preserve">    10-12 классы</t>
  </si>
  <si>
    <t>3.7 Численность  работников -всего: в т.ч.</t>
  </si>
  <si>
    <t xml:space="preserve">     АУП и АХЧ</t>
  </si>
  <si>
    <t xml:space="preserve">     педагогические работники Всего </t>
  </si>
  <si>
    <t xml:space="preserve"> Из них учителя- всего</t>
  </si>
  <si>
    <t>в том числе</t>
  </si>
  <si>
    <t xml:space="preserve">                1-4 классы</t>
  </si>
  <si>
    <t xml:space="preserve">                5-9 классы</t>
  </si>
  <si>
    <t xml:space="preserve">                10-12 классы</t>
  </si>
  <si>
    <t>3.9 Среднемесячная оплата труда работников: в т.ч.</t>
  </si>
  <si>
    <t>руб.</t>
  </si>
  <si>
    <t>из них</t>
  </si>
  <si>
    <t xml:space="preserve">     руководителя </t>
  </si>
  <si>
    <t xml:space="preserve">     учителя</t>
  </si>
  <si>
    <t xml:space="preserve">     прочие работники</t>
  </si>
  <si>
    <t>3.10 Отношение фонда оплаты труда работников к общему объему доходов учреждения</t>
  </si>
  <si>
    <t>%</t>
  </si>
  <si>
    <t>3.11 Площадь здания учреждения находящегося в оперативном управлении</t>
  </si>
  <si>
    <t>кв. м.</t>
  </si>
  <si>
    <t>3 . Показатели по поступлениям и выплатам учреждения</t>
  </si>
  <si>
    <t>Код ГРБС</t>
  </si>
  <si>
    <t>Раздел</t>
  </si>
  <si>
    <t>Подраздел</t>
  </si>
  <si>
    <t>ЦСР</t>
  </si>
  <si>
    <t>ВР</t>
  </si>
  <si>
    <t>Распределение остатков по КБК</t>
  </si>
  <si>
    <t>КОСГУ</t>
  </si>
  <si>
    <t>2016 г.</t>
  </si>
  <si>
    <t>Остаток средств на начало планируемого года*</t>
  </si>
  <si>
    <t>907</t>
  </si>
  <si>
    <t>07</t>
  </si>
  <si>
    <t>02</t>
  </si>
  <si>
    <t>0,00</t>
  </si>
  <si>
    <t>средств федерального бюджета</t>
  </si>
  <si>
    <t>средств областного бюджета</t>
  </si>
  <si>
    <t>средства муниципального бюджета</t>
  </si>
  <si>
    <t>средств внебюджетной деятельности</t>
  </si>
  <si>
    <t>Поступления, всего:</t>
  </si>
  <si>
    <t>в том числе:</t>
  </si>
  <si>
    <t>Субсидии на выполнение муниципального задания</t>
  </si>
  <si>
    <t>00000000000000000180</t>
  </si>
  <si>
    <t>в т.ч.</t>
  </si>
  <si>
    <t xml:space="preserve">Субвенция  на обеспечение государственных гарантий реализации прав  на получение общедоступного и бесплатного дошкольного, начального общего, основного общего, среднего общего образования 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 </t>
  </si>
  <si>
    <t>Субсидии на иные цели</t>
  </si>
  <si>
    <t>Капитальный ремонт муниципальных образовательных учреждений (за исключением аварийных) (за счет средств федерального бюджета)</t>
  </si>
  <si>
    <t>Приобретение спортивного оборудования и инвентаря для муниципальных общеобразовательных учреждений</t>
  </si>
  <si>
    <t>Закупка компьютерного оборудования и программного обеспечения для муниципальных общеобразовательных учреждений</t>
  </si>
  <si>
    <t>Оплата услуг доступа к сети интернет муниципальных общеобразовательных учреждений</t>
  </si>
  <si>
    <t>Бюджетные инвестиции</t>
  </si>
  <si>
    <t>Внебюджетные поступления</t>
  </si>
  <si>
    <t>000 000 00 000 00 0000 180</t>
  </si>
  <si>
    <t>Поступления от сдачи помещений в аренду</t>
  </si>
  <si>
    <t>000 000 00 000 00 0000 120</t>
  </si>
  <si>
    <t>Расходы (выплаты), всего:</t>
  </si>
  <si>
    <t>(О1+О2+О3)</t>
  </si>
  <si>
    <t>Оплата труда</t>
  </si>
  <si>
    <t>211</t>
  </si>
  <si>
    <t>Прочие выплаты - Всего</t>
  </si>
  <si>
    <t>212</t>
  </si>
  <si>
    <t>Начисление на оплату труда - всего</t>
  </si>
  <si>
    <t>213</t>
  </si>
  <si>
    <t>Услуги связи</t>
  </si>
  <si>
    <t>221</t>
  </si>
  <si>
    <t>Коммунальные услуги</t>
  </si>
  <si>
    <t>223</t>
  </si>
  <si>
    <t>Услуги по содержанию имущества</t>
  </si>
  <si>
    <t>225</t>
  </si>
  <si>
    <t>Прочие услуги, работы</t>
  </si>
  <si>
    <t>226</t>
  </si>
  <si>
    <t>Прочие расходы</t>
  </si>
  <si>
    <t>290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</si>
  <si>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</si>
  <si>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</si>
  <si>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</si>
  <si>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</si>
  <si>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Остаток средств на конец планируемого года**</t>
  </si>
  <si>
    <t xml:space="preserve">Руководитель учреждения </t>
  </si>
  <si>
    <t>М.П.</t>
  </si>
  <si>
    <t>(расшифровка подписи)</t>
  </si>
  <si>
    <t>Главный бухгалтер</t>
  </si>
  <si>
    <t>Ответственный исполнитель</t>
  </si>
  <si>
    <t>(должность)</t>
  </si>
  <si>
    <t>(подпись)</t>
  </si>
  <si>
    <t>(телефон)</t>
  </si>
  <si>
    <t xml:space="preserve">                                     Расшифровка к плану финансово-хозяйственной деятельности</t>
  </si>
  <si>
    <t xml:space="preserve">                              (наименование учреждения)</t>
  </si>
  <si>
    <t>Доп. КР</t>
  </si>
  <si>
    <t>КЦСР</t>
  </si>
  <si>
    <t>КВР</t>
  </si>
  <si>
    <t>Доп ЭК</t>
  </si>
  <si>
    <t>Доп ФК</t>
  </si>
  <si>
    <t>Распределение остатка по КБК</t>
  </si>
  <si>
    <t>Сумма ВСЕГО 2016</t>
  </si>
  <si>
    <t>Нормативные расходы</t>
  </si>
  <si>
    <t>Общехозяйственные расходы</t>
  </si>
  <si>
    <t>Целевые расходы</t>
  </si>
  <si>
    <t>1 Средства областного бюджета</t>
  </si>
  <si>
    <t>01</t>
  </si>
  <si>
    <t>9997107</t>
  </si>
  <si>
    <t>612</t>
  </si>
  <si>
    <t>0221</t>
  </si>
  <si>
    <t>9907</t>
  </si>
  <si>
    <t>0227203</t>
  </si>
  <si>
    <t>611</t>
  </si>
  <si>
    <t>0211</t>
  </si>
  <si>
    <t>9039</t>
  </si>
  <si>
    <t>Начисление на оплату труда</t>
  </si>
  <si>
    <t>0213</t>
  </si>
  <si>
    <t>0220172030</t>
  </si>
  <si>
    <t>0000</t>
  </si>
  <si>
    <t>Прочие услуги</t>
  </si>
  <si>
    <t>0226</t>
  </si>
  <si>
    <t>0310</t>
  </si>
  <si>
    <t>2 Средства муниципального бюджета</t>
  </si>
  <si>
    <t>0220100590</t>
  </si>
  <si>
    <t>9963</t>
  </si>
  <si>
    <t>0220059</t>
  </si>
  <si>
    <t>0223</t>
  </si>
  <si>
    <t>9721</t>
  </si>
  <si>
    <t>9730</t>
  </si>
  <si>
    <t>9740</t>
  </si>
  <si>
    <t>0225</t>
  </si>
  <si>
    <t>9028</t>
  </si>
  <si>
    <t>9029</t>
  </si>
  <si>
    <t>9241</t>
  </si>
  <si>
    <t>9331</t>
  </si>
  <si>
    <t>9508</t>
  </si>
  <si>
    <t>9021</t>
  </si>
  <si>
    <t>0290</t>
  </si>
  <si>
    <t>9030</t>
  </si>
  <si>
    <t>9031</t>
  </si>
  <si>
    <t>0340</t>
  </si>
  <si>
    <t>9509</t>
  </si>
  <si>
    <t>3 Средства от оказания платных услуг, а так же от иной приносящей доход деятельности</t>
  </si>
  <si>
    <t>03</t>
  </si>
  <si>
    <t>03 000000000000000</t>
  </si>
  <si>
    <t>Расшифровка расходов на 2016 год</t>
  </si>
  <si>
    <t>МБОУ "Школа №"</t>
  </si>
  <si>
    <t>(наименование организации)</t>
  </si>
  <si>
    <t>примечание</t>
  </si>
  <si>
    <t>КБК</t>
  </si>
  <si>
    <t>Сумма</t>
  </si>
  <si>
    <t>Метод расчета *</t>
  </si>
  <si>
    <t>1. Средства областного бюджета</t>
  </si>
  <si>
    <t>ИТОГО (О1)</t>
  </si>
  <si>
    <t>2. Средства муниципального бюджета</t>
  </si>
  <si>
    <t>в том числе: 9721</t>
  </si>
  <si>
    <t>Всего 225</t>
  </si>
  <si>
    <t>225 (0000)</t>
  </si>
  <si>
    <t>225(9028)</t>
  </si>
  <si>
    <t>225(9029)</t>
  </si>
  <si>
    <t>225(9241)</t>
  </si>
  <si>
    <t>Всего 226</t>
  </si>
  <si>
    <t>226 (0000)</t>
  </si>
  <si>
    <t>226(9028)</t>
  </si>
  <si>
    <t>226(9508)</t>
  </si>
  <si>
    <t>226(9029)</t>
  </si>
  <si>
    <t>226(9331)</t>
  </si>
  <si>
    <t>Всего 290</t>
  </si>
  <si>
    <t>0290 (0000)</t>
  </si>
  <si>
    <t>0290 (9030)</t>
  </si>
  <si>
    <t>0290 (9031)</t>
  </si>
  <si>
    <t>Всего 340</t>
  </si>
  <si>
    <t>в том числе: 340(0000)</t>
  </si>
  <si>
    <t>340(9509)</t>
  </si>
  <si>
    <t>Итого 02</t>
  </si>
  <si>
    <t>Всего</t>
  </si>
  <si>
    <t>* метод расчета заполняется подробно</t>
  </si>
  <si>
    <t>Руководитель организации</t>
  </si>
  <si>
    <t>0212</t>
  </si>
  <si>
    <t>Прочие выплаты</t>
  </si>
  <si>
    <t>344020 г. Ростов-на-Дону, ул. Мелитопольская, 22</t>
  </si>
  <si>
    <t>муниципальное бюджетное общеобразовательное учреждение города Ростова-на-Дону                     "Гимназия № 19"</t>
  </si>
  <si>
    <t>222</t>
  </si>
  <si>
    <t xml:space="preserve">                                   МБОУ "Гимназия № 19"</t>
  </si>
  <si>
    <t>Назарян А.М.</t>
  </si>
  <si>
    <t>Алашеева Е.В.</t>
  </si>
  <si>
    <t>главный бухгалтер</t>
  </si>
  <si>
    <t>Транспортные услуги</t>
  </si>
  <si>
    <t>Субсидии на организацию горячего питания школьников из малообеспеченных семей</t>
  </si>
  <si>
    <t xml:space="preserve">Отчетные данные 2015 года </t>
  </si>
  <si>
    <t>37,58</t>
  </si>
  <si>
    <t>602,47</t>
  </si>
  <si>
    <t>0,87</t>
  </si>
  <si>
    <t>1,45</t>
  </si>
  <si>
    <t>132,36</t>
  </si>
  <si>
    <t>774,73</t>
  </si>
  <si>
    <t>Директор муниципального бюджетного общеобразовательного учреждения города Ростова-на-Дону "Гимназия № 19" ____________________  А.М. Назарян</t>
  </si>
  <si>
    <t>НА 2016 год</t>
  </si>
  <si>
    <t>______________ И.Г. Давыдова</t>
  </si>
  <si>
    <t>Начальник МКУ "Отдел образования Первомайского района города  Ростова-на Дону"</t>
  </si>
  <si>
    <t>14519,36</t>
  </si>
  <si>
    <t>15294,09</t>
  </si>
  <si>
    <t>5519,36</t>
  </si>
  <si>
    <t>5400,00</t>
  </si>
  <si>
    <t>9927</t>
  </si>
  <si>
    <t>Увеличение стоимости материальных запасов (за счет средств областного бюджета)</t>
  </si>
  <si>
    <t>0220171180</t>
  </si>
  <si>
    <t xml:space="preserve"> по состоянию на 31.10.2016 г.</t>
  </si>
  <si>
    <t>Дата составления           31.10.2016г.</t>
  </si>
  <si>
    <t xml:space="preserve">                                               31.10.2016г.</t>
  </si>
  <si>
    <t xml:space="preserve">                  31.10.2016г.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</si>
</sst>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401">
    <xf numFmtId="0" fontId="0" fillId="0" borderId="0" xfId="0"/>
    <xf numFmtId="3" fontId="2" fillId="2" borderId="0" xfId="0" applyNumberFormat="1" applyFont="1" applyFill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14" fontId="3" fillId="0" borderId="0" xfId="0" applyNumberFormat="1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3" fontId="2" fillId="2" borderId="1" xfId="0" applyNumberFormat="1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3" fontId="2" fillId="2" borderId="0" xfId="0" applyNumberFormat="1" applyFont="1" applyFill="1" applyAlignment="1" applyProtection="1">
      <alignment horizontal="center" wrapText="1"/>
      <protection locked="0"/>
    </xf>
    <xf numFmtId="3" fontId="2" fillId="2" borderId="0" xfId="0" applyNumberFormat="1" applyFont="1" applyFill="1" applyAlignment="1" applyProtection="1">
      <alignment horizontal="right" wrapText="1"/>
      <protection locked="0"/>
    </xf>
    <xf numFmtId="14" fontId="4" fillId="2" borderId="4" xfId="0" applyNumberFormat="1" applyFont="1" applyFill="1" applyBorder="1" applyAlignment="1" applyProtection="1">
      <alignment horizontal="center" wrapText="1"/>
      <protection locked="0"/>
    </xf>
    <xf numFmtId="3" fontId="4" fillId="2" borderId="4" xfId="0" applyNumberFormat="1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3" fontId="2" fillId="2" borderId="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3" fontId="2" fillId="0" borderId="4" xfId="0" applyNumberFormat="1" applyFont="1" applyBorder="1" applyAlignment="1" applyProtection="1">
      <alignment horizontal="center" wrapText="1"/>
      <protection locked="0"/>
    </xf>
    <xf numFmtId="4" fontId="9" fillId="0" borderId="4" xfId="0" applyNumberFormat="1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wrapText="1"/>
      <protection locked="0"/>
    </xf>
    <xf numFmtId="3" fontId="9" fillId="0" borderId="4" xfId="0" applyNumberFormat="1" applyFont="1" applyBorder="1" applyAlignment="1" applyProtection="1">
      <alignment vertical="top" wrapText="1"/>
      <protection locked="0"/>
    </xf>
    <xf numFmtId="3" fontId="2" fillId="0" borderId="4" xfId="0" applyNumberFormat="1" applyFont="1" applyBorder="1" applyAlignment="1" applyProtection="1">
      <alignment vertical="top" wrapText="1"/>
      <protection locked="0"/>
    </xf>
    <xf numFmtId="3" fontId="2" fillId="0" borderId="4" xfId="0" applyNumberFormat="1" applyFont="1" applyBorder="1" applyAlignment="1" applyProtection="1">
      <alignment horizontal="justify" vertical="top" wrapText="1"/>
      <protection locked="0"/>
    </xf>
    <xf numFmtId="3" fontId="2" fillId="0" borderId="0" xfId="0" applyNumberFormat="1" applyFont="1" applyBorder="1" applyAlignment="1" applyProtection="1">
      <alignment horizontal="center" wrapText="1"/>
      <protection locked="0"/>
    </xf>
    <xf numFmtId="3" fontId="2" fillId="0" borderId="0" xfId="0" applyNumberFormat="1" applyFont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164" fontId="2" fillId="0" borderId="0" xfId="0" applyNumberFormat="1" applyFont="1" applyBorder="1" applyAlignment="1" applyProtection="1">
      <alignment horizontal="center" wrapText="1"/>
      <protection locked="0"/>
    </xf>
    <xf numFmtId="3" fontId="2" fillId="0" borderId="4" xfId="0" applyNumberFormat="1" applyFont="1" applyBorder="1" applyAlignment="1" applyProtection="1">
      <alignment vertical="center" wrapText="1"/>
      <protection locked="0"/>
    </xf>
    <xf numFmtId="3" fontId="2" fillId="0" borderId="0" xfId="0" applyNumberFormat="1" applyFont="1" applyBorder="1" applyAlignment="1" applyProtection="1">
      <alignment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3" fontId="2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 applyProtection="1">
      <alignment wrapText="1"/>
      <protection locked="0"/>
    </xf>
    <xf numFmtId="49" fontId="7" fillId="0" borderId="4" xfId="0" applyNumberFormat="1" applyFont="1" applyBorder="1" applyAlignment="1" applyProtection="1">
      <alignment horizontal="center" wrapText="1"/>
      <protection locked="0"/>
    </xf>
    <xf numFmtId="4" fontId="7" fillId="0" borderId="4" xfId="0" applyNumberFormat="1" applyFont="1" applyBorder="1" applyAlignment="1" applyProtection="1">
      <alignment wrapText="1"/>
      <protection locked="0"/>
    </xf>
    <xf numFmtId="4" fontId="7" fillId="0" borderId="0" xfId="0" applyNumberFormat="1" applyFont="1" applyBorder="1" applyAlignment="1" applyProtection="1">
      <alignment wrapText="1"/>
      <protection locked="0"/>
    </xf>
    <xf numFmtId="49" fontId="2" fillId="0" borderId="4" xfId="0" applyNumberFormat="1" applyFont="1" applyBorder="1" applyAlignment="1" applyProtection="1">
      <alignment wrapText="1"/>
      <protection locked="0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4" fontId="2" fillId="0" borderId="4" xfId="0" applyNumberFormat="1" applyFont="1" applyBorder="1" applyAlignment="1" applyProtection="1">
      <alignment wrapText="1"/>
      <protection locked="0"/>
    </xf>
    <xf numFmtId="4" fontId="2" fillId="0" borderId="0" xfId="0" applyNumberFormat="1" applyFont="1" applyBorder="1" applyAlignment="1" applyProtection="1">
      <alignment wrapText="1"/>
      <protection locked="0"/>
    </xf>
    <xf numFmtId="49" fontId="2" fillId="3" borderId="4" xfId="0" applyNumberFormat="1" applyFont="1" applyFill="1" applyBorder="1" applyAlignment="1" applyProtection="1">
      <alignment wrapText="1"/>
      <protection locked="0"/>
    </xf>
    <xf numFmtId="49" fontId="7" fillId="4" borderId="4" xfId="0" applyNumberFormat="1" applyFont="1" applyFill="1" applyBorder="1" applyAlignment="1" applyProtection="1">
      <alignment wrapText="1"/>
      <protection locked="0"/>
    </xf>
    <xf numFmtId="49" fontId="2" fillId="3" borderId="5" xfId="0" applyNumberFormat="1" applyFont="1" applyFill="1" applyBorder="1" applyAlignment="1" applyProtection="1">
      <alignment wrapText="1"/>
      <protection locked="0"/>
    </xf>
    <xf numFmtId="49" fontId="2" fillId="3" borderId="4" xfId="0" applyNumberFormat="1" applyFont="1" applyFill="1" applyBorder="1" applyAlignment="1" applyProtection="1">
      <alignment horizontal="center" wrapText="1"/>
      <protection locked="0"/>
    </xf>
    <xf numFmtId="4" fontId="7" fillId="3" borderId="4" xfId="0" applyNumberFormat="1" applyFont="1" applyFill="1" applyBorder="1" applyAlignment="1" applyProtection="1">
      <alignment wrapText="1"/>
      <protection locked="0"/>
    </xf>
    <xf numFmtId="4" fontId="7" fillId="2" borderId="0" xfId="0" applyNumberFormat="1" applyFont="1" applyFill="1" applyBorder="1" applyAlignment="1" applyProtection="1">
      <alignment wrapText="1"/>
      <protection locked="0"/>
    </xf>
    <xf numFmtId="49" fontId="2" fillId="0" borderId="5" xfId="0" applyNumberFormat="1" applyFont="1" applyBorder="1" applyAlignment="1" applyProtection="1">
      <alignment wrapText="1"/>
      <protection locked="0"/>
    </xf>
    <xf numFmtId="2" fontId="0" fillId="0" borderId="4" xfId="0" applyNumberForma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14" fillId="0" borderId="0" xfId="0" applyFont="1" applyAlignment="1" applyProtection="1">
      <alignment wrapText="1"/>
      <protection locked="0"/>
    </xf>
    <xf numFmtId="49" fontId="9" fillId="0" borderId="4" xfId="0" applyNumberFormat="1" applyFont="1" applyBorder="1" applyAlignment="1" applyProtection="1">
      <alignment horizontal="center" wrapText="1"/>
      <protection locked="0"/>
    </xf>
    <xf numFmtId="49" fontId="9" fillId="0" borderId="4" xfId="0" applyNumberFormat="1" applyFont="1" applyBorder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4" fontId="2" fillId="3" borderId="4" xfId="0" applyNumberFormat="1" applyFont="1" applyFill="1" applyBorder="1" applyAlignment="1" applyProtection="1">
      <alignment wrapText="1"/>
      <protection locked="0"/>
    </xf>
    <xf numFmtId="4" fontId="2" fillId="2" borderId="0" xfId="0" applyNumberFormat="1" applyFont="1" applyFill="1" applyBorder="1" applyAlignment="1" applyProtection="1">
      <alignment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wrapText="1"/>
      <protection locked="0"/>
    </xf>
    <xf numFmtId="49" fontId="2" fillId="0" borderId="3" xfId="0" applyNumberFormat="1" applyFont="1" applyBorder="1" applyAlignment="1" applyProtection="1">
      <alignment horizontal="center" wrapText="1"/>
      <protection locked="0"/>
    </xf>
    <xf numFmtId="3" fontId="2" fillId="0" borderId="0" xfId="0" applyNumberFormat="1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49" fontId="2" fillId="0" borderId="0" xfId="0" applyNumberFormat="1" applyFont="1" applyBorder="1" applyAlignment="1" applyProtection="1">
      <alignment wrapText="1"/>
      <protection locked="0"/>
    </xf>
    <xf numFmtId="49" fontId="2" fillId="0" borderId="0" xfId="0" applyNumberFormat="1" applyFont="1" applyBorder="1" applyAlignment="1" applyProtection="1">
      <alignment horizontal="center" wrapText="1"/>
      <protection locked="0"/>
    </xf>
    <xf numFmtId="3" fontId="2" fillId="0" borderId="3" xfId="0" applyNumberFormat="1" applyFont="1" applyBorder="1" applyAlignment="1" applyProtection="1">
      <alignment wrapText="1"/>
      <protection locked="0"/>
    </xf>
    <xf numFmtId="3" fontId="2" fillId="0" borderId="8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horizontal="right" wrapText="1"/>
    </xf>
    <xf numFmtId="0" fontId="23" fillId="0" borderId="0" xfId="0" applyFont="1" applyAlignment="1">
      <alignment wrapText="1"/>
    </xf>
    <xf numFmtId="0" fontId="2" fillId="0" borderId="0" xfId="0" applyFont="1" applyAlignment="1" applyProtection="1">
      <alignment horizontal="right" wrapText="1"/>
      <protection locked="0"/>
    </xf>
    <xf numFmtId="3" fontId="2" fillId="0" borderId="0" xfId="0" applyNumberFormat="1" applyFont="1" applyAlignment="1" applyProtection="1">
      <alignment horizontal="center" wrapText="1"/>
      <protection locked="0"/>
    </xf>
    <xf numFmtId="0" fontId="24" fillId="0" borderId="0" xfId="0" applyFont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4" fontId="24" fillId="0" borderId="0" xfId="0" applyNumberFormat="1" applyFont="1" applyAlignment="1">
      <alignment horizontal="right" wrapText="1"/>
    </xf>
    <xf numFmtId="4" fontId="22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4" fontId="24" fillId="0" borderId="4" xfId="0" applyNumberFormat="1" applyFont="1" applyBorder="1" applyAlignment="1">
      <alignment horizontal="center" vertical="center" wrapText="1"/>
    </xf>
    <xf numFmtId="49" fontId="24" fillId="6" borderId="4" xfId="0" applyNumberFormat="1" applyFont="1" applyFill="1" applyBorder="1" applyAlignment="1">
      <alignment horizontal="center" vertical="center" wrapText="1"/>
    </xf>
    <xf numFmtId="4" fontId="24" fillId="6" borderId="4" xfId="0" applyNumberFormat="1" applyFont="1" applyFill="1" applyBorder="1" applyAlignment="1">
      <alignment horizontal="right" wrapText="1"/>
    </xf>
    <xf numFmtId="49" fontId="24" fillId="7" borderId="4" xfId="0" applyNumberFormat="1" applyFont="1" applyFill="1" applyBorder="1" applyAlignment="1">
      <alignment horizontal="center" vertical="center" wrapText="1"/>
    </xf>
    <xf numFmtId="4" fontId="24" fillId="7" borderId="4" xfId="0" applyNumberFormat="1" applyFont="1" applyFill="1" applyBorder="1" applyAlignment="1">
      <alignment horizontal="right" wrapText="1"/>
    </xf>
    <xf numFmtId="0" fontId="22" fillId="0" borderId="5" xfId="0" applyFont="1" applyBorder="1" applyAlignment="1">
      <alignment horizontal="center" wrapText="1"/>
    </xf>
    <xf numFmtId="0" fontId="22" fillId="0" borderId="7" xfId="0" applyFont="1" applyBorder="1" applyAlignment="1">
      <alignment horizontal="center" wrapText="1"/>
    </xf>
    <xf numFmtId="49" fontId="22" fillId="0" borderId="4" xfId="0" applyNumberFormat="1" applyFont="1" applyBorder="1" applyAlignment="1">
      <alignment horizontal="center" vertical="center" wrapText="1"/>
    </xf>
    <xf numFmtId="4" fontId="22" fillId="0" borderId="4" xfId="0" applyNumberFormat="1" applyFont="1" applyBorder="1" applyAlignment="1">
      <alignment horizontal="right" wrapText="1"/>
    </xf>
    <xf numFmtId="0" fontId="24" fillId="0" borderId="0" xfId="0" applyFont="1" applyAlignment="1">
      <alignment wrapText="1"/>
    </xf>
    <xf numFmtId="4" fontId="24" fillId="0" borderId="0" xfId="0" applyNumberFormat="1" applyFont="1" applyAlignment="1">
      <alignment wrapText="1"/>
    </xf>
    <xf numFmtId="4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49" fontId="24" fillId="0" borderId="4" xfId="0" applyNumberFormat="1" applyFont="1" applyBorder="1" applyAlignment="1">
      <alignment horizontal="center" vertical="center" wrapText="1"/>
    </xf>
    <xf numFmtId="49" fontId="19" fillId="0" borderId="4" xfId="1" applyNumberFormat="1" applyFont="1" applyBorder="1" applyAlignment="1">
      <alignment horizontal="center" vertical="center" wrapText="1"/>
    </xf>
    <xf numFmtId="4" fontId="24" fillId="0" borderId="4" xfId="0" applyNumberFormat="1" applyFont="1" applyBorder="1" applyAlignment="1">
      <alignment horizontal="right" wrapText="1"/>
    </xf>
    <xf numFmtId="4" fontId="24" fillId="2" borderId="4" xfId="0" applyNumberFormat="1" applyFont="1" applyFill="1" applyBorder="1" applyAlignment="1">
      <alignment horizontal="right" wrapText="1"/>
    </xf>
    <xf numFmtId="49" fontId="24" fillId="2" borderId="4" xfId="0" applyNumberFormat="1" applyFont="1" applyFill="1" applyBorder="1" applyAlignment="1">
      <alignment horizontal="center" vertical="center" wrapText="1"/>
    </xf>
    <xf numFmtId="49" fontId="19" fillId="0" borderId="5" xfId="1" applyNumberFormat="1" applyFont="1" applyBorder="1" applyAlignment="1">
      <alignment horizontal="center" vertical="center" wrapText="1"/>
    </xf>
    <xf numFmtId="49" fontId="19" fillId="0" borderId="7" xfId="1" applyNumberFormat="1" applyFont="1" applyBorder="1" applyAlignment="1">
      <alignment horizontal="center" vertical="center" wrapText="1"/>
    </xf>
    <xf numFmtId="49" fontId="22" fillId="2" borderId="4" xfId="0" applyNumberFormat="1" applyFont="1" applyFill="1" applyBorder="1" applyAlignment="1">
      <alignment horizontal="center" vertical="center" wrapText="1"/>
    </xf>
    <xf numFmtId="49" fontId="19" fillId="2" borderId="4" xfId="1" applyNumberFormat="1" applyFont="1" applyFill="1" applyBorder="1" applyAlignment="1">
      <alignment horizontal="center" vertical="center" wrapText="1"/>
    </xf>
    <xf numFmtId="4" fontId="22" fillId="2" borderId="4" xfId="0" applyNumberFormat="1" applyFont="1" applyFill="1" applyBorder="1" applyAlignment="1">
      <alignment horizontal="right" wrapText="1"/>
    </xf>
    <xf numFmtId="49" fontId="26" fillId="2" borderId="4" xfId="1" applyNumberFormat="1" applyFont="1" applyFill="1" applyBorder="1" applyAlignment="1">
      <alignment horizontal="center" vertical="center" wrapText="1"/>
    </xf>
    <xf numFmtId="49" fontId="19" fillId="0" borderId="5" xfId="1" applyNumberFormat="1" applyFont="1" applyBorder="1" applyAlignment="1">
      <alignment vertical="center" wrapText="1"/>
    </xf>
    <xf numFmtId="49" fontId="19" fillId="0" borderId="7" xfId="1" applyNumberFormat="1" applyFont="1" applyBorder="1" applyAlignment="1">
      <alignment vertical="center" wrapText="1"/>
    </xf>
    <xf numFmtId="49" fontId="26" fillId="0" borderId="5" xfId="1" applyNumberFormat="1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49" fontId="24" fillId="8" borderId="4" xfId="0" applyNumberFormat="1" applyFont="1" applyFill="1" applyBorder="1" applyAlignment="1">
      <alignment horizontal="center" vertical="center" wrapText="1"/>
    </xf>
    <xf numFmtId="4" fontId="24" fillId="8" borderId="4" xfId="0" applyNumberFormat="1" applyFont="1" applyFill="1" applyBorder="1" applyAlignment="1">
      <alignment horizontal="right" wrapText="1"/>
    </xf>
    <xf numFmtId="49" fontId="22" fillId="0" borderId="0" xfId="0" applyNumberFormat="1" applyFont="1" applyAlignment="1">
      <alignment horizontal="center" wrapText="1"/>
    </xf>
    <xf numFmtId="49" fontId="22" fillId="0" borderId="3" xfId="0" applyNumberFormat="1" applyFont="1" applyBorder="1" applyAlignment="1">
      <alignment horizontal="center" wrapText="1"/>
    </xf>
    <xf numFmtId="49" fontId="22" fillId="0" borderId="0" xfId="0" applyNumberFormat="1" applyFont="1" applyBorder="1" applyAlignment="1">
      <alignment horizontal="center" wrapText="1"/>
    </xf>
    <xf numFmtId="4" fontId="22" fillId="0" borderId="0" xfId="0" applyNumberFormat="1" applyFont="1" applyBorder="1" applyAlignment="1">
      <alignment horizontal="right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left" wrapText="1"/>
    </xf>
    <xf numFmtId="49" fontId="22" fillId="0" borderId="0" xfId="0" applyNumberFormat="1" applyFont="1" applyBorder="1" applyAlignment="1">
      <alignment wrapText="1"/>
    </xf>
    <xf numFmtId="49" fontId="22" fillId="0" borderId="3" xfId="0" applyNumberFormat="1" applyFont="1" applyBorder="1" applyAlignment="1">
      <alignment horizontal="right" wrapText="1"/>
    </xf>
    <xf numFmtId="4" fontId="22" fillId="0" borderId="8" xfId="0" applyNumberFormat="1" applyFont="1" applyBorder="1" applyAlignment="1">
      <alignment horizontal="right" wrapText="1"/>
    </xf>
    <xf numFmtId="49" fontId="22" fillId="0" borderId="0" xfId="0" applyNumberFormat="1" applyFont="1" applyAlignment="1">
      <alignment wrapText="1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2" xfId="0" applyBorder="1"/>
    <xf numFmtId="10" fontId="0" fillId="0" borderId="19" xfId="0" applyNumberFormat="1" applyBorder="1"/>
    <xf numFmtId="4" fontId="0" fillId="0" borderId="0" xfId="0" applyNumberFormat="1" applyAlignment="1">
      <alignment horizontal="center"/>
    </xf>
    <xf numFmtId="0" fontId="0" fillId="0" borderId="0" xfId="0" applyAlignment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29" fillId="0" borderId="23" xfId="0" applyFon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165" fontId="0" fillId="0" borderId="22" xfId="0" applyNumberFormat="1" applyBorder="1"/>
    <xf numFmtId="0" fontId="21" fillId="2" borderId="4" xfId="0" applyFont="1" applyFill="1" applyBorder="1"/>
    <xf numFmtId="4" fontId="0" fillId="2" borderId="4" xfId="0" applyNumberFormat="1" applyFill="1" applyBorder="1"/>
    <xf numFmtId="0" fontId="0" fillId="2" borderId="4" xfId="0" applyFill="1" applyBorder="1" applyAlignment="1"/>
    <xf numFmtId="0" fontId="0" fillId="2" borderId="4" xfId="0" applyFill="1" applyBorder="1" applyAlignment="1">
      <alignment horizontal="center"/>
    </xf>
    <xf numFmtId="0" fontId="0" fillId="2" borderId="0" xfId="0" applyFill="1"/>
    <xf numFmtId="0" fontId="0" fillId="2" borderId="21" xfId="0" applyFill="1" applyBorder="1"/>
    <xf numFmtId="10" fontId="0" fillId="2" borderId="0" xfId="0" applyNumberFormat="1" applyFill="1" applyBorder="1"/>
    <xf numFmtId="165" fontId="0" fillId="2" borderId="22" xfId="0" applyNumberFormat="1" applyFill="1" applyBorder="1"/>
    <xf numFmtId="4" fontId="21" fillId="0" borderId="4" xfId="0" applyNumberFormat="1" applyFont="1" applyBorder="1" applyAlignment="1">
      <alignment horizontal="left"/>
    </xf>
    <xf numFmtId="0" fontId="30" fillId="0" borderId="4" xfId="0" applyFont="1" applyBorder="1" applyAlignment="1">
      <alignment horizontal="center"/>
    </xf>
    <xf numFmtId="0" fontId="0" fillId="0" borderId="24" xfId="0" applyBorder="1"/>
    <xf numFmtId="0" fontId="0" fillId="0" borderId="1" xfId="0" applyBorder="1"/>
    <xf numFmtId="1" fontId="0" fillId="0" borderId="25" xfId="0" applyNumberFormat="1" applyBorder="1"/>
    <xf numFmtId="10" fontId="0" fillId="0" borderId="4" xfId="0" applyNumberFormat="1" applyBorder="1" applyAlignment="1">
      <alignment horizontal="center"/>
    </xf>
    <xf numFmtId="10" fontId="0" fillId="0" borderId="0" xfId="0" applyNumberFormat="1"/>
    <xf numFmtId="0" fontId="29" fillId="0" borderId="4" xfId="0" applyFont="1" applyBorder="1" applyAlignment="1">
      <alignment horizontal="center" wrapText="1"/>
    </xf>
    <xf numFmtId="165" fontId="0" fillId="0" borderId="0" xfId="0" applyNumberFormat="1"/>
    <xf numFmtId="0" fontId="21" fillId="9" borderId="4" xfId="0" applyFont="1" applyFill="1" applyBorder="1"/>
    <xf numFmtId="4" fontId="21" fillId="9" borderId="4" xfId="0" applyNumberFormat="1" applyFont="1" applyFill="1" applyBorder="1"/>
    <xf numFmtId="0" fontId="21" fillId="9" borderId="4" xfId="0" applyFont="1" applyFill="1" applyBorder="1" applyAlignment="1"/>
    <xf numFmtId="0" fontId="21" fillId="9" borderId="4" xfId="0" applyFont="1" applyFill="1" applyBorder="1" applyAlignment="1">
      <alignment horizontal="center"/>
    </xf>
    <xf numFmtId="0" fontId="21" fillId="0" borderId="0" xfId="0" applyFont="1"/>
    <xf numFmtId="0" fontId="21" fillId="0" borderId="4" xfId="0" applyFont="1" applyBorder="1"/>
    <xf numFmtId="4" fontId="0" fillId="0" borderId="4" xfId="0" applyNumberFormat="1" applyBorder="1"/>
    <xf numFmtId="0" fontId="21" fillId="0" borderId="4" xfId="0" applyFont="1" applyBorder="1" applyAlignment="1">
      <alignment horizontal="center"/>
    </xf>
    <xf numFmtId="0" fontId="29" fillId="0" borderId="4" xfId="0" applyFont="1" applyBorder="1" applyAlignment="1">
      <alignment horizontal="right"/>
    </xf>
    <xf numFmtId="4" fontId="31" fillId="0" borderId="4" xfId="0" applyNumberFormat="1" applyFont="1" applyBorder="1"/>
    <xf numFmtId="0" fontId="29" fillId="0" borderId="4" xfId="0" applyFont="1" applyBorder="1" applyAlignment="1">
      <alignment horizontal="center"/>
    </xf>
    <xf numFmtId="0" fontId="29" fillId="0" borderId="4" xfId="0" applyFont="1" applyBorder="1"/>
    <xf numFmtId="0" fontId="0" fillId="0" borderId="4" xfId="0" applyBorder="1" applyAlignment="1">
      <alignment horizontal="right"/>
    </xf>
    <xf numFmtId="4" fontId="21" fillId="0" borderId="4" xfId="0" applyNumberFormat="1" applyFont="1" applyBorder="1" applyAlignment="1">
      <alignment horizontal="right"/>
    </xf>
    <xf numFmtId="4" fontId="29" fillId="0" borderId="4" xfId="0" applyNumberFormat="1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32" fillId="0" borderId="4" xfId="0" applyFont="1" applyBorder="1" applyAlignment="1">
      <alignment horizontal="center"/>
    </xf>
    <xf numFmtId="4" fontId="21" fillId="0" borderId="4" xfId="0" applyNumberFormat="1" applyFont="1" applyBorder="1"/>
    <xf numFmtId="0" fontId="0" fillId="0" borderId="4" xfId="0" applyFont="1" applyBorder="1" applyAlignment="1">
      <alignment horizontal="right"/>
    </xf>
    <xf numFmtId="4" fontId="30" fillId="0" borderId="4" xfId="0" applyNumberFormat="1" applyFont="1" applyBorder="1"/>
    <xf numFmtId="9" fontId="0" fillId="0" borderId="4" xfId="0" applyNumberFormat="1" applyBorder="1" applyAlignment="1">
      <alignment horizontal="center"/>
    </xf>
    <xf numFmtId="0" fontId="30" fillId="0" borderId="4" xfId="0" applyFont="1" applyBorder="1"/>
    <xf numFmtId="0" fontId="0" fillId="0" borderId="4" xfId="0" applyBorder="1" applyAlignment="1"/>
    <xf numFmtId="0" fontId="21" fillId="10" borderId="4" xfId="0" applyFont="1" applyFill="1" applyBorder="1"/>
    <xf numFmtId="4" fontId="0" fillId="10" borderId="4" xfId="0" applyNumberFormat="1" applyFill="1" applyBorder="1"/>
    <xf numFmtId="0" fontId="0" fillId="10" borderId="4" xfId="0" applyFill="1" applyBorder="1" applyAlignment="1"/>
    <xf numFmtId="0" fontId="21" fillId="11" borderId="4" xfId="0" applyFont="1" applyFill="1" applyBorder="1"/>
    <xf numFmtId="4" fontId="21" fillId="11" borderId="4" xfId="0" applyNumberFormat="1" applyFont="1" applyFill="1" applyBorder="1"/>
    <xf numFmtId="0" fontId="21" fillId="11" borderId="4" xfId="0" applyFont="1" applyFill="1" applyBorder="1" applyAlignment="1"/>
    <xf numFmtId="0" fontId="33" fillId="0" borderId="4" xfId="0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4" fontId="33" fillId="0" borderId="0" xfId="0" applyNumberFormat="1" applyFont="1"/>
    <xf numFmtId="0" fontId="33" fillId="0" borderId="0" xfId="0" applyFont="1" applyAlignment="1"/>
    <xf numFmtId="4" fontId="0" fillId="0" borderId="0" xfId="0" applyNumberFormat="1"/>
    <xf numFmtId="49" fontId="18" fillId="0" borderId="5" xfId="1" applyNumberFormat="1" applyFont="1" applyBorder="1" applyAlignment="1" applyProtection="1">
      <alignment horizontal="left" vertical="center" wrapText="1"/>
      <protection locked="0"/>
    </xf>
    <xf numFmtId="49" fontId="18" fillId="0" borderId="7" xfId="1" applyNumberFormat="1" applyFont="1" applyBorder="1" applyAlignment="1" applyProtection="1">
      <alignment horizontal="left" vertical="center" wrapText="1"/>
      <protection locked="0"/>
    </xf>
    <xf numFmtId="3" fontId="2" fillId="0" borderId="7" xfId="0" applyNumberFormat="1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right" wrapText="1"/>
      <protection locked="0"/>
    </xf>
    <xf numFmtId="49" fontId="24" fillId="7" borderId="4" xfId="0" applyNumberFormat="1" applyFont="1" applyFill="1" applyBorder="1" applyAlignment="1">
      <alignment horizontal="center" wrapText="1"/>
    </xf>
    <xf numFmtId="49" fontId="24" fillId="6" borderId="4" xfId="0" applyNumberFormat="1" applyFont="1" applyFill="1" applyBorder="1" applyAlignment="1">
      <alignment horizontal="center" wrapText="1"/>
    </xf>
    <xf numFmtId="49" fontId="24" fillId="8" borderId="4" xfId="0" applyNumberFormat="1" applyFont="1" applyFill="1" applyBorder="1" applyAlignment="1">
      <alignment horizontal="center" wrapText="1"/>
    </xf>
    <xf numFmtId="49" fontId="22" fillId="0" borderId="4" xfId="0" applyNumberFormat="1" applyFont="1" applyBorder="1" applyAlignment="1">
      <alignment horizontal="center" wrapText="1"/>
    </xf>
    <xf numFmtId="2" fontId="2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 applyProtection="1">
      <alignment horizontal="center" vertical="center" wrapText="1"/>
      <protection locked="0"/>
    </xf>
    <xf numFmtId="2" fontId="2" fillId="0" borderId="0" xfId="0" applyNumberFormat="1" applyFont="1" applyAlignment="1" applyProtection="1">
      <alignment horizontal="center" wrapText="1"/>
      <protection locked="0"/>
    </xf>
    <xf numFmtId="49" fontId="19" fillId="0" borderId="5" xfId="1" applyNumberFormat="1" applyFont="1" applyBorder="1" applyAlignment="1">
      <alignment horizontal="left" vertical="center" wrapText="1"/>
    </xf>
    <xf numFmtId="49" fontId="22" fillId="0" borderId="7" xfId="0" applyNumberFormat="1" applyFont="1" applyBorder="1" applyAlignment="1">
      <alignment horizontal="center" vertical="center" wrapText="1"/>
    </xf>
    <xf numFmtId="49" fontId="19" fillId="0" borderId="7" xfId="1" applyNumberFormat="1" applyFont="1" applyBorder="1" applyAlignment="1">
      <alignment horizontal="left" vertical="center" wrapText="1"/>
    </xf>
    <xf numFmtId="49" fontId="19" fillId="0" borderId="5" xfId="1" applyNumberFormat="1" applyFont="1" applyBorder="1" applyAlignment="1">
      <alignment vertical="center" wrapText="1"/>
    </xf>
    <xf numFmtId="49" fontId="19" fillId="0" borderId="7" xfId="1" applyNumberFormat="1" applyFont="1" applyBorder="1" applyAlignment="1">
      <alignment vertical="center" wrapText="1"/>
    </xf>
    <xf numFmtId="49" fontId="24" fillId="2" borderId="4" xfId="0" applyNumberFormat="1" applyFont="1" applyFill="1" applyBorder="1" applyAlignment="1">
      <alignment horizontal="center" wrapText="1"/>
    </xf>
    <xf numFmtId="0" fontId="2" fillId="0" borderId="0" xfId="0" applyFont="1" applyAlignment="1" applyProtection="1">
      <alignment horizontal="center" wrapText="1"/>
      <protection locked="0"/>
    </xf>
    <xf numFmtId="49" fontId="2" fillId="0" borderId="3" xfId="0" applyNumberFormat="1" applyFont="1" applyBorder="1" applyAlignment="1" applyProtection="1">
      <alignment horizontal="center" wrapText="1"/>
      <protection locked="0"/>
    </xf>
    <xf numFmtId="3" fontId="2" fillId="0" borderId="3" xfId="0" applyNumberFormat="1" applyFont="1" applyBorder="1" applyAlignment="1" applyProtection="1">
      <alignment horizontal="center" wrapText="1"/>
      <protection locked="0"/>
    </xf>
    <xf numFmtId="49" fontId="2" fillId="0" borderId="0" xfId="0" applyNumberFormat="1" applyFont="1" applyBorder="1" applyAlignment="1" applyProtection="1">
      <alignment horizontal="center" wrapText="1"/>
      <protection locked="0"/>
    </xf>
    <xf numFmtId="3" fontId="2" fillId="0" borderId="8" xfId="0" applyNumberFormat="1" applyFont="1" applyBorder="1" applyAlignment="1" applyProtection="1">
      <alignment horizontal="center" wrapText="1"/>
      <protection locked="0"/>
    </xf>
    <xf numFmtId="49" fontId="18" fillId="0" borderId="5" xfId="1" applyNumberFormat="1" applyFont="1" applyBorder="1" applyAlignment="1" applyProtection="1">
      <alignment horizontal="left" vertical="center" wrapText="1"/>
      <protection locked="0"/>
    </xf>
    <xf numFmtId="49" fontId="18" fillId="0" borderId="7" xfId="1" applyNumberFormat="1" applyFont="1" applyBorder="1" applyAlignment="1" applyProtection="1">
      <alignment horizontal="left" vertical="center" wrapText="1"/>
      <protection locked="0"/>
    </xf>
    <xf numFmtId="49" fontId="19" fillId="0" borderId="5" xfId="1" applyNumberFormat="1" applyFont="1" applyBorder="1" applyAlignment="1" applyProtection="1">
      <alignment horizontal="left" vertical="center" wrapText="1"/>
      <protection locked="0"/>
    </xf>
    <xf numFmtId="49" fontId="19" fillId="0" borderId="7" xfId="1" applyNumberFormat="1" applyFont="1" applyBorder="1" applyAlignment="1" applyProtection="1">
      <alignment horizontal="left" vertical="center" wrapText="1"/>
      <protection locked="0"/>
    </xf>
    <xf numFmtId="49" fontId="20" fillId="0" borderId="5" xfId="1" applyNumberFormat="1" applyFont="1" applyBorder="1" applyAlignment="1" applyProtection="1">
      <alignment horizontal="left" vertical="center" wrapText="1"/>
      <protection locked="0"/>
    </xf>
    <xf numFmtId="49" fontId="20" fillId="0" borderId="7" xfId="1" applyNumberFormat="1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wrapText="1"/>
      <protection locked="0"/>
    </xf>
    <xf numFmtId="0" fontId="0" fillId="0" borderId="7" xfId="0" applyBorder="1" applyAlignment="1">
      <alignment horizontal="left" vertical="center" wrapText="1"/>
    </xf>
    <xf numFmtId="0" fontId="14" fillId="0" borderId="0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49" fontId="9" fillId="0" borderId="5" xfId="0" applyNumberFormat="1" applyFont="1" applyBorder="1" applyAlignment="1" applyProtection="1">
      <alignment horizontal="center" wrapText="1"/>
      <protection locked="0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1" fillId="3" borderId="5" xfId="0" applyFont="1" applyFill="1" applyBorder="1" applyAlignment="1" applyProtection="1">
      <alignment horizontal="left" wrapText="1"/>
      <protection locked="0"/>
    </xf>
    <xf numFmtId="0" fontId="11" fillId="3" borderId="7" xfId="0" applyFont="1" applyFill="1" applyBorder="1" applyAlignment="1" applyProtection="1">
      <alignment horizontal="left" wrapText="1"/>
      <protection locked="0"/>
    </xf>
    <xf numFmtId="0" fontId="3" fillId="0" borderId="4" xfId="0" applyFont="1" applyBorder="1" applyAlignment="1">
      <alignment horizontal="left" wrapText="1"/>
    </xf>
    <xf numFmtId="0" fontId="16" fillId="0" borderId="5" xfId="0" applyFont="1" applyBorder="1" applyAlignment="1" applyProtection="1">
      <alignment horizontal="center" wrapText="1"/>
      <protection locked="0"/>
    </xf>
    <xf numFmtId="0" fontId="16" fillId="0" borderId="7" xfId="0" applyFont="1" applyBorder="1" applyAlignment="1" applyProtection="1">
      <alignment horizontal="center" wrapText="1"/>
      <protection locked="0"/>
    </xf>
    <xf numFmtId="0" fontId="16" fillId="0" borderId="5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1" fillId="0" borderId="5" xfId="0" applyFont="1" applyBorder="1" applyAlignment="1" applyProtection="1">
      <alignment horizontal="center" wrapText="1"/>
      <protection locked="0"/>
    </xf>
    <xf numFmtId="0" fontId="11" fillId="0" borderId="7" xfId="0" applyFont="1" applyBorder="1" applyAlignment="1" applyProtection="1">
      <alignment horizontal="center" wrapText="1"/>
      <protection locked="0"/>
    </xf>
    <xf numFmtId="49" fontId="9" fillId="0" borderId="9" xfId="0" applyNumberFormat="1" applyFont="1" applyBorder="1" applyAlignment="1" applyProtection="1">
      <alignment horizont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4" fillId="0" borderId="5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Alignment="1">
      <alignment wrapText="1"/>
    </xf>
    <xf numFmtId="0" fontId="0" fillId="0" borderId="16" xfId="0" applyBorder="1" applyAlignment="1">
      <alignment wrapText="1"/>
    </xf>
    <xf numFmtId="0" fontId="12" fillId="5" borderId="5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3" fillId="0" borderId="5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1" fillId="0" borderId="5" xfId="0" applyFont="1" applyBorder="1" applyAlignment="1" applyProtection="1">
      <alignment wrapText="1"/>
      <protection locked="0"/>
    </xf>
    <xf numFmtId="0" fontId="11" fillId="0" borderId="7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10" fillId="0" borderId="4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6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2" fillId="0" borderId="6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left" wrapText="1"/>
      <protection locked="0"/>
    </xf>
    <xf numFmtId="0" fontId="10" fillId="0" borderId="6" xfId="0" applyFont="1" applyBorder="1" applyAlignment="1" applyProtection="1">
      <alignment horizontal="left" wrapText="1"/>
      <protection locked="0"/>
    </xf>
    <xf numFmtId="0" fontId="10" fillId="0" borderId="7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justify" wrapText="1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9" fillId="0" borderId="5" xfId="0" applyFont="1" applyBorder="1" applyAlignment="1" applyProtection="1">
      <alignment horizontal="justify" vertical="top" wrapText="1"/>
      <protection locked="0"/>
    </xf>
    <xf numFmtId="0" fontId="9" fillId="0" borderId="6" xfId="0" applyFont="1" applyBorder="1" applyAlignment="1" applyProtection="1">
      <alignment horizontal="justify" vertical="top" wrapText="1"/>
      <protection locked="0"/>
    </xf>
    <xf numFmtId="0" fontId="9" fillId="0" borderId="7" xfId="0" applyFont="1" applyBorder="1" applyAlignment="1" applyProtection="1">
      <alignment horizontal="justify" vertical="top" wrapText="1"/>
      <protection locked="0"/>
    </xf>
    <xf numFmtId="0" fontId="2" fillId="0" borderId="5" xfId="0" applyFont="1" applyBorder="1" applyAlignment="1" applyProtection="1">
      <alignment horizontal="justify" wrapText="1"/>
      <protection locked="0"/>
    </xf>
    <xf numFmtId="0" fontId="2" fillId="0" borderId="6" xfId="0" applyFont="1" applyBorder="1" applyAlignment="1" applyProtection="1">
      <alignment horizontal="justify" wrapText="1"/>
      <protection locked="0"/>
    </xf>
    <xf numFmtId="0" fontId="2" fillId="0" borderId="7" xfId="0" applyFont="1" applyBorder="1" applyAlignment="1" applyProtection="1">
      <alignment horizontal="justify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0" fillId="2" borderId="0" xfId="0" applyFill="1" applyAlignment="1">
      <alignment wrapText="1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horizontal="left" wrapText="1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14" fontId="3" fillId="0" borderId="0" xfId="0" applyNumberFormat="1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5" fillId="2" borderId="3" xfId="0" applyFont="1" applyFill="1" applyBorder="1" applyAlignment="1" applyProtection="1">
      <alignment horizontal="center" wrapText="1"/>
      <protection locked="0"/>
    </xf>
    <xf numFmtId="49" fontId="19" fillId="0" borderId="5" xfId="1" applyNumberFormat="1" applyFont="1" applyBorder="1" applyAlignment="1">
      <alignment horizontal="left" vertical="center" wrapText="1"/>
    </xf>
    <xf numFmtId="49" fontId="22" fillId="0" borderId="5" xfId="0" applyNumberFormat="1" applyFont="1" applyBorder="1" applyAlignment="1">
      <alignment horizontal="center" vertical="center" wrapText="1"/>
    </xf>
    <xf numFmtId="49" fontId="22" fillId="0" borderId="6" xfId="0" applyNumberFormat="1" applyFont="1" applyBorder="1" applyAlignment="1">
      <alignment horizontal="center" vertical="center" wrapText="1"/>
    </xf>
    <xf numFmtId="49" fontId="22" fillId="0" borderId="7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4" fontId="24" fillId="0" borderId="5" xfId="0" applyNumberFormat="1" applyFont="1" applyBorder="1" applyAlignment="1">
      <alignment horizontal="center" vertical="center" wrapText="1"/>
    </xf>
    <xf numFmtId="4" fontId="24" fillId="0" borderId="6" xfId="0" applyNumberFormat="1" applyFont="1" applyBorder="1" applyAlignment="1">
      <alignment horizontal="center" vertical="center" wrapText="1"/>
    </xf>
    <xf numFmtId="4" fontId="24" fillId="0" borderId="7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4" fontId="24" fillId="0" borderId="11" xfId="0" applyNumberFormat="1" applyFont="1" applyBorder="1" applyAlignment="1">
      <alignment horizontal="center" vertical="center" wrapText="1"/>
    </xf>
    <xf numFmtId="4" fontId="24" fillId="0" borderId="14" xfId="0" applyNumberFormat="1" applyFont="1" applyBorder="1" applyAlignment="1">
      <alignment horizontal="center" vertical="center" wrapText="1"/>
    </xf>
    <xf numFmtId="49" fontId="24" fillId="7" borderId="5" xfId="0" applyNumberFormat="1" applyFont="1" applyFill="1" applyBorder="1" applyAlignment="1">
      <alignment horizontal="center" vertical="center" wrapText="1"/>
    </xf>
    <xf numFmtId="49" fontId="24" fillId="7" borderId="6" xfId="0" applyNumberFormat="1" applyFont="1" applyFill="1" applyBorder="1" applyAlignment="1">
      <alignment horizontal="center" vertical="center" wrapText="1"/>
    </xf>
    <xf numFmtId="49" fontId="24" fillId="7" borderId="7" xfId="0" applyNumberFormat="1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left" wrapText="1"/>
    </xf>
    <xf numFmtId="0" fontId="24" fillId="6" borderId="7" xfId="0" applyFont="1" applyFill="1" applyBorder="1" applyAlignment="1">
      <alignment horizontal="left" wrapText="1"/>
    </xf>
    <xf numFmtId="0" fontId="24" fillId="7" borderId="5" xfId="0" applyFont="1" applyFill="1" applyBorder="1" applyAlignment="1">
      <alignment horizontal="left" wrapText="1"/>
    </xf>
    <xf numFmtId="0" fontId="24" fillId="7" borderId="7" xfId="0" applyFont="1" applyFill="1" applyBorder="1" applyAlignment="1">
      <alignment horizontal="left" wrapText="1"/>
    </xf>
    <xf numFmtId="0" fontId="24" fillId="0" borderId="5" xfId="0" applyFont="1" applyBorder="1" applyAlignment="1">
      <alignment horizontal="left" wrapText="1"/>
    </xf>
    <xf numFmtId="0" fontId="24" fillId="0" borderId="7" xfId="0" applyFont="1" applyBorder="1" applyAlignment="1">
      <alignment horizontal="left" wrapText="1"/>
    </xf>
    <xf numFmtId="49" fontId="19" fillId="0" borderId="7" xfId="1" applyNumberFormat="1" applyFont="1" applyBorder="1" applyAlignment="1">
      <alignment horizontal="left" vertical="center" wrapText="1"/>
    </xf>
    <xf numFmtId="49" fontId="19" fillId="0" borderId="5" xfId="1" applyNumberFormat="1" applyFont="1" applyBorder="1" applyAlignment="1">
      <alignment vertical="center" wrapText="1"/>
    </xf>
    <xf numFmtId="49" fontId="19" fillId="0" borderId="7" xfId="1" applyNumberFormat="1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49" fontId="19" fillId="0" borderId="9" xfId="1" applyNumberFormat="1" applyFont="1" applyBorder="1" applyAlignment="1">
      <alignment vertical="center" wrapText="1"/>
    </xf>
    <xf numFmtId="49" fontId="19" fillId="0" borderId="10" xfId="1" applyNumberFormat="1" applyFont="1" applyBorder="1" applyAlignment="1">
      <alignment vertical="center" wrapText="1"/>
    </xf>
    <xf numFmtId="49" fontId="19" fillId="0" borderId="15" xfId="1" applyNumberFormat="1" applyFont="1" applyBorder="1" applyAlignment="1">
      <alignment vertical="center" wrapText="1"/>
    </xf>
    <xf numFmtId="49" fontId="19" fillId="0" borderId="16" xfId="1" applyNumberFormat="1" applyFont="1" applyBorder="1" applyAlignment="1">
      <alignment vertical="center" wrapText="1"/>
    </xf>
    <xf numFmtId="49" fontId="19" fillId="0" borderId="12" xfId="1" applyNumberFormat="1" applyFont="1" applyBorder="1" applyAlignment="1">
      <alignment vertical="center" wrapText="1"/>
    </xf>
    <xf numFmtId="49" fontId="19" fillId="0" borderId="13" xfId="1" applyNumberFormat="1" applyFont="1" applyBorder="1" applyAlignment="1">
      <alignment vertical="center" wrapText="1"/>
    </xf>
    <xf numFmtId="49" fontId="22" fillId="2" borderId="5" xfId="0" applyNumberFormat="1" applyFont="1" applyFill="1" applyBorder="1" applyAlignment="1">
      <alignment horizontal="center" vertical="center" wrapText="1"/>
    </xf>
    <xf numFmtId="49" fontId="22" fillId="2" borderId="6" xfId="0" applyNumberFormat="1" applyFont="1" applyFill="1" applyBorder="1" applyAlignment="1">
      <alignment horizontal="center" vertical="center" wrapText="1"/>
    </xf>
    <xf numFmtId="49" fontId="22" fillId="2" borderId="7" xfId="0" applyNumberFormat="1" applyFont="1" applyFill="1" applyBorder="1" applyAlignment="1">
      <alignment horizontal="center" vertical="center" wrapText="1"/>
    </xf>
    <xf numFmtId="49" fontId="19" fillId="0" borderId="5" xfId="1" applyNumberFormat="1" applyFont="1" applyBorder="1" applyAlignment="1">
      <alignment horizontal="center" vertical="center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6" borderId="5" xfId="1" applyNumberFormat="1" applyFont="1" applyFill="1" applyBorder="1" applyAlignment="1">
      <alignment horizontal="center" vertical="center" wrapText="1"/>
    </xf>
    <xf numFmtId="49" fontId="19" fillId="6" borderId="6" xfId="1" applyNumberFormat="1" applyFont="1" applyFill="1" applyBorder="1" applyAlignment="1">
      <alignment horizontal="center" vertical="center" wrapText="1"/>
    </xf>
    <xf numFmtId="49" fontId="19" fillId="6" borderId="7" xfId="1" applyNumberFormat="1" applyFont="1" applyFill="1" applyBorder="1" applyAlignment="1">
      <alignment horizontal="center" vertical="center" wrapText="1"/>
    </xf>
    <xf numFmtId="49" fontId="19" fillId="0" borderId="6" xfId="1" applyNumberFormat="1" applyFont="1" applyBorder="1" applyAlignment="1">
      <alignment horizontal="center" vertical="center" wrapText="1"/>
    </xf>
    <xf numFmtId="49" fontId="24" fillId="2" borderId="5" xfId="0" applyNumberFormat="1" applyFont="1" applyFill="1" applyBorder="1" applyAlignment="1">
      <alignment horizontal="center" vertical="center" wrapText="1"/>
    </xf>
    <xf numFmtId="49" fontId="24" fillId="2" borderId="6" xfId="0" applyNumberFormat="1" applyFont="1" applyFill="1" applyBorder="1" applyAlignment="1">
      <alignment horizontal="center" vertical="center" wrapText="1"/>
    </xf>
    <xf numFmtId="49" fontId="24" fillId="2" borderId="7" xfId="0" applyNumberFormat="1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left" wrapText="1"/>
    </xf>
    <xf numFmtId="0" fontId="24" fillId="8" borderId="7" xfId="0" applyFont="1" applyFill="1" applyBorder="1" applyAlignment="1">
      <alignment horizontal="left" wrapText="1"/>
    </xf>
    <xf numFmtId="0" fontId="24" fillId="2" borderId="5" xfId="0" applyFont="1" applyFill="1" applyBorder="1" applyAlignment="1">
      <alignment horizontal="center" wrapText="1"/>
    </xf>
    <xf numFmtId="0" fontId="24" fillId="2" borderId="7" xfId="0" applyFont="1" applyFill="1" applyBorder="1" applyAlignment="1">
      <alignment horizontal="center" wrapText="1"/>
    </xf>
    <xf numFmtId="4" fontId="22" fillId="0" borderId="8" xfId="0" applyNumberFormat="1" applyFont="1" applyBorder="1" applyAlignment="1">
      <alignment horizontal="right" wrapText="1"/>
    </xf>
    <xf numFmtId="0" fontId="3" fillId="0" borderId="0" xfId="0" applyFont="1" applyAlignment="1">
      <alignment horizontal="left" wrapText="1"/>
    </xf>
    <xf numFmtId="49" fontId="22" fillId="0" borderId="8" xfId="0" applyNumberFormat="1" applyFont="1" applyBorder="1" applyAlignment="1">
      <alignment horizontal="center" wrapText="1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center" wrapText="1"/>
    </xf>
    <xf numFmtId="4" fontId="22" fillId="0" borderId="3" xfId="0" applyNumberFormat="1" applyFont="1" applyBorder="1" applyAlignment="1">
      <alignment horizontal="right" wrapText="1"/>
    </xf>
    <xf numFmtId="49" fontId="22" fillId="0" borderId="0" xfId="0" applyNumberFormat="1" applyFont="1" applyBorder="1" applyAlignment="1">
      <alignment horizontal="left" wrapText="1"/>
    </xf>
    <xf numFmtId="49" fontId="22" fillId="0" borderId="3" xfId="0" applyNumberFormat="1" applyFont="1" applyBorder="1" applyAlignment="1">
      <alignment horizontal="left" wrapText="1"/>
    </xf>
    <xf numFmtId="49" fontId="22" fillId="0" borderId="3" xfId="0" applyNumberFormat="1" applyFont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  <xf numFmtId="4" fontId="22" fillId="0" borderId="6" xfId="0" applyNumberFormat="1" applyFont="1" applyBorder="1" applyAlignment="1">
      <alignment horizontal="right" wrapText="1"/>
    </xf>
    <xf numFmtId="0" fontId="27" fillId="0" borderId="0" xfId="0" applyFont="1" applyAlignment="1">
      <alignment horizontal="center"/>
    </xf>
    <xf numFmtId="0" fontId="28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right"/>
    </xf>
  </cellXfs>
  <cellStyles count="2">
    <cellStyle name="Обычный" xfId="0" builtinId="0"/>
    <cellStyle name="Обычный_АЦК 2007г. для росписей-Ол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3"/>
  <sheetViews>
    <sheetView tabSelected="1" view="pageBreakPreview" topLeftCell="B1" zoomScaleNormal="80" zoomScaleSheetLayoutView="100" workbookViewId="0">
      <selection activeCell="J83" sqref="J83"/>
    </sheetView>
  </sheetViews>
  <sheetFormatPr defaultColWidth="9.140625" defaultRowHeight="15.75" x14ac:dyDescent="0.25"/>
  <cols>
    <col min="1" max="1" width="20.85546875" style="74" customWidth="1"/>
    <col min="2" max="2" width="30.140625" style="74" customWidth="1"/>
    <col min="3" max="5" width="9.140625" style="4"/>
    <col min="6" max="6" width="8.5703125" style="4" customWidth="1"/>
    <col min="7" max="7" width="5.5703125" style="4" customWidth="1"/>
    <col min="8" max="8" width="9.7109375" style="4" customWidth="1"/>
    <col min="9" max="9" width="35.28515625" style="4" customWidth="1"/>
    <col min="10" max="10" width="17.28515625" style="29" customWidth="1"/>
    <col min="11" max="11" width="9.7109375" style="29" customWidth="1"/>
    <col min="12" max="12" width="15.140625" style="29" customWidth="1"/>
    <col min="13" max="13" width="22" style="4" customWidth="1"/>
    <col min="14" max="14" width="14.7109375" style="4" customWidth="1"/>
    <col min="15" max="15" width="14" style="4" customWidth="1"/>
    <col min="16" max="16384" width="9.140625" style="4"/>
  </cols>
  <sheetData>
    <row r="1" spans="1:18" ht="26.25" customHeight="1" x14ac:dyDescent="0.25">
      <c r="A1" s="319" t="s">
        <v>0</v>
      </c>
      <c r="B1" s="319"/>
      <c r="C1" s="319"/>
      <c r="D1" s="319"/>
      <c r="E1" s="1"/>
      <c r="F1" s="2"/>
      <c r="G1" s="2"/>
      <c r="H1" s="3"/>
      <c r="I1" s="319" t="s">
        <v>1</v>
      </c>
      <c r="J1" s="319"/>
      <c r="K1" s="319"/>
      <c r="L1" s="2"/>
    </row>
    <row r="2" spans="1:18" ht="55.5" customHeight="1" x14ac:dyDescent="0.25">
      <c r="A2" s="320" t="s">
        <v>2</v>
      </c>
      <c r="B2" s="320"/>
      <c r="C2" s="320"/>
      <c r="D2" s="320"/>
      <c r="E2" s="321"/>
      <c r="F2" s="2"/>
      <c r="G2" s="2"/>
      <c r="H2" s="320" t="s">
        <v>234</v>
      </c>
      <c r="I2" s="320"/>
      <c r="J2" s="320"/>
      <c r="K2" s="320"/>
      <c r="L2" s="320"/>
      <c r="N2" s="319"/>
      <c r="O2" s="319"/>
      <c r="P2" s="319"/>
      <c r="Q2" s="319"/>
      <c r="R2" s="1"/>
    </row>
    <row r="3" spans="1:18" ht="19.5" customHeight="1" x14ac:dyDescent="0.25">
      <c r="A3" s="312" t="s">
        <v>247</v>
      </c>
      <c r="B3" s="313"/>
      <c r="C3" s="313"/>
      <c r="D3" s="313"/>
      <c r="E3" s="1"/>
      <c r="F3" s="2"/>
      <c r="G3" s="2"/>
      <c r="H3" s="322" t="s">
        <v>248</v>
      </c>
      <c r="I3" s="323"/>
      <c r="J3" s="323"/>
      <c r="K3" s="323"/>
      <c r="L3" s="323"/>
      <c r="N3" s="320"/>
      <c r="O3" s="320"/>
      <c r="P3" s="320"/>
      <c r="Q3" s="320"/>
      <c r="R3" s="321"/>
    </row>
    <row r="4" spans="1:18" ht="19.5" customHeight="1" x14ac:dyDescent="0.25">
      <c r="A4" s="5"/>
      <c r="B4" s="6"/>
      <c r="C4" s="6"/>
      <c r="D4" s="6"/>
      <c r="E4" s="6"/>
      <c r="F4" s="2"/>
      <c r="G4" s="2"/>
      <c r="H4" s="7"/>
      <c r="I4" s="8"/>
      <c r="J4" s="8"/>
      <c r="K4" s="8"/>
      <c r="L4" s="1"/>
      <c r="N4" s="312"/>
      <c r="O4" s="313"/>
      <c r="P4" s="313"/>
      <c r="Q4" s="313"/>
      <c r="R4" s="1"/>
    </row>
    <row r="5" spans="1:18" ht="19.5" customHeight="1" x14ac:dyDescent="0.25">
      <c r="A5" s="5"/>
      <c r="B5" s="6"/>
      <c r="C5" s="6"/>
      <c r="D5" s="6"/>
      <c r="E5" s="6"/>
      <c r="F5" s="2"/>
      <c r="G5" s="2"/>
      <c r="H5" s="7"/>
      <c r="I5" s="8"/>
      <c r="J5" s="8"/>
      <c r="K5" s="8"/>
      <c r="L5" s="1"/>
    </row>
    <row r="6" spans="1:18" ht="16.5" customHeight="1" x14ac:dyDescent="0.25">
      <c r="A6" s="9"/>
      <c r="B6" s="9"/>
      <c r="C6" s="10"/>
      <c r="D6" s="10"/>
      <c r="E6" s="10"/>
      <c r="F6" s="10"/>
      <c r="G6" s="10"/>
      <c r="H6" s="10"/>
      <c r="I6" s="11"/>
      <c r="J6" s="1"/>
      <c r="K6" s="1"/>
      <c r="L6" s="1"/>
    </row>
    <row r="7" spans="1:18" x14ac:dyDescent="0.25">
      <c r="A7" s="9"/>
      <c r="B7" s="314" t="s">
        <v>3</v>
      </c>
      <c r="C7" s="314"/>
      <c r="D7" s="314"/>
      <c r="E7" s="314"/>
      <c r="F7" s="314"/>
      <c r="G7" s="314"/>
      <c r="H7" s="314"/>
      <c r="I7" s="314"/>
      <c r="J7" s="314"/>
      <c r="K7" s="314"/>
      <c r="L7" s="314"/>
    </row>
    <row r="8" spans="1:18" ht="15" customHeight="1" x14ac:dyDescent="0.25">
      <c r="A8" s="9"/>
      <c r="B8" s="9"/>
      <c r="C8" s="10"/>
      <c r="D8" s="10"/>
      <c r="E8" s="314" t="s">
        <v>235</v>
      </c>
      <c r="F8" s="314"/>
      <c r="G8" s="314"/>
      <c r="H8" s="314"/>
      <c r="I8" s="314"/>
      <c r="J8" s="314"/>
      <c r="K8" s="1"/>
      <c r="L8" s="1"/>
    </row>
    <row r="9" spans="1:18" ht="24.75" customHeight="1" x14ac:dyDescent="0.25">
      <c r="A9" s="9"/>
      <c r="B9" s="9"/>
      <c r="C9" s="10"/>
      <c r="D9" s="10"/>
      <c r="E9" s="10"/>
      <c r="F9" s="10"/>
      <c r="G9" s="10"/>
      <c r="H9" s="10"/>
      <c r="I9" s="10"/>
      <c r="J9" s="1"/>
      <c r="K9" s="1"/>
      <c r="L9" s="1"/>
    </row>
    <row r="10" spans="1:18" ht="50.25" customHeight="1" thickBot="1" x14ac:dyDescent="0.3">
      <c r="A10" s="315" t="s">
        <v>4</v>
      </c>
      <c r="B10" s="315"/>
      <c r="C10" s="315"/>
      <c r="D10" s="315"/>
      <c r="E10" s="316" t="s">
        <v>219</v>
      </c>
      <c r="F10" s="316"/>
      <c r="G10" s="316"/>
      <c r="H10" s="316"/>
      <c r="I10" s="316"/>
      <c r="J10" s="316"/>
      <c r="K10" s="316"/>
      <c r="L10" s="316"/>
    </row>
    <row r="11" spans="1:18" hidden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"/>
      <c r="K11" s="1"/>
      <c r="L11" s="1"/>
    </row>
    <row r="12" spans="1:18" ht="25.5" customHeight="1" thickBot="1" x14ac:dyDescent="0.3">
      <c r="A12" s="308" t="s">
        <v>5</v>
      </c>
      <c r="B12" s="308"/>
      <c r="C12" s="308"/>
      <c r="D12" s="308"/>
      <c r="E12" s="317" t="s">
        <v>218</v>
      </c>
      <c r="F12" s="318"/>
      <c r="G12" s="318"/>
      <c r="H12" s="318"/>
      <c r="I12" s="318"/>
      <c r="J12" s="318"/>
      <c r="K12" s="318"/>
      <c r="L12" s="318"/>
    </row>
    <row r="13" spans="1:18" ht="35.25" customHeight="1" thickBot="1" x14ac:dyDescent="0.3">
      <c r="A13" s="324" t="s">
        <v>6</v>
      </c>
      <c r="B13" s="324"/>
      <c r="C13" s="325">
        <v>6166018613</v>
      </c>
      <c r="D13" s="325"/>
      <c r="E13" s="325"/>
      <c r="F13" s="325"/>
      <c r="G13" s="325"/>
      <c r="H13" s="325"/>
      <c r="I13" s="10" t="s">
        <v>7</v>
      </c>
      <c r="J13" s="12">
        <v>616601001</v>
      </c>
      <c r="K13" s="12"/>
      <c r="L13" s="12"/>
    </row>
    <row r="14" spans="1:18" hidden="1" x14ac:dyDescent="0.25">
      <c r="A14" s="9"/>
      <c r="B14" s="9"/>
      <c r="C14" s="10"/>
      <c r="D14" s="10"/>
      <c r="E14" s="10"/>
      <c r="F14" s="10"/>
      <c r="G14" s="10"/>
      <c r="H14" s="10"/>
      <c r="I14" s="10"/>
      <c r="J14" s="1"/>
      <c r="K14" s="1"/>
      <c r="L14" s="1"/>
    </row>
    <row r="15" spans="1:18" ht="48" customHeight="1" thickBot="1" x14ac:dyDescent="0.3">
      <c r="A15" s="308" t="s">
        <v>8</v>
      </c>
      <c r="B15" s="308"/>
      <c r="C15" s="308"/>
      <c r="D15" s="308"/>
      <c r="E15" s="309" t="s">
        <v>9</v>
      </c>
      <c r="F15" s="309"/>
      <c r="G15" s="309"/>
      <c r="H15" s="309"/>
      <c r="I15" s="309"/>
      <c r="J15" s="309"/>
      <c r="K15" s="309"/>
      <c r="L15" s="13"/>
    </row>
    <row r="16" spans="1:18" ht="1.5" customHeight="1" x14ac:dyDescent="0.25">
      <c r="A16" s="9"/>
      <c r="B16" s="9"/>
      <c r="C16" s="10"/>
      <c r="D16" s="10"/>
      <c r="E16" s="10"/>
      <c r="F16" s="10"/>
      <c r="G16" s="10"/>
      <c r="H16" s="10"/>
      <c r="I16" s="10"/>
      <c r="J16" s="1"/>
      <c r="K16" s="1"/>
      <c r="L16" s="1"/>
    </row>
    <row r="17" spans="1:12" x14ac:dyDescent="0.25">
      <c r="A17" s="9"/>
      <c r="B17" s="9"/>
      <c r="C17" s="10"/>
      <c r="D17" s="10"/>
      <c r="E17" s="10"/>
      <c r="F17" s="10"/>
      <c r="G17" s="10"/>
      <c r="H17" s="10"/>
      <c r="I17" s="10"/>
      <c r="J17" s="1"/>
      <c r="K17" s="1"/>
      <c r="L17" s="1"/>
    </row>
    <row r="18" spans="1:12" x14ac:dyDescent="0.25">
      <c r="A18" s="310" t="s">
        <v>10</v>
      </c>
      <c r="B18" s="310"/>
      <c r="C18" s="311"/>
      <c r="D18" s="311"/>
      <c r="E18" s="10"/>
      <c r="F18" s="10"/>
      <c r="G18" s="10"/>
      <c r="H18" s="10"/>
      <c r="I18" s="10"/>
      <c r="J18" s="1"/>
      <c r="K18" s="1"/>
      <c r="L18" s="1" t="s">
        <v>11</v>
      </c>
    </row>
    <row r="19" spans="1:12" ht="31.5" x14ac:dyDescent="0.25">
      <c r="A19" s="14"/>
      <c r="B19" s="14"/>
      <c r="C19" s="10"/>
      <c r="D19" s="10"/>
      <c r="E19" s="10"/>
      <c r="F19" s="10"/>
      <c r="G19" s="10"/>
      <c r="H19" s="10"/>
      <c r="I19" s="10"/>
      <c r="J19" s="1"/>
      <c r="K19" s="15" t="s">
        <v>12</v>
      </c>
      <c r="L19" s="1"/>
    </row>
    <row r="20" spans="1:12" x14ac:dyDescent="0.25">
      <c r="A20" s="14"/>
      <c r="B20" s="14"/>
      <c r="C20" s="10"/>
      <c r="D20" s="10"/>
      <c r="E20" s="10"/>
      <c r="F20" s="10"/>
      <c r="G20" s="10"/>
      <c r="H20" s="10"/>
      <c r="I20" s="10"/>
      <c r="J20" s="1"/>
      <c r="K20" s="16" t="s">
        <v>13</v>
      </c>
      <c r="L20" s="17">
        <v>42674</v>
      </c>
    </row>
    <row r="21" spans="1:12" x14ac:dyDescent="0.25">
      <c r="A21" s="14"/>
      <c r="B21" s="14"/>
      <c r="C21" s="10"/>
      <c r="D21" s="10"/>
      <c r="E21" s="10"/>
      <c r="F21" s="10"/>
      <c r="G21" s="10"/>
      <c r="H21" s="10"/>
      <c r="I21" s="10"/>
      <c r="J21" s="1"/>
      <c r="K21" s="16"/>
      <c r="L21" s="18"/>
    </row>
    <row r="22" spans="1:12" x14ac:dyDescent="0.25">
      <c r="A22" s="14"/>
      <c r="B22" s="14"/>
      <c r="C22" s="10"/>
      <c r="D22" s="10"/>
      <c r="E22" s="10"/>
      <c r="F22" s="10"/>
      <c r="G22" s="10"/>
      <c r="H22" s="10"/>
      <c r="I22" s="10"/>
      <c r="J22" s="1"/>
      <c r="K22" s="16"/>
      <c r="L22" s="18"/>
    </row>
    <row r="23" spans="1:12" ht="31.5" x14ac:dyDescent="0.25">
      <c r="A23" s="14"/>
      <c r="B23" s="14"/>
      <c r="C23" s="10"/>
      <c r="D23" s="10"/>
      <c r="E23" s="10"/>
      <c r="F23" s="10"/>
      <c r="G23" s="10"/>
      <c r="H23" s="10"/>
      <c r="I23" s="19"/>
      <c r="J23" s="1"/>
      <c r="K23" s="16" t="s">
        <v>14</v>
      </c>
      <c r="L23" s="18">
        <v>44853382</v>
      </c>
    </row>
    <row r="24" spans="1:12" x14ac:dyDescent="0.25">
      <c r="A24" s="14"/>
      <c r="B24" s="14"/>
      <c r="C24" s="10"/>
      <c r="D24" s="10"/>
      <c r="E24" s="10"/>
      <c r="F24" s="10"/>
      <c r="G24" s="10"/>
      <c r="H24" s="10"/>
      <c r="I24" s="19"/>
      <c r="J24" s="15"/>
      <c r="K24" s="16"/>
      <c r="L24" s="20"/>
    </row>
    <row r="25" spans="1:12" x14ac:dyDescent="0.25">
      <c r="A25" s="14"/>
      <c r="B25" s="14"/>
      <c r="C25" s="10"/>
      <c r="D25" s="10"/>
      <c r="E25" s="10"/>
      <c r="F25" s="10"/>
      <c r="G25" s="10"/>
      <c r="H25" s="10"/>
      <c r="I25" s="19"/>
      <c r="J25" s="15"/>
      <c r="K25" s="16"/>
      <c r="L25" s="20"/>
    </row>
    <row r="26" spans="1:12" x14ac:dyDescent="0.25">
      <c r="A26" s="14"/>
      <c r="B26" s="14"/>
      <c r="C26" s="10"/>
      <c r="D26" s="10"/>
      <c r="E26" s="10"/>
      <c r="F26" s="10"/>
      <c r="G26" s="10"/>
      <c r="H26" s="10"/>
      <c r="I26" s="19"/>
      <c r="J26" s="15"/>
      <c r="K26" s="16"/>
      <c r="L26" s="20"/>
    </row>
    <row r="27" spans="1:12" x14ac:dyDescent="0.25">
      <c r="A27" s="9"/>
      <c r="B27" s="9"/>
      <c r="C27" s="10"/>
      <c r="D27" s="10"/>
      <c r="E27" s="10"/>
      <c r="F27" s="10"/>
      <c r="G27" s="10"/>
      <c r="H27" s="10"/>
      <c r="I27" s="10"/>
      <c r="J27" s="1"/>
      <c r="K27" s="16"/>
      <c r="L27" s="20"/>
    </row>
    <row r="28" spans="1:12" ht="31.5" x14ac:dyDescent="0.25">
      <c r="A28" s="9"/>
      <c r="B28" s="9"/>
      <c r="C28" s="10"/>
      <c r="D28" s="10"/>
      <c r="E28" s="10"/>
      <c r="F28" s="10"/>
      <c r="G28" s="10"/>
      <c r="H28" s="10"/>
      <c r="I28" s="10"/>
      <c r="J28" s="1"/>
      <c r="K28" s="16" t="s">
        <v>15</v>
      </c>
      <c r="L28" s="20">
        <v>383</v>
      </c>
    </row>
    <row r="29" spans="1:12" x14ac:dyDescent="0.25">
      <c r="A29" s="212" t="s">
        <v>16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</row>
    <row r="30" spans="1:12" x14ac:dyDescent="0.25">
      <c r="A30" s="306" t="s">
        <v>17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06"/>
      <c r="L30" s="306"/>
    </row>
    <row r="31" spans="1:12" x14ac:dyDescent="0.25">
      <c r="A31" s="306" t="s">
        <v>18</v>
      </c>
      <c r="B31" s="306"/>
      <c r="C31" s="306"/>
      <c r="D31" s="306"/>
      <c r="E31" s="306"/>
      <c r="F31" s="306"/>
      <c r="G31" s="306"/>
      <c r="H31" s="306"/>
      <c r="I31" s="306"/>
      <c r="J31" s="306"/>
      <c r="K31" s="306"/>
      <c r="L31" s="306"/>
    </row>
    <row r="32" spans="1:12" x14ac:dyDescent="0.25">
      <c r="A32" s="307" t="s">
        <v>19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07"/>
      <c r="L32" s="307"/>
    </row>
    <row r="33" spans="1:12" x14ac:dyDescent="0.25">
      <c r="A33" s="212" t="s">
        <v>20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</row>
    <row r="34" spans="1:12" ht="31.5" x14ac:dyDescent="0.25">
      <c r="A34" s="279" t="s">
        <v>21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2" t="s">
        <v>22</v>
      </c>
    </row>
    <row r="35" spans="1:12" x14ac:dyDescent="0.25">
      <c r="A35" s="295" t="s">
        <v>23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7"/>
      <c r="L35" s="22"/>
    </row>
    <row r="36" spans="1:12" x14ac:dyDescent="0.25">
      <c r="A36" s="287" t="s">
        <v>24</v>
      </c>
      <c r="B36" s="288"/>
      <c r="C36" s="288"/>
      <c r="D36" s="288"/>
      <c r="E36" s="288"/>
      <c r="F36" s="288"/>
      <c r="G36" s="288"/>
      <c r="H36" s="288"/>
      <c r="I36" s="288"/>
      <c r="J36" s="288"/>
      <c r="K36" s="288"/>
      <c r="L36" s="289"/>
    </row>
    <row r="37" spans="1:12" s="24" customFormat="1" x14ac:dyDescent="0.25">
      <c r="A37" s="300" t="s">
        <v>25</v>
      </c>
      <c r="B37" s="301"/>
      <c r="C37" s="301"/>
      <c r="D37" s="301"/>
      <c r="E37" s="301"/>
      <c r="F37" s="301"/>
      <c r="G37" s="301"/>
      <c r="H37" s="301"/>
      <c r="I37" s="301"/>
      <c r="J37" s="301"/>
      <c r="K37" s="302"/>
      <c r="L37" s="23">
        <v>3852869.19</v>
      </c>
    </row>
    <row r="38" spans="1:12" s="24" customFormat="1" x14ac:dyDescent="0.25">
      <c r="A38" s="300" t="s">
        <v>26</v>
      </c>
      <c r="B38" s="301"/>
      <c r="C38" s="301"/>
      <c r="D38" s="301"/>
      <c r="E38" s="301"/>
      <c r="F38" s="301"/>
      <c r="G38" s="301"/>
      <c r="H38" s="301"/>
      <c r="I38" s="301"/>
      <c r="J38" s="301"/>
      <c r="K38" s="302"/>
      <c r="L38" s="25"/>
    </row>
    <row r="39" spans="1:12" s="24" customFormat="1" x14ac:dyDescent="0.25">
      <c r="A39" s="300" t="s">
        <v>27</v>
      </c>
      <c r="B39" s="301"/>
      <c r="C39" s="301"/>
      <c r="D39" s="301"/>
      <c r="E39" s="301"/>
      <c r="F39" s="301"/>
      <c r="G39" s="301"/>
      <c r="H39" s="301"/>
      <c r="I39" s="301"/>
      <c r="J39" s="301"/>
      <c r="K39" s="302"/>
      <c r="L39" s="23">
        <v>39357764.780000001</v>
      </c>
    </row>
    <row r="40" spans="1:12" s="24" customFormat="1" x14ac:dyDescent="0.25">
      <c r="A40" s="300" t="s">
        <v>28</v>
      </c>
      <c r="B40" s="301"/>
      <c r="C40" s="301"/>
      <c r="D40" s="301"/>
      <c r="E40" s="301"/>
      <c r="F40" s="301"/>
      <c r="G40" s="301"/>
      <c r="H40" s="301"/>
      <c r="I40" s="301"/>
      <c r="J40" s="301"/>
      <c r="K40" s="302"/>
      <c r="L40" s="23">
        <v>20698517.93</v>
      </c>
    </row>
    <row r="41" spans="1:12" s="24" customFormat="1" x14ac:dyDescent="0.25">
      <c r="A41" s="300" t="s">
        <v>29</v>
      </c>
      <c r="B41" s="301"/>
      <c r="C41" s="301"/>
      <c r="D41" s="301"/>
      <c r="E41" s="301"/>
      <c r="F41" s="301"/>
      <c r="G41" s="301"/>
      <c r="H41" s="301"/>
      <c r="I41" s="301"/>
      <c r="J41" s="301"/>
      <c r="K41" s="302"/>
      <c r="L41" s="23">
        <v>713090.79</v>
      </c>
    </row>
    <row r="42" spans="1:12" s="24" customFormat="1" x14ac:dyDescent="0.25">
      <c r="A42" s="300" t="s">
        <v>30</v>
      </c>
      <c r="B42" s="301"/>
      <c r="C42" s="301"/>
      <c r="D42" s="301"/>
      <c r="E42" s="301"/>
      <c r="F42" s="301"/>
      <c r="G42" s="301"/>
      <c r="H42" s="301"/>
      <c r="I42" s="301"/>
      <c r="J42" s="301"/>
      <c r="K42" s="302"/>
      <c r="L42" s="23">
        <v>644484.04</v>
      </c>
    </row>
    <row r="43" spans="1:12" s="24" customFormat="1" x14ac:dyDescent="0.25">
      <c r="A43" s="300" t="s">
        <v>31</v>
      </c>
      <c r="B43" s="301"/>
      <c r="C43" s="301"/>
      <c r="D43" s="301"/>
      <c r="E43" s="301"/>
      <c r="F43" s="301"/>
      <c r="G43" s="301"/>
      <c r="H43" s="301"/>
      <c r="I43" s="301"/>
      <c r="J43" s="301"/>
      <c r="K43" s="302"/>
      <c r="L43" s="23">
        <v>7594971.1699999999</v>
      </c>
    </row>
    <row r="44" spans="1:12" x14ac:dyDescent="0.25">
      <c r="A44" s="295" t="s">
        <v>32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7"/>
      <c r="L44" s="26"/>
    </row>
    <row r="45" spans="1:12" x14ac:dyDescent="0.25">
      <c r="A45" s="287" t="s">
        <v>24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</row>
    <row r="46" spans="1:12" x14ac:dyDescent="0.25">
      <c r="A46" s="303" t="s">
        <v>33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5"/>
      <c r="L46" s="26"/>
    </row>
    <row r="47" spans="1:12" x14ac:dyDescent="0.25">
      <c r="A47" s="303" t="s">
        <v>34</v>
      </c>
      <c r="B47" s="304"/>
      <c r="C47" s="304"/>
      <c r="D47" s="304"/>
      <c r="E47" s="304"/>
      <c r="F47" s="304"/>
      <c r="G47" s="304"/>
      <c r="H47" s="304"/>
      <c r="I47" s="304"/>
      <c r="J47" s="304"/>
      <c r="K47" s="305"/>
      <c r="L47" s="26"/>
    </row>
    <row r="48" spans="1:12" x14ac:dyDescent="0.25">
      <c r="A48" s="295" t="s">
        <v>35</v>
      </c>
      <c r="B48" s="296"/>
      <c r="C48" s="296"/>
      <c r="D48" s="296"/>
      <c r="E48" s="296"/>
      <c r="F48" s="296"/>
      <c r="G48" s="296"/>
      <c r="H48" s="296"/>
      <c r="I48" s="296"/>
      <c r="J48" s="296"/>
      <c r="K48" s="297"/>
      <c r="L48" s="26"/>
    </row>
    <row r="49" spans="1:12" x14ac:dyDescent="0.25">
      <c r="A49" s="287" t="s">
        <v>24</v>
      </c>
      <c r="B49" s="288"/>
      <c r="C49" s="288"/>
      <c r="D49" s="288"/>
      <c r="E49" s="288"/>
      <c r="F49" s="288"/>
      <c r="G49" s="288"/>
      <c r="H49" s="288"/>
      <c r="I49" s="288"/>
      <c r="J49" s="288"/>
      <c r="K49" s="288"/>
      <c r="L49" s="289"/>
    </row>
    <row r="50" spans="1:12" x14ac:dyDescent="0.25">
      <c r="A50" s="298" t="s">
        <v>36</v>
      </c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7"/>
    </row>
    <row r="51" spans="1:12" x14ac:dyDescent="0.25">
      <c r="A51" s="280" t="s">
        <v>37</v>
      </c>
      <c r="B51" s="280"/>
      <c r="C51" s="280"/>
      <c r="D51" s="280"/>
      <c r="E51" s="280"/>
      <c r="F51" s="280"/>
      <c r="G51" s="280"/>
      <c r="H51" s="280"/>
      <c r="I51" s="280"/>
      <c r="J51" s="280"/>
      <c r="K51" s="280"/>
      <c r="L51" s="27"/>
    </row>
    <row r="52" spans="1:12" x14ac:dyDescent="0.25">
      <c r="A52" s="280" t="s">
        <v>38</v>
      </c>
      <c r="B52" s="280"/>
      <c r="C52" s="280"/>
      <c r="D52" s="280"/>
      <c r="E52" s="280"/>
      <c r="F52" s="280"/>
      <c r="G52" s="280"/>
      <c r="H52" s="280"/>
      <c r="I52" s="280"/>
      <c r="J52" s="280"/>
      <c r="K52" s="280"/>
      <c r="L52" s="27"/>
    </row>
    <row r="53" spans="1:12" x14ac:dyDescent="0.25">
      <c r="A53" s="299" t="s">
        <v>39</v>
      </c>
      <c r="B53" s="299"/>
      <c r="C53" s="299"/>
      <c r="D53" s="299"/>
      <c r="E53" s="299"/>
      <c r="F53" s="299"/>
      <c r="G53" s="299"/>
      <c r="H53" s="299"/>
      <c r="I53" s="299"/>
      <c r="J53" s="299"/>
      <c r="K53" s="299"/>
      <c r="L53" s="299"/>
    </row>
    <row r="54" spans="1:12" ht="42" customHeight="1" x14ac:dyDescent="0.25">
      <c r="A54" s="279" t="s">
        <v>40</v>
      </c>
      <c r="B54" s="279"/>
      <c r="C54" s="279"/>
      <c r="D54" s="279"/>
      <c r="E54" s="279" t="s">
        <v>41</v>
      </c>
      <c r="F54" s="279"/>
      <c r="G54" s="279" t="s">
        <v>227</v>
      </c>
      <c r="H54" s="279"/>
      <c r="I54" s="198" t="s">
        <v>42</v>
      </c>
      <c r="J54" s="197"/>
      <c r="K54" s="28"/>
    </row>
    <row r="55" spans="1:12" x14ac:dyDescent="0.25">
      <c r="A55" s="290" t="s">
        <v>43</v>
      </c>
      <c r="B55" s="291"/>
      <c r="C55" s="291"/>
      <c r="D55" s="292"/>
      <c r="E55" s="279" t="s">
        <v>44</v>
      </c>
      <c r="F55" s="279"/>
      <c r="G55" s="293">
        <f>G56+G57+G58</f>
        <v>1144</v>
      </c>
      <c r="H55" s="294"/>
      <c r="I55" s="293">
        <f>I56+I57+I58</f>
        <v>1144</v>
      </c>
      <c r="J55" s="294"/>
      <c r="K55" s="30"/>
    </row>
    <row r="56" spans="1:12" x14ac:dyDescent="0.25">
      <c r="A56" s="280" t="s">
        <v>45</v>
      </c>
      <c r="B56" s="280"/>
      <c r="C56" s="280"/>
      <c r="D56" s="280"/>
      <c r="E56" s="279" t="s">
        <v>44</v>
      </c>
      <c r="F56" s="279"/>
      <c r="G56" s="287">
        <v>463</v>
      </c>
      <c r="H56" s="289"/>
      <c r="I56" s="287">
        <v>463</v>
      </c>
      <c r="J56" s="289"/>
      <c r="K56" s="30"/>
    </row>
    <row r="57" spans="1:12" x14ac:dyDescent="0.25">
      <c r="A57" s="280" t="s">
        <v>46</v>
      </c>
      <c r="B57" s="280"/>
      <c r="C57" s="280"/>
      <c r="D57" s="280"/>
      <c r="E57" s="279" t="s">
        <v>44</v>
      </c>
      <c r="F57" s="279"/>
      <c r="G57" s="287">
        <v>583</v>
      </c>
      <c r="H57" s="289"/>
      <c r="I57" s="287">
        <v>583</v>
      </c>
      <c r="J57" s="289"/>
      <c r="K57" s="30"/>
    </row>
    <row r="58" spans="1:12" x14ac:dyDescent="0.25">
      <c r="A58" s="280" t="s">
        <v>47</v>
      </c>
      <c r="B58" s="280"/>
      <c r="C58" s="280"/>
      <c r="D58" s="280"/>
      <c r="E58" s="279" t="s">
        <v>44</v>
      </c>
      <c r="F58" s="279"/>
      <c r="G58" s="287">
        <v>98</v>
      </c>
      <c r="H58" s="289"/>
      <c r="I58" s="287">
        <v>98</v>
      </c>
      <c r="J58" s="289"/>
      <c r="K58" s="30"/>
    </row>
    <row r="59" spans="1:12" x14ac:dyDescent="0.25">
      <c r="A59" s="278" t="s">
        <v>48</v>
      </c>
      <c r="B59" s="278"/>
      <c r="C59" s="278"/>
      <c r="D59" s="278"/>
      <c r="E59" s="279" t="s">
        <v>44</v>
      </c>
      <c r="F59" s="279"/>
      <c r="G59" s="279">
        <f>G60+G61</f>
        <v>92</v>
      </c>
      <c r="H59" s="279"/>
      <c r="I59" s="279">
        <f>I60+I61</f>
        <v>92</v>
      </c>
      <c r="J59" s="279"/>
      <c r="K59" s="28"/>
    </row>
    <row r="60" spans="1:12" x14ac:dyDescent="0.25">
      <c r="A60" s="280" t="s">
        <v>49</v>
      </c>
      <c r="B60" s="280"/>
      <c r="C60" s="280"/>
      <c r="D60" s="280"/>
      <c r="E60" s="279" t="s">
        <v>44</v>
      </c>
      <c r="F60" s="279"/>
      <c r="G60" s="279">
        <v>28</v>
      </c>
      <c r="H60" s="279"/>
      <c r="I60" s="279">
        <v>28</v>
      </c>
      <c r="J60" s="279"/>
      <c r="K60" s="28"/>
    </row>
    <row r="61" spans="1:12" x14ac:dyDescent="0.25">
      <c r="A61" s="280" t="s">
        <v>50</v>
      </c>
      <c r="B61" s="280"/>
      <c r="C61" s="280"/>
      <c r="D61" s="280"/>
      <c r="E61" s="279" t="s">
        <v>44</v>
      </c>
      <c r="F61" s="279"/>
      <c r="G61" s="279">
        <v>64</v>
      </c>
      <c r="H61" s="279"/>
      <c r="I61" s="279">
        <v>64</v>
      </c>
      <c r="J61" s="279"/>
      <c r="K61" s="28"/>
    </row>
    <row r="62" spans="1:12" x14ac:dyDescent="0.25">
      <c r="A62" s="287" t="s">
        <v>51</v>
      </c>
      <c r="B62" s="288"/>
      <c r="C62" s="288"/>
      <c r="D62" s="289"/>
      <c r="E62" s="279" t="s">
        <v>44</v>
      </c>
      <c r="F62" s="279"/>
      <c r="G62" s="287">
        <v>59</v>
      </c>
      <c r="H62" s="289"/>
      <c r="I62" s="287">
        <v>59</v>
      </c>
      <c r="J62" s="289"/>
      <c r="K62" s="28"/>
    </row>
    <row r="63" spans="1:12" x14ac:dyDescent="0.25">
      <c r="A63" s="281" t="s">
        <v>52</v>
      </c>
      <c r="B63" s="282"/>
      <c r="C63" s="282"/>
      <c r="D63" s="283"/>
      <c r="E63" s="279"/>
      <c r="F63" s="279"/>
      <c r="G63" s="279"/>
      <c r="H63" s="279"/>
      <c r="I63" s="279"/>
      <c r="J63" s="279"/>
      <c r="K63" s="28"/>
    </row>
    <row r="64" spans="1:12" x14ac:dyDescent="0.25">
      <c r="A64" s="284" t="s">
        <v>53</v>
      </c>
      <c r="B64" s="285"/>
      <c r="C64" s="285"/>
      <c r="D64" s="286"/>
      <c r="E64" s="279" t="s">
        <v>44</v>
      </c>
      <c r="F64" s="279"/>
      <c r="G64" s="279">
        <v>21</v>
      </c>
      <c r="H64" s="279"/>
      <c r="I64" s="279">
        <v>21</v>
      </c>
      <c r="J64" s="279"/>
      <c r="K64" s="28"/>
    </row>
    <row r="65" spans="1:12" x14ac:dyDescent="0.25">
      <c r="A65" s="284" t="s">
        <v>54</v>
      </c>
      <c r="B65" s="285"/>
      <c r="C65" s="285"/>
      <c r="D65" s="286"/>
      <c r="E65" s="279" t="s">
        <v>44</v>
      </c>
      <c r="F65" s="279"/>
      <c r="G65" s="279">
        <v>27</v>
      </c>
      <c r="H65" s="279"/>
      <c r="I65" s="279">
        <v>27</v>
      </c>
      <c r="J65" s="279"/>
      <c r="K65" s="28"/>
    </row>
    <row r="66" spans="1:12" x14ac:dyDescent="0.25">
      <c r="A66" s="284" t="s">
        <v>55</v>
      </c>
      <c r="B66" s="285"/>
      <c r="C66" s="285"/>
      <c r="D66" s="286"/>
      <c r="E66" s="279" t="s">
        <v>44</v>
      </c>
      <c r="F66" s="279"/>
      <c r="G66" s="279">
        <v>16</v>
      </c>
      <c r="H66" s="279"/>
      <c r="I66" s="279">
        <v>16</v>
      </c>
      <c r="J66" s="279"/>
      <c r="K66" s="28"/>
    </row>
    <row r="67" spans="1:12" x14ac:dyDescent="0.25">
      <c r="A67" s="278" t="s">
        <v>56</v>
      </c>
      <c r="B67" s="278"/>
      <c r="C67" s="278"/>
      <c r="D67" s="278"/>
      <c r="E67" s="279" t="s">
        <v>57</v>
      </c>
      <c r="F67" s="279"/>
      <c r="G67" s="279">
        <v>22817.53</v>
      </c>
      <c r="H67" s="279"/>
      <c r="I67" s="279">
        <v>22817.53</v>
      </c>
      <c r="J67" s="279"/>
      <c r="K67" s="28"/>
    </row>
    <row r="68" spans="1:12" x14ac:dyDescent="0.25">
      <c r="A68" s="281" t="s">
        <v>58</v>
      </c>
      <c r="B68" s="282"/>
      <c r="C68" s="282"/>
      <c r="D68" s="283"/>
      <c r="E68" s="279"/>
      <c r="F68" s="279"/>
      <c r="G68" s="279"/>
      <c r="H68" s="279"/>
      <c r="I68" s="279"/>
      <c r="J68" s="279"/>
      <c r="K68" s="28"/>
    </row>
    <row r="69" spans="1:12" x14ac:dyDescent="0.25">
      <c r="A69" s="280" t="s">
        <v>59</v>
      </c>
      <c r="B69" s="280"/>
      <c r="C69" s="280"/>
      <c r="D69" s="280"/>
      <c r="E69" s="279" t="s">
        <v>57</v>
      </c>
      <c r="F69" s="279"/>
      <c r="G69" s="279">
        <v>68750</v>
      </c>
      <c r="H69" s="279"/>
      <c r="I69" s="279">
        <v>68750</v>
      </c>
      <c r="J69" s="279"/>
      <c r="K69" s="28"/>
    </row>
    <row r="70" spans="1:12" x14ac:dyDescent="0.25">
      <c r="A70" s="280" t="s">
        <v>60</v>
      </c>
      <c r="B70" s="280"/>
      <c r="C70" s="280"/>
      <c r="D70" s="280"/>
      <c r="E70" s="279" t="s">
        <v>57</v>
      </c>
      <c r="F70" s="279"/>
      <c r="G70" s="279">
        <v>27207.87</v>
      </c>
      <c r="H70" s="279"/>
      <c r="I70" s="279">
        <v>27207.87</v>
      </c>
      <c r="J70" s="279"/>
      <c r="K70" s="28"/>
    </row>
    <row r="71" spans="1:12" x14ac:dyDescent="0.25">
      <c r="A71" s="280" t="s">
        <v>61</v>
      </c>
      <c r="B71" s="280"/>
      <c r="C71" s="280"/>
      <c r="D71" s="280"/>
      <c r="E71" s="279" t="s">
        <v>57</v>
      </c>
      <c r="F71" s="279"/>
      <c r="G71" s="279">
        <v>15708.33</v>
      </c>
      <c r="H71" s="279"/>
      <c r="I71" s="279">
        <v>15708.33</v>
      </c>
      <c r="J71" s="279"/>
      <c r="K71" s="28"/>
    </row>
    <row r="72" spans="1:12" x14ac:dyDescent="0.25">
      <c r="A72" s="278" t="s">
        <v>62</v>
      </c>
      <c r="B72" s="278"/>
      <c r="C72" s="278"/>
      <c r="D72" s="278"/>
      <c r="E72" s="279" t="s">
        <v>63</v>
      </c>
      <c r="F72" s="279"/>
      <c r="G72" s="279">
        <v>78</v>
      </c>
      <c r="H72" s="279"/>
      <c r="I72" s="279">
        <v>78</v>
      </c>
      <c r="J72" s="279"/>
      <c r="K72" s="28"/>
    </row>
    <row r="73" spans="1:12" x14ac:dyDescent="0.25">
      <c r="A73" s="278" t="s">
        <v>64</v>
      </c>
      <c r="B73" s="278"/>
      <c r="C73" s="278"/>
      <c r="D73" s="278"/>
      <c r="E73" s="279" t="s">
        <v>65</v>
      </c>
      <c r="F73" s="279"/>
      <c r="G73" s="279">
        <v>8685.7999999999993</v>
      </c>
      <c r="H73" s="279"/>
      <c r="I73" s="279">
        <v>8685.7999999999993</v>
      </c>
      <c r="J73" s="279"/>
      <c r="K73" s="31"/>
    </row>
    <row r="74" spans="1:12" x14ac:dyDescent="0.25">
      <c r="A74" s="269" t="s">
        <v>66</v>
      </c>
      <c r="B74" s="269"/>
      <c r="C74" s="269"/>
      <c r="D74" s="269"/>
      <c r="E74" s="269"/>
      <c r="F74" s="269"/>
      <c r="G74" s="269"/>
      <c r="H74" s="269"/>
      <c r="I74" s="269"/>
      <c r="J74" s="269"/>
      <c r="K74" s="269"/>
      <c r="L74" s="269"/>
    </row>
    <row r="75" spans="1:12" x14ac:dyDescent="0.25">
      <c r="A75" s="270" t="s">
        <v>40</v>
      </c>
      <c r="B75" s="271"/>
      <c r="C75" s="274" t="s">
        <v>67</v>
      </c>
      <c r="D75" s="274" t="s">
        <v>68</v>
      </c>
      <c r="E75" s="274" t="s">
        <v>69</v>
      </c>
      <c r="F75" s="274" t="s">
        <v>70</v>
      </c>
      <c r="G75" s="276" t="s">
        <v>71</v>
      </c>
      <c r="H75" s="277" t="s">
        <v>72</v>
      </c>
      <c r="I75" s="276" t="s">
        <v>73</v>
      </c>
      <c r="J75" s="32" t="s">
        <v>22</v>
      </c>
      <c r="K75" s="33"/>
      <c r="L75" s="33"/>
    </row>
    <row r="76" spans="1:12" ht="46.9" customHeight="1" x14ac:dyDescent="0.25">
      <c r="A76" s="272"/>
      <c r="B76" s="273"/>
      <c r="C76" s="275"/>
      <c r="D76" s="275"/>
      <c r="E76" s="275"/>
      <c r="F76" s="275"/>
      <c r="G76" s="276"/>
      <c r="H76" s="277"/>
      <c r="I76" s="276"/>
      <c r="J76" s="34" t="s">
        <v>74</v>
      </c>
      <c r="K76" s="35"/>
      <c r="L76" s="35"/>
    </row>
    <row r="77" spans="1:12" x14ac:dyDescent="0.25">
      <c r="A77" s="264" t="s">
        <v>75</v>
      </c>
      <c r="B77" s="265"/>
      <c r="C77" s="36"/>
      <c r="D77" s="36" t="s">
        <v>76</v>
      </c>
      <c r="E77" s="36" t="s">
        <v>77</v>
      </c>
      <c r="F77" s="36" t="s">
        <v>78</v>
      </c>
      <c r="G77" s="36"/>
      <c r="H77" s="37" t="s">
        <v>239</v>
      </c>
      <c r="I77" s="36"/>
      <c r="J77" s="38">
        <v>0</v>
      </c>
      <c r="K77" s="39"/>
      <c r="L77" s="39"/>
    </row>
    <row r="78" spans="1:12" x14ac:dyDescent="0.25">
      <c r="A78" s="264" t="s">
        <v>52</v>
      </c>
      <c r="B78" s="265"/>
      <c r="C78" s="40"/>
      <c r="D78" s="40"/>
      <c r="E78" s="40"/>
      <c r="F78" s="40"/>
      <c r="G78" s="40"/>
      <c r="H78" s="41" t="s">
        <v>79</v>
      </c>
      <c r="I78" s="40"/>
      <c r="J78" s="42"/>
      <c r="K78" s="43"/>
      <c r="L78" s="43"/>
    </row>
    <row r="79" spans="1:12" x14ac:dyDescent="0.25">
      <c r="A79" s="266" t="s">
        <v>80</v>
      </c>
      <c r="B79" s="267"/>
      <c r="C79" s="40"/>
      <c r="D79" s="40"/>
      <c r="E79" s="40"/>
      <c r="F79" s="40"/>
      <c r="G79" s="40"/>
      <c r="H79" s="41"/>
      <c r="I79" s="40"/>
      <c r="J79" s="42"/>
      <c r="K79" s="43"/>
      <c r="L79" s="43"/>
    </row>
    <row r="80" spans="1:12" x14ac:dyDescent="0.25">
      <c r="A80" s="266" t="s">
        <v>81</v>
      </c>
      <c r="B80" s="267"/>
      <c r="C80" s="40"/>
      <c r="D80" s="40"/>
      <c r="E80" s="40"/>
      <c r="F80" s="40"/>
      <c r="G80" s="40"/>
      <c r="H80" s="41" t="s">
        <v>233</v>
      </c>
      <c r="I80" s="40"/>
      <c r="J80" s="42"/>
      <c r="K80" s="43"/>
      <c r="L80" s="43"/>
    </row>
    <row r="81" spans="1:14" x14ac:dyDescent="0.25">
      <c r="A81" s="266" t="s">
        <v>82</v>
      </c>
      <c r="B81" s="267"/>
      <c r="C81" s="40"/>
      <c r="D81" s="40"/>
      <c r="E81" s="40"/>
      <c r="F81" s="40"/>
      <c r="G81" s="40"/>
      <c r="H81" s="41"/>
      <c r="I81" s="40"/>
      <c r="J81" s="42"/>
      <c r="K81" s="43"/>
      <c r="L81" s="43"/>
    </row>
    <row r="82" spans="1:14" x14ac:dyDescent="0.25">
      <c r="A82" s="268" t="s">
        <v>83</v>
      </c>
      <c r="B82" s="267"/>
      <c r="C82" s="40"/>
      <c r="D82" s="40"/>
      <c r="E82" s="40"/>
      <c r="F82" s="40"/>
      <c r="G82" s="40"/>
      <c r="H82" s="41" t="s">
        <v>238</v>
      </c>
      <c r="I82" s="40"/>
      <c r="J82" s="42"/>
      <c r="K82" s="43"/>
      <c r="L82" s="43"/>
    </row>
    <row r="83" spans="1:14" x14ac:dyDescent="0.25">
      <c r="A83" s="233" t="s">
        <v>84</v>
      </c>
      <c r="B83" s="234"/>
      <c r="C83" s="44"/>
      <c r="D83" s="45" t="s">
        <v>76</v>
      </c>
      <c r="E83" s="45" t="s">
        <v>77</v>
      </c>
      <c r="F83" s="45" t="s">
        <v>78</v>
      </c>
      <c r="G83" s="46"/>
      <c r="H83" s="47"/>
      <c r="I83" s="44"/>
      <c r="J83" s="48">
        <f>J85+J88+J97</f>
        <v>44182951.5</v>
      </c>
      <c r="K83" s="49"/>
      <c r="L83" s="49"/>
    </row>
    <row r="84" spans="1:14" x14ac:dyDescent="0.25">
      <c r="A84" s="253" t="s">
        <v>85</v>
      </c>
      <c r="B84" s="254"/>
      <c r="C84" s="40"/>
      <c r="D84" s="40"/>
      <c r="E84" s="40"/>
      <c r="F84" s="40"/>
      <c r="G84" s="50"/>
      <c r="H84" s="41"/>
      <c r="I84" s="40"/>
      <c r="J84" s="42"/>
      <c r="K84" s="43"/>
      <c r="L84" s="43"/>
    </row>
    <row r="85" spans="1:14" ht="32.25" customHeight="1" x14ac:dyDescent="0.25">
      <c r="A85" s="240" t="s">
        <v>86</v>
      </c>
      <c r="B85" s="241"/>
      <c r="C85" s="242" t="s">
        <v>87</v>
      </c>
      <c r="D85" s="255"/>
      <c r="E85" s="255"/>
      <c r="F85" s="255"/>
      <c r="G85" s="256"/>
      <c r="H85" s="51">
        <v>0</v>
      </c>
      <c r="I85" s="52"/>
      <c r="J85" s="38">
        <v>41892751.5</v>
      </c>
      <c r="K85" s="39"/>
      <c r="L85" s="39"/>
    </row>
    <row r="86" spans="1:14" ht="22.9" customHeight="1" x14ac:dyDescent="0.25">
      <c r="A86" s="260" t="s">
        <v>88</v>
      </c>
      <c r="B86" s="261"/>
      <c r="C86" s="257"/>
      <c r="D86" s="258"/>
      <c r="E86" s="258"/>
      <c r="F86" s="258"/>
      <c r="G86" s="259"/>
      <c r="H86" s="53"/>
      <c r="I86" s="52"/>
      <c r="J86" s="42"/>
      <c r="K86" s="43"/>
      <c r="L86" s="43"/>
    </row>
    <row r="87" spans="1:14" ht="90.6" customHeight="1" x14ac:dyDescent="0.25">
      <c r="A87" s="262" t="s">
        <v>89</v>
      </c>
      <c r="B87" s="263"/>
      <c r="C87" s="257"/>
      <c r="D87" s="258"/>
      <c r="E87" s="258"/>
      <c r="F87" s="258"/>
      <c r="G87" s="259"/>
      <c r="H87" s="51"/>
      <c r="I87" s="52"/>
      <c r="J87" s="42">
        <v>33765800</v>
      </c>
      <c r="K87" s="43"/>
      <c r="L87" s="43"/>
      <c r="M87" s="54"/>
    </row>
    <row r="88" spans="1:14" x14ac:dyDescent="0.25">
      <c r="A88" s="240" t="s">
        <v>90</v>
      </c>
      <c r="B88" s="241"/>
      <c r="C88" s="242" t="s">
        <v>87</v>
      </c>
      <c r="D88" s="243"/>
      <c r="E88" s="243"/>
      <c r="F88" s="243"/>
      <c r="G88" s="244"/>
      <c r="H88" s="55" t="s">
        <v>79</v>
      </c>
      <c r="I88" s="56"/>
      <c r="J88" s="38">
        <f>J90+J91</f>
        <v>2090200</v>
      </c>
      <c r="K88" s="39"/>
      <c r="L88" s="39"/>
      <c r="N88" s="57"/>
    </row>
    <row r="89" spans="1:14" x14ac:dyDescent="0.25">
      <c r="A89" s="251" t="s">
        <v>88</v>
      </c>
      <c r="B89" s="252"/>
      <c r="C89" s="245"/>
      <c r="D89" s="246"/>
      <c r="E89" s="246"/>
      <c r="F89" s="246"/>
      <c r="G89" s="247"/>
      <c r="H89" s="55"/>
      <c r="I89" s="56"/>
      <c r="J89" s="42"/>
      <c r="K89" s="43"/>
      <c r="L89" s="43"/>
    </row>
    <row r="90" spans="1:14" ht="29.45" customHeight="1" x14ac:dyDescent="0.25">
      <c r="A90" s="235" t="s">
        <v>243</v>
      </c>
      <c r="B90" s="235"/>
      <c r="C90" s="245"/>
      <c r="D90" s="246"/>
      <c r="E90" s="246"/>
      <c r="F90" s="246"/>
      <c r="G90" s="247"/>
      <c r="H90" s="51">
        <v>0</v>
      </c>
      <c r="I90" s="56"/>
      <c r="J90" s="42">
        <v>250000</v>
      </c>
      <c r="K90" s="43"/>
      <c r="L90" s="43"/>
      <c r="M90" s="54"/>
    </row>
    <row r="91" spans="1:14" ht="32.450000000000003" customHeight="1" x14ac:dyDescent="0.25">
      <c r="A91" s="235" t="s">
        <v>226</v>
      </c>
      <c r="B91" s="235"/>
      <c r="C91" s="245"/>
      <c r="D91" s="246"/>
      <c r="E91" s="246"/>
      <c r="F91" s="246"/>
      <c r="G91" s="247"/>
      <c r="H91" s="51">
        <v>0</v>
      </c>
      <c r="I91" s="56"/>
      <c r="J91" s="42">
        <v>1840200</v>
      </c>
      <c r="K91" s="43"/>
      <c r="L91" s="43"/>
    </row>
    <row r="92" spans="1:14" ht="0.6" hidden="1" customHeight="1" x14ac:dyDescent="0.25">
      <c r="A92" s="235" t="s">
        <v>91</v>
      </c>
      <c r="B92" s="235"/>
      <c r="C92" s="245"/>
      <c r="D92" s="246"/>
      <c r="E92" s="246"/>
      <c r="F92" s="246"/>
      <c r="G92" s="247"/>
      <c r="H92" s="51">
        <v>0</v>
      </c>
      <c r="I92" s="56"/>
      <c r="J92" s="42"/>
      <c r="K92" s="43"/>
      <c r="L92" s="43"/>
      <c r="M92" s="54"/>
    </row>
    <row r="93" spans="1:14" ht="34.15" hidden="1" customHeight="1" x14ac:dyDescent="0.25">
      <c r="A93" s="235" t="s">
        <v>92</v>
      </c>
      <c r="B93" s="235"/>
      <c r="C93" s="245"/>
      <c r="D93" s="246"/>
      <c r="E93" s="246"/>
      <c r="F93" s="246"/>
      <c r="G93" s="247"/>
      <c r="H93" s="51">
        <v>0</v>
      </c>
      <c r="I93" s="56"/>
      <c r="J93" s="42"/>
      <c r="K93" s="43"/>
      <c r="L93" s="43"/>
    </row>
    <row r="94" spans="1:14" ht="0.6" hidden="1" customHeight="1" x14ac:dyDescent="0.25">
      <c r="A94" s="235" t="s">
        <v>93</v>
      </c>
      <c r="B94" s="235"/>
      <c r="C94" s="245"/>
      <c r="D94" s="246"/>
      <c r="E94" s="246"/>
      <c r="F94" s="246"/>
      <c r="G94" s="247"/>
      <c r="H94" s="51">
        <v>0</v>
      </c>
      <c r="I94" s="56"/>
      <c r="J94" s="42"/>
      <c r="K94" s="43"/>
      <c r="L94" s="43"/>
    </row>
    <row r="95" spans="1:14" ht="34.15" hidden="1" customHeight="1" x14ac:dyDescent="0.25">
      <c r="A95" s="235" t="s">
        <v>94</v>
      </c>
      <c r="B95" s="235"/>
      <c r="C95" s="248"/>
      <c r="D95" s="249"/>
      <c r="E95" s="249"/>
      <c r="F95" s="249"/>
      <c r="G95" s="250"/>
      <c r="H95" s="51">
        <v>0</v>
      </c>
      <c r="I95" s="56"/>
      <c r="J95" s="42"/>
      <c r="K95" s="43"/>
      <c r="L95" s="43"/>
    </row>
    <row r="96" spans="1:14" x14ac:dyDescent="0.25">
      <c r="A96" s="236" t="s">
        <v>95</v>
      </c>
      <c r="B96" s="237"/>
      <c r="C96" s="58"/>
      <c r="D96" s="59"/>
      <c r="E96" s="59"/>
      <c r="F96" s="59"/>
      <c r="G96" s="59"/>
      <c r="H96" s="51">
        <v>0</v>
      </c>
      <c r="I96" s="56"/>
      <c r="J96" s="42"/>
      <c r="K96" s="43"/>
      <c r="L96" s="43"/>
    </row>
    <row r="97" spans="1:15" x14ac:dyDescent="0.25">
      <c r="A97" s="238" t="s">
        <v>96</v>
      </c>
      <c r="B97" s="239"/>
      <c r="C97" s="58"/>
      <c r="D97" s="59"/>
      <c r="E97" s="59"/>
      <c r="F97" s="59"/>
      <c r="G97" s="59"/>
      <c r="H97" s="51"/>
      <c r="I97" s="56"/>
      <c r="J97" s="38">
        <f>J98+J99</f>
        <v>200000</v>
      </c>
      <c r="K97" s="43"/>
      <c r="L97" s="43"/>
    </row>
    <row r="98" spans="1:15" x14ac:dyDescent="0.25">
      <c r="A98" s="226" t="s">
        <v>98</v>
      </c>
      <c r="B98" s="227"/>
      <c r="C98" s="230" t="s">
        <v>97</v>
      </c>
      <c r="D98" s="231"/>
      <c r="E98" s="231"/>
      <c r="F98" s="231"/>
      <c r="G98" s="232"/>
      <c r="H98" s="55" t="s">
        <v>79</v>
      </c>
      <c r="I98" s="56"/>
      <c r="J98" s="42">
        <v>150000</v>
      </c>
      <c r="K98" s="43"/>
      <c r="L98" s="43"/>
      <c r="M98" s="225"/>
    </row>
    <row r="99" spans="1:15" x14ac:dyDescent="0.25">
      <c r="A99" s="228" t="s">
        <v>98</v>
      </c>
      <c r="B99" s="229"/>
      <c r="C99" s="230" t="s">
        <v>99</v>
      </c>
      <c r="D99" s="231"/>
      <c r="E99" s="231"/>
      <c r="F99" s="231"/>
      <c r="G99" s="232"/>
      <c r="H99" s="51"/>
      <c r="I99" s="56"/>
      <c r="J99" s="42">
        <v>50000</v>
      </c>
      <c r="K99" s="43"/>
      <c r="L99" s="43"/>
      <c r="M99" s="225"/>
    </row>
    <row r="100" spans="1:15" ht="60" x14ac:dyDescent="0.25">
      <c r="A100" s="233" t="s">
        <v>100</v>
      </c>
      <c r="B100" s="234"/>
      <c r="C100" s="44" t="s">
        <v>101</v>
      </c>
      <c r="D100" s="44"/>
      <c r="E100" s="44"/>
      <c r="F100" s="44"/>
      <c r="G100" s="46"/>
      <c r="H100" s="60" t="s">
        <v>72</v>
      </c>
      <c r="I100" s="44"/>
      <c r="J100" s="61">
        <f>J101+J102+J103+J104+J106+J107+J108+J109+J110+J111+J105</f>
        <v>44197470.859999999</v>
      </c>
      <c r="K100" s="62"/>
      <c r="L100" s="62"/>
    </row>
    <row r="101" spans="1:15" x14ac:dyDescent="0.25">
      <c r="A101" s="217" t="s">
        <v>102</v>
      </c>
      <c r="B101" s="218"/>
      <c r="C101" s="63"/>
      <c r="D101" s="63" t="s">
        <v>76</v>
      </c>
      <c r="E101" s="63" t="s">
        <v>77</v>
      </c>
      <c r="F101" s="63" t="s">
        <v>78</v>
      </c>
      <c r="G101" s="63"/>
      <c r="H101" s="63" t="s">
        <v>79</v>
      </c>
      <c r="I101" s="41" t="s">
        <v>103</v>
      </c>
      <c r="J101" s="42">
        <f>Лист2!N17+Лист2!O30</f>
        <v>25682767</v>
      </c>
      <c r="K101" s="43"/>
      <c r="L101" s="43"/>
    </row>
    <row r="102" spans="1:15" x14ac:dyDescent="0.25">
      <c r="A102" s="217" t="s">
        <v>104</v>
      </c>
      <c r="B102" s="218"/>
      <c r="C102" s="63"/>
      <c r="D102" s="63" t="s">
        <v>76</v>
      </c>
      <c r="E102" s="63" t="s">
        <v>77</v>
      </c>
      <c r="F102" s="63" t="s">
        <v>78</v>
      </c>
      <c r="G102" s="63"/>
      <c r="H102" s="63" t="s">
        <v>228</v>
      </c>
      <c r="I102" s="41" t="s">
        <v>105</v>
      </c>
      <c r="J102" s="42">
        <f>3000</f>
        <v>3000</v>
      </c>
      <c r="K102" s="43"/>
      <c r="L102" s="43"/>
    </row>
    <row r="103" spans="1:15" x14ac:dyDescent="0.25">
      <c r="A103" s="217" t="s">
        <v>106</v>
      </c>
      <c r="B103" s="218"/>
      <c r="C103" s="63"/>
      <c r="D103" s="63" t="s">
        <v>76</v>
      </c>
      <c r="E103" s="63" t="s">
        <v>77</v>
      </c>
      <c r="F103" s="63" t="s">
        <v>78</v>
      </c>
      <c r="G103" s="63"/>
      <c r="H103" s="63" t="s">
        <v>229</v>
      </c>
      <c r="I103" s="41" t="s">
        <v>107</v>
      </c>
      <c r="J103" s="42">
        <f>Лист2!M20+Лист2!M32</f>
        <v>7736080</v>
      </c>
      <c r="K103" s="43"/>
      <c r="L103" s="43"/>
    </row>
    <row r="104" spans="1:15" x14ac:dyDescent="0.25">
      <c r="A104" s="217" t="s">
        <v>108</v>
      </c>
      <c r="B104" s="218"/>
      <c r="C104" s="63"/>
      <c r="D104" s="63" t="s">
        <v>76</v>
      </c>
      <c r="E104" s="63" t="s">
        <v>77</v>
      </c>
      <c r="F104" s="63" t="s">
        <v>78</v>
      </c>
      <c r="G104" s="63"/>
      <c r="H104" s="63" t="s">
        <v>230</v>
      </c>
      <c r="I104" s="41" t="s">
        <v>109</v>
      </c>
      <c r="J104" s="42">
        <f>Лист2!M21+Лист2!M34+Лист2!M67</f>
        <v>82095</v>
      </c>
      <c r="K104" s="43"/>
      <c r="L104" s="43"/>
    </row>
    <row r="105" spans="1:15" x14ac:dyDescent="0.25">
      <c r="A105" s="217" t="s">
        <v>225</v>
      </c>
      <c r="B105" s="224"/>
      <c r="C105" s="63"/>
      <c r="D105" s="63" t="s">
        <v>76</v>
      </c>
      <c r="E105" s="63" t="s">
        <v>77</v>
      </c>
      <c r="F105" s="63" t="s">
        <v>78</v>
      </c>
      <c r="G105" s="63"/>
      <c r="H105" s="63" t="s">
        <v>79</v>
      </c>
      <c r="I105" s="41" t="s">
        <v>220</v>
      </c>
      <c r="J105" s="42">
        <v>4173.49</v>
      </c>
      <c r="K105" s="43"/>
      <c r="L105" s="43"/>
    </row>
    <row r="106" spans="1:15" ht="30" x14ac:dyDescent="0.25">
      <c r="A106" s="195" t="s">
        <v>110</v>
      </c>
      <c r="B106" s="196"/>
      <c r="C106" s="63"/>
      <c r="D106" s="63" t="s">
        <v>76</v>
      </c>
      <c r="E106" s="63" t="s">
        <v>77</v>
      </c>
      <c r="F106" s="63" t="s">
        <v>78</v>
      </c>
      <c r="G106" s="63"/>
      <c r="H106" s="63" t="s">
        <v>240</v>
      </c>
      <c r="I106" s="41" t="s">
        <v>111</v>
      </c>
      <c r="J106" s="42">
        <f>Лист2!M35+Лист2!M69</f>
        <v>3827862.87</v>
      </c>
      <c r="K106" s="43"/>
      <c r="L106" s="43"/>
    </row>
    <row r="107" spans="1:15" x14ac:dyDescent="0.25">
      <c r="A107" s="217" t="s">
        <v>112</v>
      </c>
      <c r="B107" s="218"/>
      <c r="C107" s="63"/>
      <c r="D107" s="64" t="s">
        <v>76</v>
      </c>
      <c r="E107" s="64" t="s">
        <v>77</v>
      </c>
      <c r="F107" s="64" t="s">
        <v>78</v>
      </c>
      <c r="G107" s="64"/>
      <c r="H107" s="63" t="s">
        <v>79</v>
      </c>
      <c r="I107" s="55" t="s">
        <v>113</v>
      </c>
      <c r="J107" s="42">
        <f>Лист2!M39</f>
        <v>567746.5</v>
      </c>
      <c r="K107" s="43"/>
      <c r="L107" s="43"/>
      <c r="N107" s="57"/>
      <c r="O107" s="57"/>
    </row>
    <row r="108" spans="1:15" x14ac:dyDescent="0.25">
      <c r="A108" s="217" t="s">
        <v>114</v>
      </c>
      <c r="B108" s="218"/>
      <c r="C108" s="63"/>
      <c r="D108" s="64" t="s">
        <v>76</v>
      </c>
      <c r="E108" s="64" t="s">
        <v>77</v>
      </c>
      <c r="F108" s="64" t="s">
        <v>78</v>
      </c>
      <c r="G108" s="64"/>
      <c r="H108" s="204">
        <f>1.45+3600</f>
        <v>3601.45</v>
      </c>
      <c r="I108" s="55" t="s">
        <v>115</v>
      </c>
      <c r="J108" s="42">
        <f>Лист2!M63+Лист2!M44+Лист2!M22+Лист2!M70</f>
        <v>2371866</v>
      </c>
      <c r="K108" s="43"/>
      <c r="L108" s="43"/>
    </row>
    <row r="109" spans="1:15" x14ac:dyDescent="0.25">
      <c r="A109" s="217" t="s">
        <v>116</v>
      </c>
      <c r="B109" s="218"/>
      <c r="C109" s="63"/>
      <c r="D109" s="55" t="s">
        <v>76</v>
      </c>
      <c r="E109" s="55" t="s">
        <v>77</v>
      </c>
      <c r="F109" s="55" t="s">
        <v>78</v>
      </c>
      <c r="G109" s="55"/>
      <c r="H109" s="63" t="s">
        <v>79</v>
      </c>
      <c r="I109" s="55" t="s">
        <v>117</v>
      </c>
      <c r="J109" s="42">
        <f>Лист2!M54+Лист2!M55+Лист2!M56</f>
        <v>2350325</v>
      </c>
      <c r="K109" s="43"/>
      <c r="L109" s="43"/>
    </row>
    <row r="110" spans="1:15" x14ac:dyDescent="0.25">
      <c r="A110" s="219" t="s">
        <v>118</v>
      </c>
      <c r="B110" s="220"/>
      <c r="C110" s="63"/>
      <c r="D110" s="64" t="s">
        <v>76</v>
      </c>
      <c r="E110" s="64" t="s">
        <v>77</v>
      </c>
      <c r="F110" s="64" t="s">
        <v>78</v>
      </c>
      <c r="G110" s="64"/>
      <c r="H110" s="204">
        <f>132.36+5400</f>
        <v>5532.36</v>
      </c>
      <c r="I110" s="55" t="s">
        <v>119</v>
      </c>
      <c r="J110" s="42">
        <f>Лист2!M72+Лист2!M57+Лист2!M23</f>
        <v>838350</v>
      </c>
      <c r="K110" s="43"/>
      <c r="L110" s="43"/>
      <c r="M110" s="57"/>
      <c r="N110" s="57"/>
      <c r="O110" s="57"/>
    </row>
    <row r="111" spans="1:15" x14ac:dyDescent="0.25">
      <c r="A111" s="221" t="s">
        <v>120</v>
      </c>
      <c r="B111" s="222"/>
      <c r="C111" s="63"/>
      <c r="D111" s="63" t="s">
        <v>76</v>
      </c>
      <c r="E111" s="63" t="s">
        <v>77</v>
      </c>
      <c r="F111" s="63" t="s">
        <v>78</v>
      </c>
      <c r="G111" s="63"/>
      <c r="H111" s="63" t="s">
        <v>79</v>
      </c>
      <c r="I111" s="41" t="s">
        <v>121</v>
      </c>
      <c r="J111" s="42">
        <f>Лист2!M24+Лист2!M59+Лист2!M73+Лист2!M26</f>
        <v>733205</v>
      </c>
      <c r="K111" s="43"/>
      <c r="L111" s="43"/>
    </row>
    <row r="112" spans="1:15" x14ac:dyDescent="0.25">
      <c r="A112" s="223" t="s">
        <v>122</v>
      </c>
      <c r="B112" s="223"/>
      <c r="C112" s="41"/>
      <c r="D112" s="41"/>
      <c r="E112" s="41"/>
      <c r="F112" s="41"/>
      <c r="G112" s="41"/>
      <c r="H112" s="41"/>
      <c r="I112" s="41"/>
      <c r="J112" s="42"/>
      <c r="K112" s="43"/>
      <c r="L112" s="43"/>
    </row>
    <row r="113" spans="1:12" x14ac:dyDescent="0.25">
      <c r="A113" s="212" t="s">
        <v>123</v>
      </c>
      <c r="B113" s="212"/>
      <c r="C113" s="212"/>
      <c r="D113" s="65"/>
      <c r="E113" s="65"/>
      <c r="F113" s="65"/>
      <c r="G113" s="65"/>
      <c r="H113" s="205"/>
      <c r="I113" s="66"/>
      <c r="J113" s="67"/>
      <c r="K113" s="214" t="s">
        <v>222</v>
      </c>
      <c r="L113" s="214"/>
    </row>
    <row r="114" spans="1:12" x14ac:dyDescent="0.25">
      <c r="A114" s="68"/>
      <c r="B114" s="69" t="s">
        <v>124</v>
      </c>
      <c r="C114" s="65"/>
      <c r="D114" s="65"/>
      <c r="E114" s="65"/>
      <c r="F114" s="65"/>
      <c r="G114" s="65"/>
      <c r="H114" s="65"/>
      <c r="I114" s="215"/>
      <c r="J114" s="215"/>
      <c r="K114" s="216" t="s">
        <v>125</v>
      </c>
      <c r="L114" s="216"/>
    </row>
    <row r="115" spans="1:12" x14ac:dyDescent="0.25">
      <c r="A115" s="212" t="s">
        <v>126</v>
      </c>
      <c r="B115" s="212"/>
      <c r="C115" s="212"/>
      <c r="D115" s="65"/>
      <c r="E115" s="65"/>
      <c r="F115" s="65"/>
      <c r="G115" s="65"/>
      <c r="H115" s="65"/>
      <c r="I115" s="66"/>
      <c r="J115" s="67"/>
      <c r="K115" s="214" t="s">
        <v>223</v>
      </c>
      <c r="L115" s="214"/>
    </row>
    <row r="116" spans="1:12" x14ac:dyDescent="0.25">
      <c r="A116" s="68"/>
      <c r="B116" s="68"/>
      <c r="C116" s="65"/>
      <c r="D116" s="65"/>
      <c r="E116" s="65"/>
      <c r="F116" s="65"/>
      <c r="G116" s="65"/>
      <c r="H116" s="65"/>
      <c r="I116" s="215"/>
      <c r="J116" s="215"/>
      <c r="K116" s="216" t="s">
        <v>125</v>
      </c>
      <c r="L116" s="216"/>
    </row>
    <row r="117" spans="1:12" x14ac:dyDescent="0.25">
      <c r="A117" s="212" t="s">
        <v>127</v>
      </c>
      <c r="B117" s="212"/>
      <c r="C117" s="212"/>
      <c r="D117" s="213" t="s">
        <v>224</v>
      </c>
      <c r="E117" s="213"/>
      <c r="F117" s="213"/>
      <c r="G117" s="70"/>
      <c r="H117" s="66"/>
      <c r="I117" s="71"/>
      <c r="J117" s="214" t="s">
        <v>223</v>
      </c>
      <c r="K117" s="214"/>
      <c r="L117" s="72"/>
    </row>
    <row r="118" spans="1:12" x14ac:dyDescent="0.25">
      <c r="A118" s="68"/>
      <c r="B118" s="68"/>
      <c r="C118" s="65"/>
      <c r="D118" s="215" t="s">
        <v>128</v>
      </c>
      <c r="E118" s="215"/>
      <c r="F118" s="215"/>
      <c r="G118" s="70"/>
      <c r="H118" s="215" t="s">
        <v>129</v>
      </c>
      <c r="I118" s="215"/>
      <c r="J118" s="216" t="s">
        <v>125</v>
      </c>
      <c r="K118" s="216"/>
      <c r="L118" s="73" t="s">
        <v>130</v>
      </c>
    </row>
    <row r="119" spans="1:12" x14ac:dyDescent="0.25">
      <c r="A119" s="68"/>
      <c r="B119" s="68"/>
      <c r="C119" s="65"/>
      <c r="D119" s="65"/>
      <c r="E119" s="65"/>
      <c r="F119" s="65"/>
      <c r="G119" s="65"/>
      <c r="H119" s="65"/>
      <c r="I119" s="65"/>
    </row>
    <row r="120" spans="1:12" x14ac:dyDescent="0.25">
      <c r="A120" s="68"/>
      <c r="B120" s="68"/>
      <c r="C120" s="65"/>
      <c r="D120" s="65"/>
      <c r="E120" s="65"/>
      <c r="F120" s="65"/>
      <c r="G120" s="65"/>
      <c r="H120" s="65"/>
      <c r="I120" s="65"/>
    </row>
    <row r="121" spans="1:12" x14ac:dyDescent="0.25">
      <c r="A121" s="68"/>
      <c r="B121" s="68"/>
      <c r="C121" s="65"/>
      <c r="D121" s="65"/>
      <c r="E121" s="65"/>
      <c r="F121" s="65"/>
      <c r="G121" s="65"/>
      <c r="H121" s="65"/>
      <c r="I121" s="65"/>
    </row>
    <row r="122" spans="1:12" x14ac:dyDescent="0.25">
      <c r="A122" s="68"/>
      <c r="B122" s="68"/>
      <c r="C122" s="65"/>
      <c r="D122" s="65"/>
      <c r="E122" s="65"/>
      <c r="F122" s="65"/>
      <c r="G122" s="65"/>
      <c r="H122" s="65"/>
      <c r="I122" s="65"/>
    </row>
    <row r="123" spans="1:12" x14ac:dyDescent="0.25">
      <c r="A123" s="68"/>
      <c r="B123" s="68"/>
      <c r="C123" s="65"/>
      <c r="D123" s="65"/>
      <c r="E123" s="65"/>
      <c r="F123" s="65"/>
      <c r="G123" s="65"/>
      <c r="H123" s="65"/>
      <c r="I123" s="65"/>
    </row>
    <row r="124" spans="1:12" x14ac:dyDescent="0.25">
      <c r="A124" s="68"/>
      <c r="B124" s="68"/>
      <c r="C124" s="65"/>
      <c r="D124" s="65"/>
      <c r="E124" s="65"/>
      <c r="F124" s="65"/>
      <c r="G124" s="65"/>
      <c r="H124" s="65"/>
      <c r="I124" s="65"/>
    </row>
    <row r="125" spans="1:12" x14ac:dyDescent="0.25">
      <c r="A125" s="68"/>
      <c r="B125" s="68"/>
      <c r="C125" s="65"/>
      <c r="D125" s="65"/>
      <c r="E125" s="65"/>
      <c r="F125" s="65"/>
      <c r="G125" s="65"/>
      <c r="H125" s="65"/>
      <c r="I125" s="65"/>
    </row>
    <row r="126" spans="1:12" x14ac:dyDescent="0.25">
      <c r="A126" s="68"/>
      <c r="B126" s="68"/>
      <c r="C126" s="65"/>
      <c r="D126" s="65"/>
      <c r="E126" s="65"/>
      <c r="F126" s="65"/>
      <c r="G126" s="65"/>
      <c r="H126" s="65"/>
      <c r="I126" s="65"/>
    </row>
    <row r="127" spans="1:12" x14ac:dyDescent="0.25">
      <c r="A127" s="68"/>
      <c r="B127" s="68"/>
      <c r="C127" s="65"/>
      <c r="D127" s="65"/>
      <c r="E127" s="65"/>
      <c r="F127" s="65"/>
      <c r="G127" s="65"/>
      <c r="H127" s="65"/>
      <c r="I127" s="65"/>
    </row>
    <row r="128" spans="1:12" x14ac:dyDescent="0.25">
      <c r="A128" s="68"/>
      <c r="B128" s="68"/>
      <c r="C128" s="65"/>
      <c r="D128" s="65"/>
      <c r="E128" s="65"/>
      <c r="F128" s="65"/>
      <c r="G128" s="65"/>
      <c r="H128" s="65"/>
      <c r="I128" s="65"/>
    </row>
    <row r="129" spans="1:9" x14ac:dyDescent="0.25">
      <c r="A129" s="68"/>
      <c r="B129" s="68"/>
      <c r="C129" s="65"/>
      <c r="D129" s="65"/>
      <c r="E129" s="65"/>
      <c r="F129" s="65"/>
      <c r="G129" s="65"/>
      <c r="H129" s="65"/>
      <c r="I129" s="65"/>
    </row>
    <row r="130" spans="1:9" x14ac:dyDescent="0.25">
      <c r="A130" s="68"/>
      <c r="B130" s="68"/>
      <c r="C130" s="65"/>
      <c r="D130" s="65"/>
      <c r="E130" s="65"/>
      <c r="F130" s="65"/>
      <c r="G130" s="65"/>
      <c r="H130" s="65"/>
      <c r="I130" s="65"/>
    </row>
    <row r="131" spans="1:9" x14ac:dyDescent="0.25">
      <c r="A131" s="68"/>
      <c r="B131" s="68"/>
      <c r="C131" s="65"/>
      <c r="D131" s="65"/>
      <c r="E131" s="65"/>
      <c r="F131" s="65"/>
      <c r="G131" s="65"/>
      <c r="H131" s="65"/>
      <c r="I131" s="65"/>
    </row>
    <row r="132" spans="1:9" x14ac:dyDescent="0.25">
      <c r="A132" s="68"/>
      <c r="B132" s="68"/>
      <c r="C132" s="65"/>
      <c r="D132" s="65"/>
      <c r="E132" s="65"/>
      <c r="F132" s="65"/>
      <c r="G132" s="65"/>
      <c r="H132" s="65"/>
      <c r="I132" s="65"/>
    </row>
    <row r="133" spans="1:9" x14ac:dyDescent="0.25">
      <c r="A133" s="68"/>
      <c r="B133" s="68"/>
      <c r="C133" s="65"/>
      <c r="D133" s="65"/>
      <c r="E133" s="65"/>
      <c r="F133" s="65"/>
      <c r="G133" s="65"/>
      <c r="H133" s="65"/>
      <c r="I133" s="65"/>
    </row>
    <row r="134" spans="1:9" x14ac:dyDescent="0.25">
      <c r="A134" s="68"/>
      <c r="B134" s="68"/>
      <c r="C134" s="65"/>
      <c r="D134" s="65"/>
      <c r="E134" s="65"/>
      <c r="F134" s="65"/>
      <c r="G134" s="65"/>
      <c r="H134" s="65"/>
      <c r="I134" s="65"/>
    </row>
    <row r="135" spans="1:9" x14ac:dyDescent="0.25">
      <c r="A135" s="68"/>
      <c r="B135" s="68"/>
      <c r="C135" s="65"/>
      <c r="D135" s="65"/>
      <c r="E135" s="65"/>
      <c r="F135" s="65"/>
      <c r="G135" s="65"/>
      <c r="H135" s="65"/>
      <c r="I135" s="65"/>
    </row>
    <row r="136" spans="1:9" x14ac:dyDescent="0.25">
      <c r="A136" s="68"/>
      <c r="B136" s="68"/>
      <c r="C136" s="65"/>
      <c r="D136" s="65"/>
      <c r="E136" s="65"/>
      <c r="F136" s="65"/>
      <c r="G136" s="65"/>
      <c r="H136" s="65"/>
      <c r="I136" s="65"/>
    </row>
    <row r="137" spans="1:9" x14ac:dyDescent="0.25">
      <c r="A137" s="68"/>
      <c r="B137" s="68"/>
      <c r="C137" s="65"/>
      <c r="D137" s="65"/>
      <c r="E137" s="65"/>
      <c r="F137" s="65"/>
      <c r="G137" s="65"/>
      <c r="H137" s="65"/>
      <c r="I137" s="65"/>
    </row>
    <row r="138" spans="1:9" x14ac:dyDescent="0.25">
      <c r="A138" s="68"/>
      <c r="B138" s="68"/>
      <c r="C138" s="65"/>
      <c r="D138" s="65"/>
      <c r="E138" s="65"/>
      <c r="F138" s="65"/>
      <c r="G138" s="65"/>
      <c r="H138" s="65"/>
      <c r="I138" s="65"/>
    </row>
    <row r="139" spans="1:9" x14ac:dyDescent="0.25">
      <c r="A139" s="68"/>
      <c r="B139" s="68"/>
      <c r="C139" s="65"/>
      <c r="D139" s="65"/>
      <c r="E139" s="65"/>
      <c r="F139" s="65"/>
      <c r="G139" s="65"/>
      <c r="H139" s="65"/>
      <c r="I139" s="65"/>
    </row>
    <row r="140" spans="1:9" x14ac:dyDescent="0.25">
      <c r="A140" s="68"/>
      <c r="B140" s="68"/>
      <c r="C140" s="65"/>
      <c r="D140" s="65"/>
      <c r="E140" s="65"/>
      <c r="F140" s="65"/>
      <c r="G140" s="65"/>
      <c r="H140" s="65"/>
      <c r="I140" s="65"/>
    </row>
    <row r="141" spans="1:9" x14ac:dyDescent="0.25">
      <c r="A141" s="68"/>
      <c r="B141" s="68"/>
      <c r="C141" s="65"/>
      <c r="D141" s="65"/>
      <c r="E141" s="65"/>
      <c r="F141" s="65"/>
      <c r="G141" s="65"/>
      <c r="H141" s="65"/>
      <c r="I141" s="65"/>
    </row>
    <row r="142" spans="1:9" x14ac:dyDescent="0.25">
      <c r="A142" s="68"/>
      <c r="B142" s="68"/>
      <c r="C142" s="65"/>
      <c r="D142" s="65"/>
      <c r="E142" s="65"/>
      <c r="F142" s="65"/>
      <c r="G142" s="65"/>
      <c r="H142" s="65"/>
      <c r="I142" s="65"/>
    </row>
    <row r="143" spans="1:9" x14ac:dyDescent="0.25">
      <c r="A143" s="68"/>
      <c r="B143" s="68"/>
      <c r="C143" s="65"/>
      <c r="D143" s="65"/>
      <c r="E143" s="65"/>
      <c r="F143" s="65"/>
      <c r="G143" s="65"/>
      <c r="H143" s="65"/>
      <c r="I143" s="65"/>
    </row>
    <row r="144" spans="1:9" x14ac:dyDescent="0.25">
      <c r="A144" s="68"/>
      <c r="B144" s="68"/>
      <c r="C144" s="65"/>
      <c r="D144" s="65"/>
      <c r="E144" s="65"/>
      <c r="F144" s="65"/>
      <c r="G144" s="65"/>
      <c r="H144" s="65"/>
      <c r="I144" s="65"/>
    </row>
    <row r="145" spans="1:9" x14ac:dyDescent="0.25">
      <c r="A145" s="68"/>
      <c r="B145" s="68"/>
      <c r="C145" s="65"/>
      <c r="D145" s="65"/>
      <c r="E145" s="65"/>
      <c r="F145" s="65"/>
      <c r="G145" s="65"/>
      <c r="H145" s="65"/>
      <c r="I145" s="65"/>
    </row>
    <row r="146" spans="1:9" x14ac:dyDescent="0.25">
      <c r="A146" s="68"/>
      <c r="B146" s="68"/>
      <c r="C146" s="65"/>
      <c r="D146" s="65"/>
      <c r="E146" s="65"/>
      <c r="F146" s="65"/>
      <c r="G146" s="65"/>
      <c r="H146" s="65"/>
      <c r="I146" s="65"/>
    </row>
    <row r="147" spans="1:9" x14ac:dyDescent="0.25">
      <c r="A147" s="68"/>
      <c r="B147" s="68"/>
      <c r="C147" s="65"/>
      <c r="D147" s="65"/>
      <c r="E147" s="65"/>
      <c r="F147" s="65"/>
      <c r="G147" s="65"/>
      <c r="H147" s="65"/>
      <c r="I147" s="65"/>
    </row>
    <row r="148" spans="1:9" x14ac:dyDescent="0.25">
      <c r="A148" s="68"/>
      <c r="B148" s="68"/>
      <c r="C148" s="65"/>
      <c r="D148" s="65"/>
      <c r="E148" s="65"/>
      <c r="F148" s="65"/>
      <c r="G148" s="65"/>
      <c r="H148" s="65"/>
      <c r="I148" s="65"/>
    </row>
    <row r="149" spans="1:9" x14ac:dyDescent="0.25">
      <c r="A149" s="68"/>
      <c r="B149" s="68"/>
      <c r="C149" s="65"/>
      <c r="D149" s="65"/>
      <c r="E149" s="65"/>
      <c r="F149" s="65"/>
      <c r="G149" s="65"/>
      <c r="H149" s="65"/>
      <c r="I149" s="65"/>
    </row>
    <row r="150" spans="1:9" x14ac:dyDescent="0.25">
      <c r="A150" s="68"/>
      <c r="B150" s="68"/>
      <c r="C150" s="65"/>
      <c r="D150" s="65"/>
      <c r="E150" s="65"/>
      <c r="F150" s="65"/>
      <c r="G150" s="65"/>
      <c r="H150" s="65"/>
      <c r="I150" s="65"/>
    </row>
    <row r="151" spans="1:9" x14ac:dyDescent="0.25">
      <c r="A151" s="68"/>
      <c r="B151" s="68"/>
      <c r="C151" s="65"/>
      <c r="D151" s="65"/>
      <c r="E151" s="65"/>
      <c r="F151" s="65"/>
      <c r="G151" s="65"/>
      <c r="H151" s="65"/>
      <c r="I151" s="65"/>
    </row>
    <row r="152" spans="1:9" x14ac:dyDescent="0.25">
      <c r="A152" s="68"/>
      <c r="B152" s="68"/>
      <c r="C152" s="65"/>
      <c r="D152" s="65"/>
      <c r="E152" s="65"/>
      <c r="F152" s="65"/>
      <c r="G152" s="65"/>
      <c r="H152" s="65"/>
      <c r="I152" s="65"/>
    </row>
    <row r="153" spans="1:9" x14ac:dyDescent="0.25">
      <c r="A153" s="68"/>
      <c r="B153" s="68"/>
      <c r="C153" s="65"/>
      <c r="D153" s="65"/>
      <c r="E153" s="65"/>
      <c r="F153" s="65"/>
      <c r="G153" s="65"/>
      <c r="H153" s="65"/>
      <c r="I153" s="65"/>
    </row>
    <row r="154" spans="1:9" x14ac:dyDescent="0.25">
      <c r="A154" s="68"/>
      <c r="B154" s="68"/>
      <c r="C154" s="65"/>
      <c r="D154" s="65"/>
      <c r="E154" s="65"/>
      <c r="F154" s="65"/>
      <c r="G154" s="65"/>
      <c r="H154" s="65"/>
      <c r="I154" s="65"/>
    </row>
    <row r="155" spans="1:9" x14ac:dyDescent="0.25">
      <c r="A155" s="68"/>
      <c r="B155" s="68"/>
      <c r="C155" s="65"/>
      <c r="D155" s="65"/>
      <c r="E155" s="65"/>
      <c r="F155" s="65"/>
      <c r="G155" s="65"/>
      <c r="H155" s="65"/>
      <c r="I155" s="65"/>
    </row>
    <row r="156" spans="1:9" x14ac:dyDescent="0.25">
      <c r="A156" s="68"/>
      <c r="B156" s="68"/>
      <c r="C156" s="65"/>
      <c r="D156" s="65"/>
      <c r="E156" s="65"/>
      <c r="F156" s="65"/>
      <c r="G156" s="65"/>
      <c r="H156" s="65"/>
      <c r="I156" s="65"/>
    </row>
    <row r="157" spans="1:9" x14ac:dyDescent="0.25">
      <c r="A157" s="68"/>
      <c r="B157" s="68"/>
      <c r="C157" s="65"/>
      <c r="D157" s="65"/>
      <c r="E157" s="65"/>
      <c r="F157" s="65"/>
      <c r="G157" s="65"/>
      <c r="H157" s="65"/>
      <c r="I157" s="65"/>
    </row>
    <row r="158" spans="1:9" x14ac:dyDescent="0.25">
      <c r="A158" s="68"/>
      <c r="B158" s="68"/>
      <c r="C158" s="65"/>
      <c r="D158" s="65"/>
      <c r="E158" s="65"/>
      <c r="F158" s="65"/>
      <c r="G158" s="65"/>
      <c r="H158" s="65"/>
      <c r="I158" s="65"/>
    </row>
    <row r="159" spans="1:9" x14ac:dyDescent="0.25">
      <c r="A159" s="68"/>
      <c r="B159" s="68"/>
      <c r="C159" s="65"/>
      <c r="D159" s="65"/>
      <c r="E159" s="65"/>
      <c r="F159" s="65"/>
      <c r="G159" s="65"/>
      <c r="H159" s="65"/>
      <c r="I159" s="65"/>
    </row>
    <row r="160" spans="1:9" x14ac:dyDescent="0.25">
      <c r="A160" s="68"/>
      <c r="B160" s="68"/>
      <c r="C160" s="65"/>
      <c r="D160" s="65"/>
      <c r="E160" s="65"/>
      <c r="F160" s="65"/>
      <c r="G160" s="65"/>
      <c r="H160" s="65"/>
      <c r="I160" s="65"/>
    </row>
    <row r="161" spans="1:9" x14ac:dyDescent="0.25">
      <c r="A161" s="68"/>
      <c r="B161" s="68"/>
      <c r="C161" s="65"/>
      <c r="D161" s="65"/>
      <c r="E161" s="65"/>
      <c r="F161" s="65"/>
      <c r="G161" s="65"/>
      <c r="H161" s="65"/>
      <c r="I161" s="65"/>
    </row>
    <row r="162" spans="1:9" x14ac:dyDescent="0.25">
      <c r="A162" s="68"/>
      <c r="B162" s="68"/>
      <c r="C162" s="65"/>
      <c r="D162" s="65"/>
      <c r="E162" s="65"/>
      <c r="F162" s="65"/>
      <c r="G162" s="65"/>
      <c r="H162" s="65"/>
      <c r="I162" s="65"/>
    </row>
    <row r="163" spans="1:9" x14ac:dyDescent="0.25">
      <c r="A163" s="68"/>
      <c r="B163" s="68"/>
      <c r="C163" s="65"/>
      <c r="D163" s="65"/>
      <c r="E163" s="65"/>
      <c r="F163" s="65"/>
      <c r="G163" s="65"/>
      <c r="H163" s="65"/>
      <c r="I163" s="65"/>
    </row>
    <row r="164" spans="1:9" x14ac:dyDescent="0.25">
      <c r="A164" s="68"/>
      <c r="B164" s="68"/>
      <c r="C164" s="65"/>
      <c r="D164" s="65"/>
      <c r="E164" s="65"/>
      <c r="F164" s="65"/>
      <c r="G164" s="65"/>
      <c r="H164" s="65"/>
      <c r="I164" s="65"/>
    </row>
    <row r="165" spans="1:9" x14ac:dyDescent="0.25">
      <c r="A165" s="68"/>
      <c r="B165" s="68"/>
      <c r="C165" s="65"/>
      <c r="D165" s="65"/>
      <c r="E165" s="65"/>
      <c r="F165" s="65"/>
      <c r="G165" s="65"/>
      <c r="H165" s="65"/>
      <c r="I165" s="65"/>
    </row>
    <row r="166" spans="1:9" x14ac:dyDescent="0.25">
      <c r="A166" s="68"/>
      <c r="B166" s="68"/>
      <c r="C166" s="65"/>
      <c r="D166" s="65"/>
      <c r="E166" s="65"/>
      <c r="F166" s="65"/>
      <c r="G166" s="65"/>
      <c r="H166" s="65"/>
      <c r="I166" s="65"/>
    </row>
    <row r="167" spans="1:9" x14ac:dyDescent="0.25">
      <c r="A167" s="68"/>
      <c r="B167" s="68"/>
      <c r="C167" s="65"/>
      <c r="D167" s="65"/>
      <c r="E167" s="65"/>
      <c r="F167" s="65"/>
      <c r="G167" s="65"/>
      <c r="H167" s="65"/>
      <c r="I167" s="65"/>
    </row>
    <row r="168" spans="1:9" x14ac:dyDescent="0.25">
      <c r="A168" s="68"/>
      <c r="B168" s="68"/>
      <c r="C168" s="65"/>
      <c r="D168" s="65"/>
      <c r="E168" s="65"/>
      <c r="F168" s="65"/>
      <c r="G168" s="65"/>
      <c r="H168" s="65"/>
      <c r="I168" s="65"/>
    </row>
    <row r="169" spans="1:9" x14ac:dyDescent="0.25">
      <c r="A169" s="68"/>
      <c r="B169" s="68"/>
      <c r="C169" s="65"/>
      <c r="D169" s="65"/>
      <c r="E169" s="65"/>
      <c r="F169" s="65"/>
      <c r="G169" s="65"/>
      <c r="H169" s="65"/>
      <c r="I169" s="65"/>
    </row>
    <row r="170" spans="1:9" x14ac:dyDescent="0.25">
      <c r="A170" s="68"/>
      <c r="B170" s="68"/>
      <c r="C170" s="65"/>
      <c r="D170" s="65"/>
      <c r="E170" s="65"/>
      <c r="F170" s="65"/>
      <c r="G170" s="65"/>
      <c r="H170" s="65"/>
      <c r="I170" s="65"/>
    </row>
    <row r="171" spans="1:9" x14ac:dyDescent="0.25">
      <c r="A171" s="68"/>
      <c r="B171" s="68"/>
      <c r="C171" s="65"/>
      <c r="D171" s="65"/>
      <c r="E171" s="65"/>
      <c r="F171" s="65"/>
      <c r="G171" s="65"/>
      <c r="H171" s="65"/>
      <c r="I171" s="65"/>
    </row>
    <row r="172" spans="1:9" x14ac:dyDescent="0.25">
      <c r="A172" s="68"/>
      <c r="B172" s="68"/>
      <c r="C172" s="65"/>
      <c r="D172" s="65"/>
      <c r="E172" s="65"/>
      <c r="F172" s="65"/>
      <c r="G172" s="65"/>
      <c r="H172" s="65"/>
      <c r="I172" s="65"/>
    </row>
    <row r="173" spans="1:9" x14ac:dyDescent="0.25">
      <c r="A173" s="68"/>
      <c r="B173" s="68"/>
      <c r="C173" s="65"/>
      <c r="D173" s="65"/>
      <c r="E173" s="65"/>
      <c r="F173" s="65"/>
      <c r="G173" s="65"/>
      <c r="H173" s="65"/>
      <c r="I173" s="65"/>
    </row>
    <row r="174" spans="1:9" x14ac:dyDescent="0.25">
      <c r="A174" s="68"/>
      <c r="B174" s="68"/>
      <c r="C174" s="65"/>
      <c r="D174" s="65"/>
      <c r="E174" s="65"/>
      <c r="F174" s="65"/>
      <c r="G174" s="65"/>
      <c r="H174" s="65"/>
      <c r="I174" s="65"/>
    </row>
    <row r="175" spans="1:9" x14ac:dyDescent="0.25">
      <c r="A175" s="68"/>
      <c r="B175" s="68"/>
      <c r="C175" s="65"/>
      <c r="D175" s="65"/>
      <c r="E175" s="65"/>
      <c r="F175" s="65"/>
      <c r="G175" s="65"/>
      <c r="H175" s="65"/>
      <c r="I175" s="65"/>
    </row>
    <row r="176" spans="1:9" x14ac:dyDescent="0.25">
      <c r="A176" s="68"/>
      <c r="B176" s="68"/>
      <c r="C176" s="65"/>
      <c r="D176" s="65"/>
      <c r="E176" s="65"/>
      <c r="F176" s="65"/>
      <c r="G176" s="65"/>
      <c r="H176" s="65"/>
      <c r="I176" s="65"/>
    </row>
    <row r="177" spans="1:9" x14ac:dyDescent="0.25">
      <c r="A177" s="68"/>
      <c r="B177" s="68"/>
      <c r="C177" s="65"/>
      <c r="D177" s="65"/>
      <c r="E177" s="65"/>
      <c r="F177" s="65"/>
      <c r="G177" s="65"/>
      <c r="H177" s="65"/>
      <c r="I177" s="65"/>
    </row>
    <row r="178" spans="1:9" x14ac:dyDescent="0.25">
      <c r="A178" s="68"/>
      <c r="B178" s="68"/>
      <c r="C178" s="65"/>
      <c r="D178" s="65"/>
      <c r="E178" s="65"/>
      <c r="F178" s="65"/>
      <c r="G178" s="65"/>
      <c r="H178" s="65"/>
      <c r="I178" s="65"/>
    </row>
    <row r="179" spans="1:9" x14ac:dyDescent="0.25">
      <c r="A179" s="68"/>
      <c r="B179" s="68"/>
      <c r="C179" s="65"/>
      <c r="D179" s="65"/>
      <c r="E179" s="65"/>
      <c r="F179" s="65"/>
      <c r="G179" s="65"/>
      <c r="H179" s="65"/>
      <c r="I179" s="65"/>
    </row>
    <row r="180" spans="1:9" x14ac:dyDescent="0.25">
      <c r="A180" s="68"/>
      <c r="B180" s="68"/>
      <c r="C180" s="65"/>
      <c r="D180" s="65"/>
      <c r="E180" s="65"/>
      <c r="F180" s="65"/>
      <c r="G180" s="65"/>
      <c r="H180" s="65"/>
      <c r="I180" s="65"/>
    </row>
    <row r="181" spans="1:9" x14ac:dyDescent="0.25">
      <c r="A181" s="68"/>
      <c r="B181" s="68"/>
      <c r="C181" s="65"/>
      <c r="D181" s="65"/>
      <c r="E181" s="65"/>
      <c r="F181" s="65"/>
      <c r="G181" s="65"/>
      <c r="H181" s="65"/>
      <c r="I181" s="65"/>
    </row>
    <row r="182" spans="1:9" x14ac:dyDescent="0.25">
      <c r="A182" s="68"/>
      <c r="B182" s="68"/>
      <c r="C182" s="65"/>
      <c r="D182" s="65"/>
      <c r="E182" s="65"/>
      <c r="F182" s="65"/>
      <c r="G182" s="65"/>
      <c r="H182" s="65"/>
      <c r="I182" s="65"/>
    </row>
    <row r="183" spans="1:9" x14ac:dyDescent="0.25">
      <c r="A183" s="68"/>
      <c r="B183" s="68"/>
      <c r="C183" s="65"/>
      <c r="D183" s="65"/>
      <c r="E183" s="65"/>
      <c r="F183" s="65"/>
      <c r="G183" s="65"/>
      <c r="H183" s="65"/>
      <c r="I183" s="65"/>
    </row>
    <row r="184" spans="1:9" x14ac:dyDescent="0.25">
      <c r="A184" s="68"/>
      <c r="B184" s="68"/>
      <c r="C184" s="65"/>
      <c r="D184" s="65"/>
      <c r="E184" s="65"/>
      <c r="F184" s="65"/>
      <c r="G184" s="65"/>
      <c r="H184" s="65"/>
      <c r="I184" s="65"/>
    </row>
    <row r="185" spans="1:9" x14ac:dyDescent="0.25">
      <c r="A185" s="68"/>
      <c r="B185" s="68"/>
      <c r="C185" s="65"/>
      <c r="D185" s="65"/>
      <c r="E185" s="65"/>
      <c r="F185" s="65"/>
      <c r="G185" s="65"/>
      <c r="H185" s="65"/>
      <c r="I185" s="65"/>
    </row>
    <row r="186" spans="1:9" x14ac:dyDescent="0.25">
      <c r="A186" s="68"/>
      <c r="B186" s="68"/>
      <c r="C186" s="65"/>
      <c r="D186" s="65"/>
      <c r="E186" s="65"/>
      <c r="F186" s="65"/>
      <c r="G186" s="65"/>
      <c r="H186" s="65"/>
      <c r="I186" s="65"/>
    </row>
    <row r="187" spans="1:9" x14ac:dyDescent="0.25">
      <c r="A187" s="68"/>
      <c r="B187" s="68"/>
      <c r="C187" s="65"/>
      <c r="D187" s="65"/>
      <c r="E187" s="65"/>
      <c r="F187" s="65"/>
      <c r="G187" s="65"/>
      <c r="H187" s="65"/>
      <c r="I187" s="65"/>
    </row>
    <row r="188" spans="1:9" x14ac:dyDescent="0.25">
      <c r="A188" s="68"/>
      <c r="B188" s="68"/>
      <c r="C188" s="65"/>
      <c r="D188" s="65"/>
      <c r="E188" s="65"/>
      <c r="F188" s="65"/>
      <c r="G188" s="65"/>
      <c r="H188" s="65"/>
      <c r="I188" s="65"/>
    </row>
    <row r="189" spans="1:9" x14ac:dyDescent="0.25">
      <c r="A189" s="68"/>
      <c r="B189" s="68"/>
      <c r="C189" s="65"/>
      <c r="D189" s="65"/>
      <c r="E189" s="65"/>
      <c r="F189" s="65"/>
      <c r="G189" s="65"/>
      <c r="H189" s="65"/>
      <c r="I189" s="65"/>
    </row>
    <row r="190" spans="1:9" x14ac:dyDescent="0.25">
      <c r="A190" s="68"/>
      <c r="B190" s="68"/>
      <c r="C190" s="65"/>
      <c r="D190" s="65"/>
      <c r="E190" s="65"/>
      <c r="F190" s="65"/>
      <c r="G190" s="65"/>
      <c r="H190" s="65"/>
      <c r="I190" s="65"/>
    </row>
    <row r="191" spans="1:9" x14ac:dyDescent="0.25">
      <c r="A191" s="68"/>
      <c r="B191" s="68"/>
      <c r="C191" s="65"/>
      <c r="D191" s="65"/>
      <c r="E191" s="65"/>
      <c r="F191" s="65"/>
      <c r="G191" s="65"/>
      <c r="H191" s="65"/>
      <c r="I191" s="65"/>
    </row>
    <row r="192" spans="1:9" x14ac:dyDescent="0.25">
      <c r="A192" s="68"/>
      <c r="B192" s="68"/>
      <c r="C192" s="65"/>
      <c r="D192" s="65"/>
      <c r="E192" s="65"/>
      <c r="F192" s="65"/>
      <c r="G192" s="65"/>
      <c r="H192" s="65"/>
      <c r="I192" s="65"/>
    </row>
    <row r="193" spans="1:9" x14ac:dyDescent="0.25">
      <c r="A193" s="68"/>
      <c r="B193" s="68"/>
      <c r="C193" s="65"/>
      <c r="D193" s="65"/>
      <c r="E193" s="65"/>
      <c r="F193" s="65"/>
      <c r="G193" s="65"/>
      <c r="H193" s="65"/>
      <c r="I193" s="65"/>
    </row>
    <row r="194" spans="1:9" x14ac:dyDescent="0.25">
      <c r="A194" s="68"/>
      <c r="B194" s="68"/>
      <c r="C194" s="65"/>
      <c r="D194" s="65"/>
      <c r="E194" s="65"/>
      <c r="F194" s="65"/>
      <c r="G194" s="65"/>
      <c r="H194" s="65"/>
      <c r="I194" s="65"/>
    </row>
    <row r="195" spans="1:9" x14ac:dyDescent="0.25">
      <c r="A195" s="68"/>
      <c r="B195" s="68"/>
      <c r="C195" s="65"/>
      <c r="D195" s="65"/>
      <c r="E195" s="65"/>
      <c r="F195" s="65"/>
      <c r="G195" s="65"/>
      <c r="H195" s="65"/>
      <c r="I195" s="65"/>
    </row>
    <row r="196" spans="1:9" x14ac:dyDescent="0.25">
      <c r="A196" s="68"/>
      <c r="B196" s="68"/>
      <c r="C196" s="65"/>
      <c r="D196" s="65"/>
      <c r="E196" s="65"/>
      <c r="F196" s="65"/>
      <c r="G196" s="65"/>
      <c r="H196" s="65"/>
      <c r="I196" s="65"/>
    </row>
    <row r="197" spans="1:9" x14ac:dyDescent="0.25">
      <c r="A197" s="68"/>
      <c r="B197" s="68"/>
      <c r="C197" s="65"/>
      <c r="D197" s="65"/>
      <c r="E197" s="65"/>
      <c r="F197" s="65"/>
      <c r="G197" s="65"/>
      <c r="H197" s="65"/>
      <c r="I197" s="65"/>
    </row>
    <row r="198" spans="1:9" x14ac:dyDescent="0.25">
      <c r="A198" s="68"/>
      <c r="B198" s="68"/>
      <c r="C198" s="65"/>
      <c r="D198" s="65"/>
      <c r="E198" s="65"/>
      <c r="F198" s="65"/>
      <c r="G198" s="65"/>
      <c r="H198" s="65"/>
      <c r="I198" s="65"/>
    </row>
    <row r="199" spans="1:9" x14ac:dyDescent="0.25">
      <c r="A199" s="68"/>
      <c r="B199" s="68"/>
      <c r="C199" s="65"/>
      <c r="D199" s="65"/>
      <c r="E199" s="65"/>
      <c r="F199" s="65"/>
      <c r="G199" s="65"/>
      <c r="H199" s="65"/>
      <c r="I199" s="65"/>
    </row>
    <row r="200" spans="1:9" x14ac:dyDescent="0.25">
      <c r="A200" s="68"/>
      <c r="B200" s="68"/>
      <c r="C200" s="65"/>
      <c r="D200" s="65"/>
      <c r="E200" s="65"/>
      <c r="F200" s="65"/>
      <c r="G200" s="65"/>
      <c r="H200" s="65"/>
      <c r="I200" s="65"/>
    </row>
    <row r="201" spans="1:9" x14ac:dyDescent="0.25">
      <c r="A201" s="68"/>
      <c r="B201" s="68"/>
      <c r="C201" s="65"/>
      <c r="D201" s="65"/>
      <c r="E201" s="65"/>
      <c r="F201" s="65"/>
      <c r="G201" s="65"/>
      <c r="H201" s="65"/>
      <c r="I201" s="65"/>
    </row>
    <row r="202" spans="1:9" x14ac:dyDescent="0.25">
      <c r="A202" s="68"/>
      <c r="B202" s="68"/>
      <c r="C202" s="65"/>
      <c r="D202" s="65"/>
      <c r="E202" s="65"/>
      <c r="F202" s="65"/>
      <c r="G202" s="65"/>
      <c r="H202" s="65"/>
      <c r="I202" s="65"/>
    </row>
    <row r="203" spans="1:9" x14ac:dyDescent="0.25">
      <c r="A203" s="68"/>
      <c r="B203" s="68"/>
      <c r="C203" s="65"/>
      <c r="D203" s="65"/>
      <c r="E203" s="65"/>
      <c r="F203" s="65"/>
      <c r="G203" s="65"/>
      <c r="H203" s="65"/>
      <c r="I203" s="65"/>
    </row>
    <row r="204" spans="1:9" x14ac:dyDescent="0.25">
      <c r="A204" s="68"/>
      <c r="B204" s="68"/>
      <c r="C204" s="65"/>
      <c r="D204" s="65"/>
      <c r="E204" s="65"/>
      <c r="F204" s="65"/>
      <c r="G204" s="65"/>
      <c r="H204" s="65"/>
      <c r="I204" s="65"/>
    </row>
    <row r="205" spans="1:9" x14ac:dyDescent="0.25">
      <c r="A205" s="68"/>
      <c r="B205" s="68"/>
      <c r="C205" s="65"/>
      <c r="D205" s="65"/>
      <c r="E205" s="65"/>
      <c r="F205" s="65"/>
      <c r="G205" s="65"/>
      <c r="H205" s="65"/>
      <c r="I205" s="65"/>
    </row>
    <row r="206" spans="1:9" x14ac:dyDescent="0.25">
      <c r="A206" s="68"/>
      <c r="B206" s="68"/>
      <c r="C206" s="65"/>
      <c r="D206" s="65"/>
      <c r="E206" s="65"/>
      <c r="F206" s="65"/>
      <c r="G206" s="65"/>
      <c r="H206" s="65"/>
      <c r="I206" s="65"/>
    </row>
    <row r="207" spans="1:9" x14ac:dyDescent="0.25">
      <c r="A207" s="68"/>
      <c r="B207" s="68"/>
      <c r="C207" s="65"/>
      <c r="D207" s="65"/>
      <c r="E207" s="65"/>
      <c r="F207" s="65"/>
      <c r="G207" s="65"/>
      <c r="H207" s="65"/>
      <c r="I207" s="65"/>
    </row>
    <row r="208" spans="1:9" x14ac:dyDescent="0.25">
      <c r="A208" s="68"/>
      <c r="B208" s="68"/>
      <c r="C208" s="65"/>
      <c r="D208" s="65"/>
      <c r="E208" s="65"/>
      <c r="F208" s="65"/>
      <c r="G208" s="65"/>
      <c r="H208" s="65"/>
      <c r="I208" s="65"/>
    </row>
    <row r="209" spans="1:9" x14ac:dyDescent="0.25">
      <c r="A209" s="68"/>
      <c r="B209" s="68"/>
      <c r="C209" s="65"/>
      <c r="D209" s="65"/>
      <c r="E209" s="65"/>
      <c r="F209" s="65"/>
      <c r="G209" s="65"/>
      <c r="H209" s="65"/>
      <c r="I209" s="65"/>
    </row>
    <row r="210" spans="1:9" x14ac:dyDescent="0.25">
      <c r="A210" s="68"/>
      <c r="B210" s="68"/>
      <c r="C210" s="65"/>
      <c r="D210" s="65"/>
      <c r="E210" s="65"/>
      <c r="F210" s="65"/>
      <c r="G210" s="65"/>
      <c r="H210" s="65"/>
      <c r="I210" s="65"/>
    </row>
    <row r="211" spans="1:9" x14ac:dyDescent="0.25">
      <c r="A211" s="68"/>
      <c r="B211" s="68"/>
      <c r="C211" s="65"/>
      <c r="D211" s="65"/>
      <c r="E211" s="65"/>
      <c r="F211" s="65"/>
      <c r="G211" s="65"/>
      <c r="H211" s="65"/>
      <c r="I211" s="65"/>
    </row>
    <row r="212" spans="1:9" x14ac:dyDescent="0.25">
      <c r="A212" s="68"/>
      <c r="B212" s="68"/>
      <c r="C212" s="65"/>
      <c r="D212" s="65"/>
      <c r="E212" s="65"/>
      <c r="F212" s="65"/>
      <c r="G212" s="65"/>
      <c r="H212" s="65"/>
      <c r="I212" s="65"/>
    </row>
    <row r="213" spans="1:9" x14ac:dyDescent="0.25">
      <c r="A213" s="68"/>
      <c r="B213" s="68"/>
      <c r="C213" s="65"/>
      <c r="D213" s="65"/>
      <c r="E213" s="65"/>
      <c r="F213" s="65"/>
      <c r="G213" s="65"/>
      <c r="H213" s="65"/>
      <c r="I213" s="65"/>
    </row>
    <row r="214" spans="1:9" x14ac:dyDescent="0.25">
      <c r="A214" s="68"/>
      <c r="B214" s="68"/>
      <c r="C214" s="65"/>
      <c r="D214" s="65"/>
      <c r="E214" s="65"/>
      <c r="F214" s="65"/>
      <c r="G214" s="65"/>
      <c r="H214" s="65"/>
      <c r="I214" s="65"/>
    </row>
    <row r="215" spans="1:9" x14ac:dyDescent="0.25">
      <c r="A215" s="68"/>
      <c r="B215" s="68"/>
      <c r="C215" s="65"/>
      <c r="D215" s="65"/>
      <c r="E215" s="65"/>
      <c r="F215" s="65"/>
      <c r="G215" s="65"/>
      <c r="H215" s="65"/>
      <c r="I215" s="65"/>
    </row>
    <row r="216" spans="1:9" x14ac:dyDescent="0.25">
      <c r="A216" s="68"/>
      <c r="B216" s="68"/>
      <c r="C216" s="65"/>
      <c r="D216" s="65"/>
      <c r="E216" s="65"/>
      <c r="F216" s="65"/>
      <c r="G216" s="65"/>
      <c r="H216" s="65"/>
      <c r="I216" s="65"/>
    </row>
    <row r="217" spans="1:9" x14ac:dyDescent="0.25">
      <c r="A217" s="68"/>
      <c r="B217" s="68"/>
      <c r="C217" s="65"/>
      <c r="D217" s="65"/>
      <c r="E217" s="65"/>
      <c r="F217" s="65"/>
      <c r="G217" s="65"/>
      <c r="H217" s="65"/>
      <c r="I217" s="65"/>
    </row>
    <row r="218" spans="1:9" x14ac:dyDescent="0.25">
      <c r="A218" s="68"/>
      <c r="B218" s="68"/>
      <c r="C218" s="65"/>
      <c r="D218" s="65"/>
      <c r="E218" s="65"/>
      <c r="F218" s="65"/>
      <c r="G218" s="65"/>
      <c r="H218" s="65"/>
      <c r="I218" s="65"/>
    </row>
    <row r="219" spans="1:9" x14ac:dyDescent="0.25">
      <c r="A219" s="68"/>
      <c r="B219" s="68"/>
      <c r="C219" s="65"/>
      <c r="D219" s="65"/>
      <c r="E219" s="65"/>
      <c r="F219" s="65"/>
      <c r="G219" s="65"/>
      <c r="H219" s="65"/>
      <c r="I219" s="65"/>
    </row>
    <row r="220" spans="1:9" x14ac:dyDescent="0.25">
      <c r="A220" s="68"/>
      <c r="B220" s="68"/>
      <c r="C220" s="65"/>
      <c r="D220" s="65"/>
      <c r="E220" s="65"/>
      <c r="F220" s="65"/>
      <c r="G220" s="65"/>
      <c r="H220" s="65"/>
      <c r="I220" s="65"/>
    </row>
    <row r="221" spans="1:9" x14ac:dyDescent="0.25">
      <c r="A221" s="68"/>
      <c r="B221" s="68"/>
      <c r="C221" s="65"/>
      <c r="D221" s="65"/>
      <c r="E221" s="65"/>
      <c r="F221" s="65"/>
      <c r="G221" s="65"/>
      <c r="H221" s="65"/>
      <c r="I221" s="65"/>
    </row>
    <row r="222" spans="1:9" x14ac:dyDescent="0.25">
      <c r="A222" s="68"/>
      <c r="B222" s="68"/>
      <c r="C222" s="65"/>
      <c r="D222" s="65"/>
      <c r="E222" s="65"/>
      <c r="F222" s="65"/>
      <c r="G222" s="65"/>
      <c r="H222" s="65"/>
      <c r="I222" s="65"/>
    </row>
    <row r="223" spans="1:9" x14ac:dyDescent="0.25">
      <c r="A223" s="68"/>
      <c r="B223" s="68"/>
      <c r="C223" s="65"/>
      <c r="D223" s="65"/>
      <c r="E223" s="65"/>
      <c r="F223" s="65"/>
      <c r="G223" s="65"/>
      <c r="H223" s="65"/>
      <c r="I223" s="65"/>
    </row>
    <row r="224" spans="1:9" x14ac:dyDescent="0.25">
      <c r="A224" s="68"/>
      <c r="B224" s="68"/>
      <c r="C224" s="65"/>
      <c r="D224" s="65"/>
      <c r="E224" s="65"/>
      <c r="F224" s="65"/>
      <c r="G224" s="65"/>
      <c r="H224" s="65"/>
      <c r="I224" s="65"/>
    </row>
    <row r="225" spans="1:9" x14ac:dyDescent="0.25">
      <c r="A225" s="68"/>
      <c r="B225" s="68"/>
      <c r="C225" s="65"/>
      <c r="D225" s="65"/>
      <c r="E225" s="65"/>
      <c r="F225" s="65"/>
      <c r="G225" s="65"/>
      <c r="H225" s="65"/>
      <c r="I225" s="65"/>
    </row>
    <row r="226" spans="1:9" x14ac:dyDescent="0.25">
      <c r="A226" s="68"/>
      <c r="B226" s="68"/>
      <c r="C226" s="65"/>
      <c r="D226" s="65"/>
      <c r="E226" s="65"/>
      <c r="F226" s="65"/>
      <c r="G226" s="65"/>
      <c r="H226" s="65"/>
      <c r="I226" s="65"/>
    </row>
    <row r="227" spans="1:9" x14ac:dyDescent="0.25">
      <c r="A227" s="68"/>
      <c r="B227" s="68"/>
      <c r="C227" s="65"/>
      <c r="D227" s="65"/>
      <c r="E227" s="65"/>
      <c r="F227" s="65"/>
      <c r="G227" s="65"/>
      <c r="H227" s="65"/>
      <c r="I227" s="65"/>
    </row>
    <row r="228" spans="1:9" x14ac:dyDescent="0.25">
      <c r="A228" s="68"/>
      <c r="B228" s="68"/>
      <c r="C228" s="65"/>
      <c r="D228" s="65"/>
      <c r="E228" s="65"/>
      <c r="F228" s="65"/>
      <c r="G228" s="65"/>
      <c r="H228" s="65"/>
      <c r="I228" s="65"/>
    </row>
    <row r="229" spans="1:9" x14ac:dyDescent="0.25">
      <c r="A229" s="68"/>
      <c r="B229" s="68"/>
      <c r="C229" s="65"/>
      <c r="D229" s="65"/>
      <c r="E229" s="65"/>
      <c r="F229" s="65"/>
      <c r="G229" s="65"/>
      <c r="H229" s="65"/>
      <c r="I229" s="65"/>
    </row>
    <row r="230" spans="1:9" x14ac:dyDescent="0.25">
      <c r="A230" s="68"/>
      <c r="B230" s="68"/>
      <c r="C230" s="65"/>
      <c r="D230" s="65"/>
      <c r="E230" s="65"/>
      <c r="F230" s="65"/>
      <c r="G230" s="65"/>
      <c r="H230" s="65"/>
      <c r="I230" s="65"/>
    </row>
    <row r="231" spans="1:9" x14ac:dyDescent="0.25">
      <c r="A231" s="68"/>
      <c r="B231" s="68"/>
      <c r="C231" s="65"/>
      <c r="D231" s="65"/>
      <c r="E231" s="65"/>
      <c r="F231" s="65"/>
      <c r="G231" s="65"/>
      <c r="H231" s="65"/>
      <c r="I231" s="65"/>
    </row>
    <row r="232" spans="1:9" x14ac:dyDescent="0.25">
      <c r="A232" s="68"/>
      <c r="B232" s="68"/>
      <c r="C232" s="65"/>
      <c r="D232" s="65"/>
      <c r="E232" s="65"/>
      <c r="F232" s="65"/>
      <c r="G232" s="65"/>
      <c r="H232" s="65"/>
      <c r="I232" s="65"/>
    </row>
    <row r="233" spans="1:9" x14ac:dyDescent="0.25">
      <c r="A233" s="68"/>
      <c r="B233" s="68"/>
      <c r="C233" s="65"/>
      <c r="D233" s="65"/>
      <c r="E233" s="65"/>
      <c r="F233" s="65"/>
      <c r="G233" s="65"/>
      <c r="H233" s="65"/>
      <c r="I233" s="65"/>
    </row>
    <row r="234" spans="1:9" x14ac:dyDescent="0.25">
      <c r="A234" s="68"/>
      <c r="B234" s="68"/>
      <c r="C234" s="65"/>
      <c r="D234" s="65"/>
      <c r="E234" s="65"/>
      <c r="F234" s="65"/>
      <c r="G234" s="65"/>
      <c r="H234" s="65"/>
      <c r="I234" s="65"/>
    </row>
    <row r="235" spans="1:9" x14ac:dyDescent="0.25">
      <c r="A235" s="68"/>
      <c r="B235" s="68"/>
      <c r="C235" s="65"/>
      <c r="D235" s="65"/>
      <c r="E235" s="65"/>
      <c r="F235" s="65"/>
      <c r="G235" s="65"/>
      <c r="H235" s="65"/>
      <c r="I235" s="65"/>
    </row>
    <row r="236" spans="1:9" x14ac:dyDescent="0.25">
      <c r="A236" s="68"/>
      <c r="B236" s="68"/>
      <c r="C236" s="65"/>
      <c r="D236" s="65"/>
      <c r="E236" s="65"/>
      <c r="F236" s="65"/>
      <c r="G236" s="65"/>
      <c r="H236" s="65"/>
      <c r="I236" s="65"/>
    </row>
    <row r="237" spans="1:9" x14ac:dyDescent="0.25">
      <c r="A237" s="68"/>
      <c r="B237" s="68"/>
      <c r="C237" s="65"/>
      <c r="D237" s="65"/>
      <c r="E237" s="65"/>
      <c r="F237" s="65"/>
      <c r="G237" s="65"/>
      <c r="H237" s="65"/>
      <c r="I237" s="65"/>
    </row>
    <row r="238" spans="1:9" x14ac:dyDescent="0.25">
      <c r="A238" s="68"/>
      <c r="B238" s="68"/>
      <c r="C238" s="65"/>
      <c r="D238" s="65"/>
      <c r="E238" s="65"/>
      <c r="F238" s="65"/>
      <c r="G238" s="65"/>
      <c r="H238" s="65"/>
      <c r="I238" s="65"/>
    </row>
    <row r="239" spans="1:9" x14ac:dyDescent="0.25">
      <c r="A239" s="68"/>
      <c r="B239" s="68"/>
      <c r="C239" s="65"/>
      <c r="D239" s="65"/>
      <c r="E239" s="65"/>
      <c r="F239" s="65"/>
      <c r="G239" s="65"/>
      <c r="H239" s="65"/>
      <c r="I239" s="65"/>
    </row>
    <row r="240" spans="1:9" x14ac:dyDescent="0.25">
      <c r="A240" s="68"/>
      <c r="B240" s="68"/>
      <c r="C240" s="65"/>
      <c r="D240" s="65"/>
      <c r="E240" s="65"/>
      <c r="F240" s="65"/>
      <c r="G240" s="65"/>
      <c r="H240" s="65"/>
      <c r="I240" s="65"/>
    </row>
    <row r="241" spans="1:9" x14ac:dyDescent="0.25">
      <c r="A241" s="68"/>
      <c r="B241" s="68"/>
      <c r="C241" s="65"/>
      <c r="D241" s="65"/>
      <c r="E241" s="65"/>
      <c r="F241" s="65"/>
      <c r="G241" s="65"/>
      <c r="H241" s="65"/>
      <c r="I241" s="65"/>
    </row>
    <row r="242" spans="1:9" x14ac:dyDescent="0.25">
      <c r="A242" s="68"/>
      <c r="B242" s="68"/>
      <c r="C242" s="65"/>
      <c r="D242" s="65"/>
      <c r="E242" s="65"/>
      <c r="F242" s="65"/>
      <c r="G242" s="65"/>
      <c r="H242" s="65"/>
      <c r="I242" s="65"/>
    </row>
    <row r="243" spans="1:9" x14ac:dyDescent="0.25">
      <c r="A243" s="68"/>
      <c r="B243" s="68"/>
      <c r="C243" s="65"/>
      <c r="D243" s="65"/>
      <c r="E243" s="65"/>
      <c r="F243" s="65"/>
      <c r="G243" s="65"/>
      <c r="H243" s="65"/>
      <c r="I243" s="65"/>
    </row>
    <row r="244" spans="1:9" x14ac:dyDescent="0.25">
      <c r="A244" s="68"/>
      <c r="B244" s="68"/>
      <c r="C244" s="65"/>
      <c r="D244" s="65"/>
      <c r="E244" s="65"/>
      <c r="F244" s="65"/>
      <c r="G244" s="65"/>
      <c r="H244" s="65"/>
      <c r="I244" s="65"/>
    </row>
    <row r="245" spans="1:9" x14ac:dyDescent="0.25">
      <c r="A245" s="68"/>
      <c r="B245" s="68"/>
      <c r="C245" s="65"/>
      <c r="D245" s="65"/>
      <c r="E245" s="65"/>
      <c r="F245" s="65"/>
      <c r="G245" s="65"/>
      <c r="H245" s="65"/>
      <c r="I245" s="65"/>
    </row>
    <row r="246" spans="1:9" x14ac:dyDescent="0.25">
      <c r="A246" s="68"/>
      <c r="B246" s="68"/>
      <c r="C246" s="65"/>
      <c r="D246" s="65"/>
      <c r="E246" s="65"/>
      <c r="F246" s="65"/>
      <c r="G246" s="65"/>
      <c r="H246" s="65"/>
      <c r="I246" s="65"/>
    </row>
    <row r="247" spans="1:9" x14ac:dyDescent="0.25">
      <c r="A247" s="68"/>
      <c r="B247" s="68"/>
      <c r="C247" s="65"/>
      <c r="D247" s="65"/>
      <c r="E247" s="65"/>
      <c r="F247" s="65"/>
      <c r="G247" s="65"/>
      <c r="H247" s="65"/>
      <c r="I247" s="65"/>
    </row>
    <row r="248" spans="1:9" x14ac:dyDescent="0.25">
      <c r="A248" s="68"/>
      <c r="B248" s="68"/>
      <c r="C248" s="65"/>
      <c r="D248" s="65"/>
      <c r="E248" s="65"/>
      <c r="F248" s="65"/>
      <c r="G248" s="65"/>
      <c r="H248" s="65"/>
      <c r="I248" s="65"/>
    </row>
    <row r="249" spans="1:9" x14ac:dyDescent="0.25">
      <c r="A249" s="68"/>
      <c r="B249" s="68"/>
      <c r="C249" s="65"/>
      <c r="D249" s="65"/>
      <c r="E249" s="65"/>
      <c r="F249" s="65"/>
      <c r="G249" s="65"/>
      <c r="H249" s="65"/>
      <c r="I249" s="65"/>
    </row>
    <row r="250" spans="1:9" x14ac:dyDescent="0.25">
      <c r="A250" s="68"/>
      <c r="B250" s="68"/>
      <c r="C250" s="65"/>
      <c r="D250" s="65"/>
      <c r="E250" s="65"/>
      <c r="F250" s="65"/>
      <c r="G250" s="65"/>
      <c r="H250" s="65"/>
      <c r="I250" s="65"/>
    </row>
    <row r="251" spans="1:9" x14ac:dyDescent="0.25">
      <c r="A251" s="68"/>
      <c r="B251" s="68"/>
      <c r="C251" s="65"/>
      <c r="D251" s="65"/>
      <c r="E251" s="65"/>
      <c r="F251" s="65"/>
      <c r="G251" s="65"/>
      <c r="H251" s="65"/>
      <c r="I251" s="65"/>
    </row>
    <row r="252" spans="1:9" x14ac:dyDescent="0.25">
      <c r="A252" s="68"/>
      <c r="B252" s="68"/>
      <c r="C252" s="65"/>
      <c r="D252" s="65"/>
      <c r="E252" s="65"/>
      <c r="F252" s="65"/>
      <c r="G252" s="65"/>
      <c r="H252" s="65"/>
      <c r="I252" s="65"/>
    </row>
    <row r="253" spans="1:9" x14ac:dyDescent="0.25">
      <c r="A253" s="68"/>
      <c r="B253" s="68"/>
      <c r="C253" s="65"/>
      <c r="D253" s="65"/>
      <c r="E253" s="65"/>
      <c r="F253" s="65"/>
      <c r="G253" s="65"/>
      <c r="H253" s="65"/>
      <c r="I253" s="65"/>
    </row>
    <row r="254" spans="1:9" x14ac:dyDescent="0.25">
      <c r="A254" s="68"/>
      <c r="B254" s="68"/>
      <c r="C254" s="65"/>
      <c r="D254" s="65"/>
      <c r="E254" s="65"/>
      <c r="F254" s="65"/>
      <c r="G254" s="65"/>
      <c r="H254" s="65"/>
      <c r="I254" s="65"/>
    </row>
    <row r="255" spans="1:9" x14ac:dyDescent="0.25">
      <c r="A255" s="68"/>
      <c r="B255" s="68"/>
      <c r="C255" s="65"/>
      <c r="D255" s="65"/>
      <c r="E255" s="65"/>
      <c r="F255" s="65"/>
      <c r="G255" s="65"/>
      <c r="H255" s="65"/>
      <c r="I255" s="65"/>
    </row>
    <row r="256" spans="1:9" x14ac:dyDescent="0.25">
      <c r="A256" s="68"/>
      <c r="B256" s="68"/>
      <c r="C256" s="65"/>
      <c r="D256" s="65"/>
      <c r="E256" s="65"/>
      <c r="F256" s="65"/>
      <c r="G256" s="65"/>
      <c r="H256" s="65"/>
      <c r="I256" s="65"/>
    </row>
    <row r="257" spans="1:9" x14ac:dyDescent="0.25">
      <c r="A257" s="68"/>
      <c r="B257" s="68"/>
      <c r="C257" s="65"/>
      <c r="D257" s="65"/>
      <c r="E257" s="65"/>
      <c r="F257" s="65"/>
      <c r="G257" s="65"/>
      <c r="H257" s="65"/>
      <c r="I257" s="65"/>
    </row>
    <row r="258" spans="1:9" x14ac:dyDescent="0.25">
      <c r="A258" s="68"/>
      <c r="B258" s="68"/>
      <c r="C258" s="65"/>
      <c r="D258" s="65"/>
      <c r="E258" s="65"/>
      <c r="F258" s="65"/>
      <c r="G258" s="65"/>
      <c r="H258" s="65"/>
      <c r="I258" s="65"/>
    </row>
    <row r="259" spans="1:9" x14ac:dyDescent="0.25">
      <c r="A259" s="68"/>
      <c r="B259" s="68"/>
      <c r="C259" s="65"/>
      <c r="D259" s="65"/>
      <c r="E259" s="65"/>
      <c r="F259" s="65"/>
      <c r="G259" s="65"/>
      <c r="H259" s="65"/>
      <c r="I259" s="65"/>
    </row>
    <row r="260" spans="1:9" x14ac:dyDescent="0.25">
      <c r="A260" s="68"/>
      <c r="B260" s="68"/>
      <c r="C260" s="65"/>
      <c r="D260" s="65"/>
      <c r="E260" s="65"/>
      <c r="F260" s="65"/>
      <c r="G260" s="65"/>
      <c r="H260" s="65"/>
      <c r="I260" s="65"/>
    </row>
    <row r="261" spans="1:9" x14ac:dyDescent="0.25">
      <c r="A261" s="68"/>
      <c r="B261" s="68"/>
      <c r="C261" s="65"/>
      <c r="D261" s="65"/>
      <c r="E261" s="65"/>
      <c r="F261" s="65"/>
      <c r="G261" s="65"/>
      <c r="H261" s="65"/>
      <c r="I261" s="65"/>
    </row>
    <row r="262" spans="1:9" x14ac:dyDescent="0.25">
      <c r="A262" s="68"/>
      <c r="B262" s="68"/>
      <c r="C262" s="65"/>
      <c r="D262" s="65"/>
      <c r="E262" s="65"/>
      <c r="F262" s="65"/>
      <c r="G262" s="65"/>
      <c r="H262" s="65"/>
      <c r="I262" s="65"/>
    </row>
    <row r="263" spans="1:9" x14ac:dyDescent="0.25">
      <c r="A263" s="68"/>
      <c r="B263" s="68"/>
      <c r="C263" s="65"/>
      <c r="D263" s="65"/>
      <c r="E263" s="65"/>
      <c r="F263" s="65"/>
      <c r="G263" s="65"/>
      <c r="H263" s="65"/>
      <c r="I263" s="65"/>
    </row>
    <row r="264" spans="1:9" x14ac:dyDescent="0.25">
      <c r="A264" s="68"/>
      <c r="B264" s="68"/>
      <c r="C264" s="65"/>
      <c r="D264" s="65"/>
      <c r="E264" s="65"/>
      <c r="F264" s="65"/>
      <c r="G264" s="65"/>
      <c r="H264" s="65"/>
      <c r="I264" s="65"/>
    </row>
    <row r="265" spans="1:9" x14ac:dyDescent="0.25">
      <c r="A265" s="68"/>
      <c r="B265" s="68"/>
      <c r="C265" s="65"/>
      <c r="D265" s="65"/>
      <c r="E265" s="65"/>
      <c r="F265" s="65"/>
      <c r="G265" s="65"/>
      <c r="H265" s="65"/>
      <c r="I265" s="65"/>
    </row>
    <row r="266" spans="1:9" x14ac:dyDescent="0.25">
      <c r="A266" s="68"/>
      <c r="B266" s="68"/>
      <c r="C266" s="65"/>
      <c r="D266" s="65"/>
      <c r="E266" s="65"/>
      <c r="F266" s="65"/>
      <c r="G266" s="65"/>
      <c r="H266" s="65"/>
      <c r="I266" s="65"/>
    </row>
    <row r="267" spans="1:9" x14ac:dyDescent="0.25">
      <c r="A267" s="68"/>
      <c r="B267" s="68"/>
      <c r="C267" s="65"/>
      <c r="D267" s="65"/>
      <c r="E267" s="65"/>
      <c r="F267" s="65"/>
      <c r="G267" s="65"/>
      <c r="H267" s="65"/>
      <c r="I267" s="65"/>
    </row>
    <row r="268" spans="1:9" x14ac:dyDescent="0.25">
      <c r="A268" s="68"/>
      <c r="B268" s="68"/>
      <c r="C268" s="65"/>
      <c r="D268" s="65"/>
      <c r="E268" s="65"/>
      <c r="F268" s="65"/>
      <c r="G268" s="65"/>
      <c r="H268" s="65"/>
      <c r="I268" s="65"/>
    </row>
    <row r="269" spans="1:9" x14ac:dyDescent="0.25">
      <c r="A269" s="68"/>
      <c r="B269" s="68"/>
      <c r="C269" s="65"/>
      <c r="D269" s="65"/>
      <c r="E269" s="65"/>
      <c r="F269" s="65"/>
      <c r="G269" s="65"/>
      <c r="H269" s="65"/>
      <c r="I269" s="65"/>
    </row>
    <row r="270" spans="1:9" x14ac:dyDescent="0.25">
      <c r="A270" s="68"/>
      <c r="B270" s="68"/>
      <c r="C270" s="65"/>
      <c r="D270" s="65"/>
      <c r="E270" s="65"/>
      <c r="F270" s="65"/>
      <c r="G270" s="65"/>
      <c r="H270" s="65"/>
      <c r="I270" s="65"/>
    </row>
    <row r="271" spans="1:9" x14ac:dyDescent="0.25">
      <c r="A271" s="68"/>
      <c r="B271" s="68"/>
      <c r="C271" s="65"/>
      <c r="D271" s="65"/>
      <c r="E271" s="65"/>
      <c r="F271" s="65"/>
      <c r="G271" s="65"/>
      <c r="H271" s="65"/>
      <c r="I271" s="65"/>
    </row>
    <row r="272" spans="1:9" x14ac:dyDescent="0.25">
      <c r="A272" s="68"/>
      <c r="B272" s="68"/>
      <c r="C272" s="65"/>
      <c r="D272" s="65"/>
      <c r="E272" s="65"/>
      <c r="F272" s="65"/>
      <c r="G272" s="65"/>
      <c r="H272" s="65"/>
      <c r="I272" s="65"/>
    </row>
    <row r="273" spans="1:9" x14ac:dyDescent="0.25">
      <c r="A273" s="68"/>
      <c r="B273" s="68"/>
      <c r="C273" s="65"/>
      <c r="D273" s="65"/>
      <c r="E273" s="65"/>
      <c r="F273" s="65"/>
      <c r="G273" s="65"/>
      <c r="H273" s="65"/>
      <c r="I273" s="65"/>
    </row>
    <row r="274" spans="1:9" x14ac:dyDescent="0.25">
      <c r="A274" s="68"/>
      <c r="B274" s="68"/>
      <c r="C274" s="65"/>
      <c r="D274" s="65"/>
      <c r="E274" s="65"/>
      <c r="F274" s="65"/>
      <c r="G274" s="65"/>
      <c r="H274" s="65"/>
      <c r="I274" s="65"/>
    </row>
    <row r="275" spans="1:9" x14ac:dyDescent="0.25">
      <c r="A275" s="68"/>
      <c r="B275" s="68"/>
      <c r="C275" s="65"/>
      <c r="D275" s="65"/>
      <c r="E275" s="65"/>
      <c r="F275" s="65"/>
      <c r="G275" s="65"/>
      <c r="H275" s="65"/>
      <c r="I275" s="65"/>
    </row>
    <row r="276" spans="1:9" x14ac:dyDescent="0.25">
      <c r="A276" s="68"/>
      <c r="B276" s="68"/>
      <c r="C276" s="65"/>
      <c r="D276" s="65"/>
      <c r="E276" s="65"/>
      <c r="F276" s="65"/>
      <c r="G276" s="65"/>
      <c r="H276" s="65"/>
      <c r="I276" s="65"/>
    </row>
    <row r="277" spans="1:9" x14ac:dyDescent="0.25">
      <c r="A277" s="68"/>
      <c r="B277" s="68"/>
      <c r="C277" s="65"/>
      <c r="D277" s="65"/>
      <c r="E277" s="65"/>
      <c r="F277" s="65"/>
      <c r="G277" s="65"/>
      <c r="H277" s="65"/>
      <c r="I277" s="65"/>
    </row>
    <row r="278" spans="1:9" x14ac:dyDescent="0.25">
      <c r="A278" s="68"/>
      <c r="B278" s="68"/>
      <c r="C278" s="65"/>
      <c r="D278" s="65"/>
      <c r="E278" s="65"/>
      <c r="F278" s="65"/>
      <c r="G278" s="65"/>
      <c r="H278" s="65"/>
      <c r="I278" s="65"/>
    </row>
    <row r="279" spans="1:9" x14ac:dyDescent="0.25">
      <c r="A279" s="68"/>
      <c r="B279" s="68"/>
      <c r="C279" s="65"/>
      <c r="D279" s="65"/>
      <c r="E279" s="65"/>
      <c r="F279" s="65"/>
      <c r="G279" s="65"/>
      <c r="H279" s="65"/>
      <c r="I279" s="65"/>
    </row>
    <row r="280" spans="1:9" x14ac:dyDescent="0.25">
      <c r="A280" s="68"/>
      <c r="B280" s="68"/>
      <c r="C280" s="65"/>
      <c r="D280" s="65"/>
      <c r="E280" s="65"/>
      <c r="F280" s="65"/>
      <c r="G280" s="65"/>
      <c r="H280" s="65"/>
      <c r="I280" s="65"/>
    </row>
    <row r="281" spans="1:9" x14ac:dyDescent="0.25">
      <c r="A281" s="68"/>
      <c r="B281" s="68"/>
      <c r="C281" s="65"/>
      <c r="D281" s="65"/>
      <c r="E281" s="65"/>
      <c r="F281" s="65"/>
      <c r="G281" s="65"/>
      <c r="H281" s="65"/>
      <c r="I281" s="65"/>
    </row>
    <row r="282" spans="1:9" x14ac:dyDescent="0.25">
      <c r="A282" s="68"/>
      <c r="B282" s="68"/>
      <c r="C282" s="65"/>
      <c r="D282" s="65"/>
      <c r="E282" s="65"/>
      <c r="F282" s="65"/>
      <c r="G282" s="65"/>
      <c r="H282" s="65"/>
      <c r="I282" s="65"/>
    </row>
    <row r="283" spans="1:9" x14ac:dyDescent="0.25">
      <c r="A283" s="68"/>
      <c r="B283" s="68"/>
      <c r="C283" s="65"/>
      <c r="D283" s="65"/>
      <c r="E283" s="65"/>
      <c r="F283" s="65"/>
      <c r="G283" s="65"/>
      <c r="H283" s="65"/>
      <c r="I283" s="65"/>
    </row>
    <row r="284" spans="1:9" x14ac:dyDescent="0.25">
      <c r="A284" s="68"/>
      <c r="B284" s="68"/>
      <c r="C284" s="65"/>
      <c r="D284" s="65"/>
      <c r="E284" s="65"/>
      <c r="F284" s="65"/>
      <c r="G284" s="65"/>
      <c r="H284" s="65"/>
      <c r="I284" s="65"/>
    </row>
    <row r="285" spans="1:9" x14ac:dyDescent="0.25">
      <c r="A285" s="68"/>
      <c r="B285" s="68"/>
      <c r="C285" s="65"/>
      <c r="D285" s="65"/>
      <c r="E285" s="65"/>
      <c r="F285" s="65"/>
      <c r="G285" s="65"/>
      <c r="H285" s="65"/>
      <c r="I285" s="65"/>
    </row>
    <row r="286" spans="1:9" x14ac:dyDescent="0.25">
      <c r="A286" s="68"/>
      <c r="B286" s="68"/>
      <c r="C286" s="65"/>
      <c r="D286" s="65"/>
      <c r="E286" s="65"/>
      <c r="F286" s="65"/>
      <c r="G286" s="65"/>
      <c r="H286" s="65"/>
      <c r="I286" s="65"/>
    </row>
    <row r="287" spans="1:9" x14ac:dyDescent="0.25">
      <c r="A287" s="68"/>
      <c r="B287" s="68"/>
      <c r="C287" s="65"/>
      <c r="D287" s="65"/>
      <c r="E287" s="65"/>
      <c r="F287" s="65"/>
      <c r="G287" s="65"/>
      <c r="H287" s="65"/>
      <c r="I287" s="65"/>
    </row>
    <row r="288" spans="1:9" x14ac:dyDescent="0.25">
      <c r="A288" s="68"/>
      <c r="B288" s="68"/>
      <c r="C288" s="65"/>
      <c r="D288" s="65"/>
      <c r="E288" s="65"/>
      <c r="F288" s="65"/>
      <c r="G288" s="65"/>
      <c r="H288" s="65"/>
      <c r="I288" s="65"/>
    </row>
    <row r="289" spans="1:9" x14ac:dyDescent="0.25">
      <c r="A289" s="68"/>
      <c r="B289" s="68"/>
      <c r="C289" s="65"/>
      <c r="D289" s="65"/>
      <c r="E289" s="65"/>
      <c r="F289" s="65"/>
      <c r="G289" s="65"/>
      <c r="H289" s="65"/>
      <c r="I289" s="65"/>
    </row>
    <row r="290" spans="1:9" x14ac:dyDescent="0.25">
      <c r="A290" s="68"/>
      <c r="B290" s="68"/>
      <c r="C290" s="65"/>
      <c r="D290" s="65"/>
      <c r="E290" s="65"/>
      <c r="F290" s="65"/>
      <c r="G290" s="65"/>
      <c r="H290" s="65"/>
      <c r="I290" s="65"/>
    </row>
    <row r="291" spans="1:9" x14ac:dyDescent="0.25">
      <c r="A291" s="68"/>
      <c r="B291" s="68"/>
      <c r="C291" s="65"/>
      <c r="D291" s="65"/>
      <c r="E291" s="65"/>
      <c r="F291" s="65"/>
      <c r="G291" s="65"/>
      <c r="H291" s="65"/>
      <c r="I291" s="65"/>
    </row>
    <row r="292" spans="1:9" x14ac:dyDescent="0.25">
      <c r="A292" s="68"/>
      <c r="B292" s="68"/>
      <c r="C292" s="65"/>
      <c r="D292" s="65"/>
      <c r="E292" s="65"/>
      <c r="F292" s="65"/>
      <c r="G292" s="65"/>
      <c r="H292" s="65"/>
      <c r="I292" s="65"/>
    </row>
    <row r="293" spans="1:9" x14ac:dyDescent="0.25">
      <c r="A293" s="68"/>
      <c r="B293" s="68"/>
      <c r="C293" s="65"/>
      <c r="D293" s="65"/>
      <c r="E293" s="65"/>
      <c r="F293" s="65"/>
      <c r="G293" s="65"/>
      <c r="H293" s="65"/>
      <c r="I293" s="65"/>
    </row>
    <row r="294" spans="1:9" x14ac:dyDescent="0.25">
      <c r="A294" s="68"/>
      <c r="B294" s="68"/>
      <c r="C294" s="65"/>
      <c r="D294" s="65"/>
      <c r="E294" s="65"/>
      <c r="F294" s="65"/>
      <c r="G294" s="65"/>
      <c r="H294" s="65"/>
      <c r="I294" s="65"/>
    </row>
    <row r="295" spans="1:9" x14ac:dyDescent="0.25">
      <c r="A295" s="68"/>
      <c r="B295" s="68"/>
      <c r="C295" s="65"/>
      <c r="D295" s="65"/>
      <c r="E295" s="65"/>
      <c r="F295" s="65"/>
      <c r="G295" s="65"/>
      <c r="H295" s="65"/>
      <c r="I295" s="65"/>
    </row>
    <row r="296" spans="1:9" x14ac:dyDescent="0.25">
      <c r="A296" s="68"/>
      <c r="B296" s="68"/>
      <c r="C296" s="65"/>
      <c r="D296" s="65"/>
      <c r="E296" s="65"/>
      <c r="F296" s="65"/>
      <c r="G296" s="65"/>
      <c r="H296" s="65"/>
      <c r="I296" s="65"/>
    </row>
    <row r="297" spans="1:9" x14ac:dyDescent="0.25">
      <c r="A297" s="68"/>
      <c r="B297" s="68"/>
      <c r="C297" s="65"/>
      <c r="D297" s="65"/>
      <c r="E297" s="65"/>
      <c r="F297" s="65"/>
      <c r="G297" s="65"/>
      <c r="H297" s="65"/>
      <c r="I297" s="65"/>
    </row>
    <row r="298" spans="1:9" x14ac:dyDescent="0.25">
      <c r="A298" s="68"/>
      <c r="B298" s="68"/>
      <c r="C298" s="65"/>
      <c r="D298" s="65"/>
      <c r="E298" s="65"/>
      <c r="F298" s="65"/>
      <c r="G298" s="65"/>
      <c r="H298" s="65"/>
      <c r="I298" s="65"/>
    </row>
    <row r="299" spans="1:9" x14ac:dyDescent="0.25">
      <c r="A299" s="68"/>
      <c r="B299" s="68"/>
      <c r="C299" s="65"/>
      <c r="D299" s="65"/>
      <c r="E299" s="65"/>
      <c r="F299" s="65"/>
      <c r="G299" s="65"/>
      <c r="H299" s="65"/>
      <c r="I299" s="65"/>
    </row>
    <row r="300" spans="1:9" x14ac:dyDescent="0.25">
      <c r="A300" s="68"/>
      <c r="B300" s="68"/>
      <c r="C300" s="65"/>
      <c r="D300" s="65"/>
      <c r="E300" s="65"/>
      <c r="F300" s="65"/>
      <c r="G300" s="65"/>
      <c r="H300" s="65"/>
      <c r="I300" s="65"/>
    </row>
    <row r="301" spans="1:9" x14ac:dyDescent="0.25">
      <c r="A301" s="68"/>
      <c r="B301" s="68"/>
      <c r="C301" s="65"/>
      <c r="D301" s="65"/>
      <c r="E301" s="65"/>
      <c r="F301" s="65"/>
      <c r="G301" s="65"/>
      <c r="H301" s="65"/>
      <c r="I301" s="65"/>
    </row>
    <row r="302" spans="1:9" x14ac:dyDescent="0.25">
      <c r="A302" s="68"/>
      <c r="B302" s="68"/>
      <c r="C302" s="65"/>
      <c r="D302" s="65"/>
      <c r="E302" s="65"/>
      <c r="F302" s="65"/>
      <c r="G302" s="65"/>
      <c r="H302" s="65"/>
      <c r="I302" s="65"/>
    </row>
    <row r="303" spans="1:9" x14ac:dyDescent="0.25">
      <c r="A303" s="68"/>
      <c r="B303" s="68"/>
      <c r="C303" s="65"/>
      <c r="D303" s="65"/>
      <c r="E303" s="65"/>
      <c r="F303" s="65"/>
      <c r="G303" s="65"/>
      <c r="H303" s="65"/>
      <c r="I303" s="65"/>
    </row>
    <row r="304" spans="1:9" x14ac:dyDescent="0.25">
      <c r="A304" s="68"/>
      <c r="B304" s="68"/>
      <c r="C304" s="65"/>
      <c r="D304" s="65"/>
      <c r="E304" s="65"/>
      <c r="F304" s="65"/>
      <c r="G304" s="65"/>
      <c r="H304" s="65"/>
      <c r="I304" s="65"/>
    </row>
    <row r="305" spans="1:9" x14ac:dyDescent="0.25">
      <c r="A305" s="68"/>
      <c r="B305" s="68"/>
      <c r="C305" s="65"/>
      <c r="D305" s="65"/>
      <c r="E305" s="65"/>
      <c r="F305" s="65"/>
      <c r="G305" s="65"/>
      <c r="H305" s="65"/>
      <c r="I305" s="65"/>
    </row>
    <row r="306" spans="1:9" x14ac:dyDescent="0.25">
      <c r="A306" s="68"/>
      <c r="B306" s="68"/>
      <c r="C306" s="65"/>
      <c r="D306" s="65"/>
      <c r="E306" s="65"/>
      <c r="F306" s="65"/>
      <c r="G306" s="65"/>
      <c r="H306" s="65"/>
      <c r="I306" s="65"/>
    </row>
    <row r="307" spans="1:9" x14ac:dyDescent="0.25">
      <c r="A307" s="68"/>
      <c r="B307" s="68"/>
      <c r="C307" s="65"/>
      <c r="D307" s="65"/>
      <c r="E307" s="65"/>
      <c r="F307" s="65"/>
      <c r="G307" s="65"/>
      <c r="H307" s="65"/>
      <c r="I307" s="65"/>
    </row>
    <row r="308" spans="1:9" x14ac:dyDescent="0.25">
      <c r="A308" s="68"/>
      <c r="B308" s="68"/>
      <c r="C308" s="65"/>
      <c r="D308" s="65"/>
      <c r="E308" s="65"/>
      <c r="F308" s="65"/>
      <c r="G308" s="65"/>
      <c r="H308" s="65"/>
      <c r="I308" s="65"/>
    </row>
    <row r="309" spans="1:9" x14ac:dyDescent="0.25">
      <c r="A309" s="68"/>
      <c r="B309" s="68"/>
      <c r="C309" s="65"/>
      <c r="D309" s="65"/>
      <c r="E309" s="65"/>
      <c r="F309" s="65"/>
      <c r="G309" s="65"/>
      <c r="H309" s="65"/>
      <c r="I309" s="65"/>
    </row>
    <row r="310" spans="1:9" x14ac:dyDescent="0.25">
      <c r="A310" s="68"/>
      <c r="B310" s="68"/>
      <c r="C310" s="65"/>
      <c r="D310" s="65"/>
      <c r="E310" s="65"/>
      <c r="F310" s="65"/>
      <c r="G310" s="65"/>
      <c r="H310" s="65"/>
      <c r="I310" s="65"/>
    </row>
    <row r="311" spans="1:9" x14ac:dyDescent="0.25">
      <c r="A311" s="68"/>
      <c r="B311" s="68"/>
      <c r="C311" s="65"/>
      <c r="D311" s="65"/>
      <c r="E311" s="65"/>
      <c r="F311" s="65"/>
      <c r="G311" s="65"/>
      <c r="H311" s="65"/>
      <c r="I311" s="65"/>
    </row>
    <row r="312" spans="1:9" x14ac:dyDescent="0.25">
      <c r="A312" s="68"/>
      <c r="B312" s="68"/>
      <c r="C312" s="65"/>
      <c r="D312" s="65"/>
      <c r="E312" s="65"/>
      <c r="F312" s="65"/>
      <c r="G312" s="65"/>
      <c r="H312" s="65"/>
      <c r="I312" s="65"/>
    </row>
    <row r="313" spans="1:9" x14ac:dyDescent="0.25">
      <c r="A313" s="68"/>
      <c r="B313" s="68"/>
      <c r="C313" s="65"/>
      <c r="D313" s="65"/>
      <c r="E313" s="65"/>
      <c r="F313" s="65"/>
      <c r="G313" s="65"/>
      <c r="H313" s="65"/>
      <c r="I313" s="65"/>
    </row>
    <row r="314" spans="1:9" x14ac:dyDescent="0.25">
      <c r="A314" s="68"/>
      <c r="B314" s="68"/>
      <c r="C314" s="65"/>
      <c r="D314" s="65"/>
      <c r="E314" s="65"/>
      <c r="F314" s="65"/>
      <c r="G314" s="65"/>
      <c r="H314" s="65"/>
      <c r="I314" s="65"/>
    </row>
    <row r="315" spans="1:9" x14ac:dyDescent="0.25">
      <c r="A315" s="68"/>
      <c r="B315" s="68"/>
      <c r="C315" s="65"/>
      <c r="D315" s="65"/>
      <c r="E315" s="65"/>
      <c r="F315" s="65"/>
      <c r="G315" s="65"/>
      <c r="H315" s="65"/>
      <c r="I315" s="65"/>
    </row>
    <row r="316" spans="1:9" x14ac:dyDescent="0.25">
      <c r="A316" s="68"/>
      <c r="B316" s="68"/>
      <c r="C316" s="65"/>
      <c r="D316" s="65"/>
      <c r="E316" s="65"/>
      <c r="F316" s="65"/>
      <c r="G316" s="65"/>
      <c r="H316" s="65"/>
      <c r="I316" s="65"/>
    </row>
    <row r="317" spans="1:9" x14ac:dyDescent="0.25">
      <c r="A317" s="68"/>
      <c r="B317" s="68"/>
      <c r="C317" s="65"/>
      <c r="D317" s="65"/>
      <c r="E317" s="65"/>
      <c r="F317" s="65"/>
      <c r="G317" s="65"/>
      <c r="H317" s="65"/>
      <c r="I317" s="65"/>
    </row>
    <row r="318" spans="1:9" x14ac:dyDescent="0.25">
      <c r="A318" s="68"/>
      <c r="B318" s="68"/>
      <c r="C318" s="65"/>
      <c r="D318" s="65"/>
      <c r="E318" s="65"/>
      <c r="F318" s="65"/>
      <c r="G318" s="65"/>
      <c r="H318" s="65"/>
      <c r="I318" s="65"/>
    </row>
    <row r="319" spans="1:9" x14ac:dyDescent="0.25">
      <c r="A319" s="68"/>
      <c r="B319" s="68"/>
      <c r="C319" s="65"/>
      <c r="D319" s="65"/>
      <c r="E319" s="65"/>
      <c r="F319" s="65"/>
      <c r="G319" s="65"/>
      <c r="H319" s="65"/>
      <c r="I319" s="65"/>
    </row>
    <row r="320" spans="1:9" x14ac:dyDescent="0.25">
      <c r="A320" s="68"/>
      <c r="B320" s="68"/>
      <c r="C320" s="65"/>
      <c r="D320" s="65"/>
      <c r="E320" s="65"/>
      <c r="F320" s="65"/>
      <c r="G320" s="65"/>
      <c r="H320" s="65"/>
      <c r="I320" s="65"/>
    </row>
    <row r="321" spans="1:9" x14ac:dyDescent="0.25">
      <c r="A321" s="68"/>
      <c r="B321" s="68"/>
      <c r="C321" s="65"/>
      <c r="D321" s="65"/>
      <c r="E321" s="65"/>
      <c r="F321" s="65"/>
      <c r="G321" s="65"/>
      <c r="H321" s="65"/>
      <c r="I321" s="65"/>
    </row>
    <row r="322" spans="1:9" x14ac:dyDescent="0.25">
      <c r="A322" s="68"/>
      <c r="B322" s="68"/>
      <c r="C322" s="65"/>
      <c r="D322" s="65"/>
      <c r="E322" s="65"/>
      <c r="F322" s="65"/>
      <c r="G322" s="65"/>
      <c r="H322" s="65"/>
      <c r="I322" s="65"/>
    </row>
    <row r="323" spans="1:9" x14ac:dyDescent="0.25">
      <c r="A323" s="68"/>
      <c r="B323" s="68"/>
      <c r="C323" s="65"/>
      <c r="D323" s="65"/>
      <c r="E323" s="65"/>
      <c r="F323" s="65"/>
      <c r="G323" s="65"/>
      <c r="H323" s="65"/>
      <c r="I323" s="65"/>
    </row>
    <row r="324" spans="1:9" x14ac:dyDescent="0.25">
      <c r="A324" s="68"/>
      <c r="B324" s="68"/>
      <c r="C324" s="65"/>
      <c r="D324" s="65"/>
      <c r="E324" s="65"/>
      <c r="F324" s="65"/>
      <c r="G324" s="65"/>
      <c r="H324" s="65"/>
      <c r="I324" s="65"/>
    </row>
    <row r="325" spans="1:9" x14ac:dyDescent="0.25">
      <c r="A325" s="68"/>
      <c r="B325" s="68"/>
      <c r="C325" s="65"/>
      <c r="D325" s="65"/>
      <c r="E325" s="65"/>
      <c r="F325" s="65"/>
      <c r="G325" s="65"/>
      <c r="H325" s="65"/>
      <c r="I325" s="65"/>
    </row>
    <row r="326" spans="1:9" x14ac:dyDescent="0.25">
      <c r="A326" s="68"/>
      <c r="B326" s="68"/>
      <c r="C326" s="65"/>
      <c r="D326" s="65"/>
      <c r="E326" s="65"/>
      <c r="F326" s="65"/>
      <c r="G326" s="65"/>
      <c r="H326" s="65"/>
      <c r="I326" s="65"/>
    </row>
    <row r="327" spans="1:9" x14ac:dyDescent="0.25">
      <c r="A327" s="68"/>
      <c r="B327" s="68"/>
      <c r="C327" s="65"/>
      <c r="D327" s="65"/>
      <c r="E327" s="65"/>
      <c r="F327" s="65"/>
      <c r="G327" s="65"/>
      <c r="H327" s="65"/>
      <c r="I327" s="65"/>
    </row>
    <row r="328" spans="1:9" x14ac:dyDescent="0.25">
      <c r="A328" s="68"/>
      <c r="B328" s="68"/>
      <c r="C328" s="65"/>
      <c r="D328" s="65"/>
      <c r="E328" s="65"/>
      <c r="F328" s="65"/>
      <c r="G328" s="65"/>
      <c r="H328" s="65"/>
      <c r="I328" s="65"/>
    </row>
    <row r="329" spans="1:9" x14ac:dyDescent="0.25">
      <c r="A329" s="68"/>
      <c r="B329" s="68"/>
      <c r="C329" s="65"/>
      <c r="D329" s="65"/>
      <c r="E329" s="65"/>
      <c r="F329" s="65"/>
      <c r="G329" s="65"/>
      <c r="H329" s="65"/>
      <c r="I329" s="65"/>
    </row>
    <row r="330" spans="1:9" x14ac:dyDescent="0.25">
      <c r="A330" s="68"/>
      <c r="B330" s="68"/>
      <c r="C330" s="65"/>
      <c r="D330" s="65"/>
      <c r="E330" s="65"/>
      <c r="F330" s="65"/>
      <c r="G330" s="65"/>
      <c r="H330" s="65"/>
      <c r="I330" s="65"/>
    </row>
    <row r="331" spans="1:9" x14ac:dyDescent="0.25">
      <c r="A331" s="68"/>
      <c r="B331" s="68"/>
      <c r="C331" s="65"/>
      <c r="D331" s="65"/>
      <c r="E331" s="65"/>
      <c r="F331" s="65"/>
      <c r="G331" s="65"/>
      <c r="H331" s="65"/>
      <c r="I331" s="65"/>
    </row>
    <row r="332" spans="1:9" x14ac:dyDescent="0.25">
      <c r="A332" s="68"/>
      <c r="B332" s="68"/>
      <c r="C332" s="65"/>
      <c r="D332" s="65"/>
      <c r="E332" s="65"/>
      <c r="F332" s="65"/>
      <c r="G332" s="65"/>
      <c r="H332" s="65"/>
      <c r="I332" s="65"/>
    </row>
    <row r="333" spans="1:9" x14ac:dyDescent="0.25">
      <c r="A333" s="68"/>
      <c r="B333" s="68"/>
      <c r="C333" s="65"/>
      <c r="D333" s="65"/>
      <c r="E333" s="65"/>
      <c r="F333" s="65"/>
      <c r="G333" s="65"/>
      <c r="H333" s="65"/>
      <c r="I333" s="65"/>
    </row>
    <row r="334" spans="1:9" x14ac:dyDescent="0.25">
      <c r="A334" s="68"/>
      <c r="B334" s="68"/>
      <c r="C334" s="65"/>
      <c r="D334" s="65"/>
      <c r="E334" s="65"/>
      <c r="F334" s="65"/>
      <c r="G334" s="65"/>
      <c r="H334" s="65"/>
      <c r="I334" s="65"/>
    </row>
    <row r="335" spans="1:9" x14ac:dyDescent="0.25">
      <c r="A335" s="68"/>
      <c r="B335" s="68"/>
      <c r="C335" s="65"/>
      <c r="D335" s="65"/>
      <c r="E335" s="65"/>
      <c r="F335" s="65"/>
      <c r="G335" s="65"/>
      <c r="H335" s="65"/>
      <c r="I335" s="65"/>
    </row>
    <row r="336" spans="1:9" x14ac:dyDescent="0.25">
      <c r="A336" s="68"/>
      <c r="B336" s="68"/>
      <c r="C336" s="65"/>
      <c r="D336" s="65"/>
      <c r="E336" s="65"/>
      <c r="F336" s="65"/>
      <c r="G336" s="65"/>
      <c r="H336" s="65"/>
      <c r="I336" s="65"/>
    </row>
    <row r="337" spans="1:9" x14ac:dyDescent="0.25">
      <c r="A337" s="68"/>
      <c r="B337" s="68"/>
      <c r="C337" s="65"/>
      <c r="D337" s="65"/>
      <c r="E337" s="65"/>
      <c r="F337" s="65"/>
      <c r="G337" s="65"/>
      <c r="H337" s="65"/>
      <c r="I337" s="65"/>
    </row>
    <row r="338" spans="1:9" x14ac:dyDescent="0.25">
      <c r="A338" s="68"/>
      <c r="B338" s="68"/>
      <c r="C338" s="65"/>
      <c r="D338" s="65"/>
      <c r="E338" s="65"/>
      <c r="F338" s="65"/>
      <c r="G338" s="65"/>
      <c r="H338" s="65"/>
      <c r="I338" s="65"/>
    </row>
    <row r="339" spans="1:9" x14ac:dyDescent="0.25">
      <c r="A339" s="68"/>
      <c r="B339" s="68"/>
      <c r="C339" s="65"/>
      <c r="D339" s="65"/>
      <c r="E339" s="65"/>
      <c r="F339" s="65"/>
      <c r="G339" s="65"/>
      <c r="H339" s="65"/>
      <c r="I339" s="65"/>
    </row>
    <row r="340" spans="1:9" x14ac:dyDescent="0.25">
      <c r="A340" s="68"/>
      <c r="B340" s="68"/>
      <c r="C340" s="65"/>
      <c r="D340" s="65"/>
      <c r="E340" s="65"/>
      <c r="F340" s="65"/>
      <c r="G340" s="65"/>
      <c r="H340" s="65"/>
      <c r="I340" s="65"/>
    </row>
    <row r="341" spans="1:9" x14ac:dyDescent="0.25">
      <c r="A341" s="68"/>
      <c r="B341" s="68"/>
      <c r="C341" s="65"/>
      <c r="D341" s="65"/>
      <c r="E341" s="65"/>
      <c r="F341" s="65"/>
      <c r="G341" s="65"/>
      <c r="H341" s="65"/>
      <c r="I341" s="65"/>
    </row>
    <row r="342" spans="1:9" x14ac:dyDescent="0.25">
      <c r="A342" s="68"/>
      <c r="B342" s="68"/>
      <c r="C342" s="65"/>
      <c r="D342" s="65"/>
      <c r="E342" s="65"/>
      <c r="F342" s="65"/>
      <c r="G342" s="65"/>
      <c r="H342" s="65"/>
      <c r="I342" s="65"/>
    </row>
    <row r="343" spans="1:9" x14ac:dyDescent="0.25">
      <c r="A343" s="68"/>
      <c r="B343" s="68"/>
      <c r="C343" s="65"/>
      <c r="D343" s="65"/>
      <c r="E343" s="65"/>
      <c r="F343" s="65"/>
      <c r="G343" s="65"/>
      <c r="H343" s="65"/>
      <c r="I343" s="65"/>
    </row>
    <row r="344" spans="1:9" x14ac:dyDescent="0.25">
      <c r="A344" s="68"/>
      <c r="B344" s="68"/>
      <c r="C344" s="65"/>
      <c r="D344" s="65"/>
      <c r="E344" s="65"/>
      <c r="F344" s="65"/>
      <c r="G344" s="65"/>
      <c r="H344" s="65"/>
      <c r="I344" s="65"/>
    </row>
    <row r="345" spans="1:9" x14ac:dyDescent="0.25">
      <c r="A345" s="68"/>
      <c r="B345" s="68"/>
      <c r="C345" s="65"/>
      <c r="D345" s="65"/>
      <c r="E345" s="65"/>
      <c r="F345" s="65"/>
      <c r="G345" s="65"/>
      <c r="H345" s="65"/>
      <c r="I345" s="65"/>
    </row>
    <row r="346" spans="1:9" x14ac:dyDescent="0.25">
      <c r="A346" s="68"/>
      <c r="B346" s="68"/>
      <c r="C346" s="65"/>
      <c r="D346" s="65"/>
      <c r="E346" s="65"/>
      <c r="F346" s="65"/>
      <c r="G346" s="65"/>
      <c r="H346" s="65"/>
      <c r="I346" s="65"/>
    </row>
    <row r="347" spans="1:9" x14ac:dyDescent="0.25">
      <c r="A347" s="68"/>
      <c r="B347" s="68"/>
      <c r="C347" s="65"/>
      <c r="D347" s="65"/>
      <c r="E347" s="65"/>
      <c r="F347" s="65"/>
      <c r="G347" s="65"/>
      <c r="H347" s="65"/>
      <c r="I347" s="65"/>
    </row>
    <row r="348" spans="1:9" x14ac:dyDescent="0.25">
      <c r="A348" s="68"/>
      <c r="B348" s="68"/>
      <c r="C348" s="65"/>
      <c r="D348" s="65"/>
      <c r="E348" s="65"/>
      <c r="F348" s="65"/>
      <c r="G348" s="65"/>
      <c r="H348" s="65"/>
      <c r="I348" s="65"/>
    </row>
    <row r="349" spans="1:9" x14ac:dyDescent="0.25">
      <c r="A349" s="68"/>
      <c r="B349" s="68"/>
      <c r="C349" s="65"/>
      <c r="D349" s="65"/>
      <c r="E349" s="65"/>
      <c r="F349" s="65"/>
      <c r="G349" s="65"/>
      <c r="H349" s="65"/>
      <c r="I349" s="65"/>
    </row>
    <row r="350" spans="1:9" x14ac:dyDescent="0.25">
      <c r="A350" s="68"/>
      <c r="B350" s="68"/>
      <c r="C350" s="65"/>
      <c r="D350" s="65"/>
      <c r="E350" s="65"/>
      <c r="F350" s="65"/>
      <c r="G350" s="65"/>
      <c r="H350" s="65"/>
      <c r="I350" s="65"/>
    </row>
    <row r="351" spans="1:9" x14ac:dyDescent="0.25">
      <c r="A351" s="68"/>
      <c r="B351" s="68"/>
      <c r="C351" s="65"/>
      <c r="D351" s="65"/>
      <c r="E351" s="65"/>
      <c r="F351" s="65"/>
      <c r="G351" s="65"/>
      <c r="H351" s="65"/>
      <c r="I351" s="65"/>
    </row>
    <row r="352" spans="1:9" x14ac:dyDescent="0.25">
      <c r="A352" s="68"/>
      <c r="B352" s="68"/>
      <c r="C352" s="65"/>
      <c r="D352" s="65"/>
      <c r="E352" s="65"/>
      <c r="F352" s="65"/>
      <c r="G352" s="65"/>
      <c r="H352" s="65"/>
      <c r="I352" s="65"/>
    </row>
    <row r="353" spans="1:9" x14ac:dyDescent="0.25">
      <c r="A353" s="68"/>
      <c r="B353" s="68"/>
      <c r="C353" s="65"/>
      <c r="D353" s="65"/>
      <c r="E353" s="65"/>
      <c r="F353" s="65"/>
      <c r="G353" s="65"/>
      <c r="H353" s="65"/>
      <c r="I353" s="65"/>
    </row>
    <row r="354" spans="1:9" x14ac:dyDescent="0.25">
      <c r="A354" s="68"/>
      <c r="B354" s="68"/>
      <c r="C354" s="65"/>
      <c r="D354" s="65"/>
      <c r="E354" s="65"/>
      <c r="F354" s="65"/>
      <c r="G354" s="65"/>
      <c r="H354" s="65"/>
      <c r="I354" s="65"/>
    </row>
    <row r="355" spans="1:9" x14ac:dyDescent="0.25">
      <c r="A355" s="68"/>
      <c r="B355" s="68"/>
      <c r="C355" s="65"/>
      <c r="D355" s="65"/>
      <c r="E355" s="65"/>
      <c r="F355" s="65"/>
      <c r="G355" s="65"/>
      <c r="H355" s="65"/>
      <c r="I355" s="65"/>
    </row>
    <row r="356" spans="1:9" x14ac:dyDescent="0.25">
      <c r="A356" s="68"/>
      <c r="B356" s="68"/>
      <c r="C356" s="65"/>
      <c r="D356" s="65"/>
      <c r="E356" s="65"/>
      <c r="F356" s="65"/>
      <c r="G356" s="65"/>
      <c r="H356" s="65"/>
      <c r="I356" s="65"/>
    </row>
    <row r="357" spans="1:9" x14ac:dyDescent="0.25">
      <c r="A357" s="68"/>
      <c r="B357" s="68"/>
      <c r="C357" s="65"/>
      <c r="D357" s="65"/>
      <c r="E357" s="65"/>
      <c r="F357" s="65"/>
      <c r="G357" s="65"/>
      <c r="H357" s="65"/>
      <c r="I357" s="65"/>
    </row>
    <row r="358" spans="1:9" x14ac:dyDescent="0.25">
      <c r="A358" s="68"/>
      <c r="B358" s="68"/>
      <c r="C358" s="65"/>
      <c r="D358" s="65"/>
      <c r="E358" s="65"/>
      <c r="F358" s="65"/>
      <c r="G358" s="65"/>
      <c r="H358" s="65"/>
      <c r="I358" s="65"/>
    </row>
    <row r="359" spans="1:9" x14ac:dyDescent="0.25">
      <c r="A359" s="68"/>
      <c r="B359" s="68"/>
      <c r="C359" s="65"/>
      <c r="D359" s="65"/>
      <c r="E359" s="65"/>
      <c r="F359" s="65"/>
      <c r="G359" s="65"/>
      <c r="H359" s="65"/>
      <c r="I359" s="65"/>
    </row>
    <row r="360" spans="1:9" x14ac:dyDescent="0.25">
      <c r="A360" s="68"/>
      <c r="B360" s="68"/>
      <c r="C360" s="65"/>
      <c r="D360" s="65"/>
      <c r="E360" s="65"/>
      <c r="F360" s="65"/>
      <c r="G360" s="65"/>
      <c r="H360" s="65"/>
      <c r="I360" s="65"/>
    </row>
    <row r="361" spans="1:9" x14ac:dyDescent="0.25">
      <c r="A361" s="68"/>
      <c r="B361" s="68"/>
      <c r="C361" s="65"/>
      <c r="D361" s="65"/>
      <c r="E361" s="65"/>
      <c r="F361" s="65"/>
      <c r="G361" s="65"/>
      <c r="H361" s="65"/>
      <c r="I361" s="65"/>
    </row>
    <row r="362" spans="1:9" x14ac:dyDescent="0.25">
      <c r="A362" s="68"/>
      <c r="B362" s="68"/>
      <c r="C362" s="65"/>
      <c r="D362" s="65"/>
      <c r="E362" s="65"/>
      <c r="F362" s="65"/>
      <c r="G362" s="65"/>
      <c r="H362" s="65"/>
      <c r="I362" s="65"/>
    </row>
    <row r="363" spans="1:9" x14ac:dyDescent="0.25">
      <c r="A363" s="68"/>
      <c r="B363" s="68"/>
      <c r="C363" s="65"/>
      <c r="D363" s="65"/>
      <c r="E363" s="65"/>
      <c r="F363" s="65"/>
      <c r="G363" s="65"/>
      <c r="H363" s="65"/>
      <c r="I363" s="65"/>
    </row>
    <row r="364" spans="1:9" x14ac:dyDescent="0.25">
      <c r="A364" s="68"/>
      <c r="B364" s="68"/>
      <c r="C364" s="65"/>
      <c r="D364" s="65"/>
      <c r="E364" s="65"/>
      <c r="F364" s="65"/>
      <c r="G364" s="65"/>
      <c r="H364" s="65"/>
      <c r="I364" s="65"/>
    </row>
    <row r="365" spans="1:9" x14ac:dyDescent="0.25">
      <c r="A365" s="68"/>
      <c r="B365" s="68"/>
      <c r="C365" s="65"/>
      <c r="D365" s="65"/>
      <c r="E365" s="65"/>
      <c r="F365" s="65"/>
      <c r="G365" s="65"/>
      <c r="H365" s="65"/>
      <c r="I365" s="65"/>
    </row>
    <row r="366" spans="1:9" x14ac:dyDescent="0.25">
      <c r="A366" s="68"/>
      <c r="B366" s="68"/>
      <c r="C366" s="65"/>
      <c r="D366" s="65"/>
      <c r="E366" s="65"/>
      <c r="F366" s="65"/>
      <c r="G366" s="65"/>
      <c r="H366" s="65"/>
      <c r="I366" s="65"/>
    </row>
    <row r="367" spans="1:9" x14ac:dyDescent="0.25">
      <c r="A367" s="68"/>
      <c r="B367" s="68"/>
      <c r="C367" s="65"/>
      <c r="D367" s="65"/>
      <c r="E367" s="65"/>
      <c r="F367" s="65"/>
      <c r="G367" s="65"/>
      <c r="H367" s="65"/>
      <c r="I367" s="65"/>
    </row>
    <row r="368" spans="1:9" x14ac:dyDescent="0.25">
      <c r="A368" s="68"/>
      <c r="B368" s="68"/>
      <c r="C368" s="65"/>
      <c r="D368" s="65"/>
      <c r="E368" s="65"/>
      <c r="F368" s="65"/>
      <c r="G368" s="65"/>
      <c r="H368" s="65"/>
      <c r="I368" s="65"/>
    </row>
    <row r="369" spans="1:9" x14ac:dyDescent="0.25">
      <c r="A369" s="68"/>
      <c r="B369" s="68"/>
      <c r="C369" s="65"/>
      <c r="D369" s="65"/>
      <c r="E369" s="65"/>
      <c r="F369" s="65"/>
      <c r="G369" s="65"/>
      <c r="H369" s="65"/>
      <c r="I369" s="65"/>
    </row>
    <row r="370" spans="1:9" x14ac:dyDescent="0.25">
      <c r="A370" s="68"/>
      <c r="B370" s="68"/>
      <c r="C370" s="65"/>
      <c r="D370" s="65"/>
      <c r="E370" s="65"/>
      <c r="F370" s="65"/>
      <c r="G370" s="65"/>
      <c r="H370" s="65"/>
      <c r="I370" s="65"/>
    </row>
    <row r="371" spans="1:9" x14ac:dyDescent="0.25">
      <c r="A371" s="68"/>
      <c r="B371" s="68"/>
      <c r="C371" s="65"/>
      <c r="D371" s="65"/>
      <c r="E371" s="65"/>
      <c r="F371" s="65"/>
      <c r="G371" s="65"/>
      <c r="H371" s="65"/>
      <c r="I371" s="65"/>
    </row>
    <row r="372" spans="1:9" x14ac:dyDescent="0.25">
      <c r="A372" s="68"/>
      <c r="B372" s="68"/>
      <c r="C372" s="65"/>
      <c r="D372" s="65"/>
      <c r="E372" s="65"/>
      <c r="F372" s="65"/>
      <c r="G372" s="65"/>
      <c r="H372" s="65"/>
      <c r="I372" s="65"/>
    </row>
    <row r="373" spans="1:9" x14ac:dyDescent="0.25">
      <c r="A373" s="68"/>
      <c r="B373" s="68"/>
      <c r="C373" s="65"/>
      <c r="D373" s="65"/>
      <c r="E373" s="65"/>
      <c r="F373" s="65"/>
      <c r="G373" s="65"/>
      <c r="H373" s="65"/>
      <c r="I373" s="65"/>
    </row>
    <row r="374" spans="1:9" x14ac:dyDescent="0.25">
      <c r="A374" s="68"/>
      <c r="B374" s="68"/>
      <c r="C374" s="65"/>
      <c r="D374" s="65"/>
      <c r="E374" s="65"/>
      <c r="F374" s="65"/>
      <c r="G374" s="65"/>
      <c r="H374" s="65"/>
      <c r="I374" s="65"/>
    </row>
    <row r="375" spans="1:9" x14ac:dyDescent="0.25">
      <c r="A375" s="68"/>
      <c r="B375" s="68"/>
      <c r="C375" s="65"/>
      <c r="D375" s="65"/>
      <c r="E375" s="65"/>
      <c r="F375" s="65"/>
      <c r="G375" s="65"/>
      <c r="H375" s="65"/>
      <c r="I375" s="65"/>
    </row>
    <row r="376" spans="1:9" x14ac:dyDescent="0.25">
      <c r="A376" s="68"/>
      <c r="B376" s="68"/>
      <c r="C376" s="65"/>
      <c r="D376" s="65"/>
      <c r="E376" s="65"/>
      <c r="F376" s="65"/>
      <c r="G376" s="65"/>
      <c r="H376" s="65"/>
      <c r="I376" s="65"/>
    </row>
    <row r="377" spans="1:9" x14ac:dyDescent="0.25">
      <c r="A377" s="68"/>
      <c r="B377" s="68"/>
      <c r="C377" s="65"/>
      <c r="D377" s="65"/>
      <c r="E377" s="65"/>
      <c r="F377" s="65"/>
      <c r="G377" s="65"/>
      <c r="H377" s="65"/>
      <c r="I377" s="65"/>
    </row>
    <row r="378" spans="1:9" x14ac:dyDescent="0.25">
      <c r="A378" s="68"/>
      <c r="B378" s="68"/>
      <c r="C378" s="65"/>
      <c r="D378" s="65"/>
      <c r="E378" s="65"/>
      <c r="F378" s="65"/>
      <c r="G378" s="65"/>
      <c r="H378" s="65"/>
      <c r="I378" s="65"/>
    </row>
    <row r="379" spans="1:9" x14ac:dyDescent="0.25">
      <c r="A379" s="68"/>
      <c r="B379" s="68"/>
      <c r="C379" s="65"/>
      <c r="D379" s="65"/>
      <c r="E379" s="65"/>
      <c r="F379" s="65"/>
      <c r="G379" s="65"/>
      <c r="H379" s="65"/>
      <c r="I379" s="65"/>
    </row>
    <row r="380" spans="1:9" x14ac:dyDescent="0.25">
      <c r="A380" s="68"/>
      <c r="B380" s="68"/>
      <c r="C380" s="65"/>
      <c r="D380" s="65"/>
      <c r="E380" s="65"/>
      <c r="F380" s="65"/>
      <c r="G380" s="65"/>
      <c r="H380" s="65"/>
      <c r="I380" s="65"/>
    </row>
    <row r="381" spans="1:9" x14ac:dyDescent="0.25">
      <c r="A381" s="68"/>
      <c r="B381" s="68"/>
      <c r="C381" s="65"/>
      <c r="D381" s="65"/>
      <c r="E381" s="65"/>
      <c r="F381" s="65"/>
      <c r="G381" s="65"/>
      <c r="H381" s="65"/>
      <c r="I381" s="65"/>
    </row>
    <row r="382" spans="1:9" x14ac:dyDescent="0.25">
      <c r="A382" s="68"/>
      <c r="B382" s="68"/>
      <c r="C382" s="65"/>
      <c r="D382" s="65"/>
      <c r="E382" s="65"/>
      <c r="F382" s="65"/>
      <c r="G382" s="65"/>
      <c r="H382" s="65"/>
      <c r="I382" s="65"/>
    </row>
    <row r="383" spans="1:9" x14ac:dyDescent="0.25">
      <c r="A383" s="68"/>
      <c r="B383" s="68"/>
      <c r="C383" s="65"/>
      <c r="D383" s="65"/>
      <c r="E383" s="65"/>
      <c r="F383" s="65"/>
      <c r="G383" s="65"/>
      <c r="H383" s="65"/>
      <c r="I383" s="65"/>
    </row>
    <row r="384" spans="1:9" x14ac:dyDescent="0.25">
      <c r="A384" s="68"/>
      <c r="B384" s="68"/>
      <c r="C384" s="65"/>
      <c r="D384" s="65"/>
      <c r="E384" s="65"/>
      <c r="F384" s="65"/>
      <c r="G384" s="65"/>
      <c r="H384" s="65"/>
      <c r="I384" s="65"/>
    </row>
    <row r="385" spans="1:9" x14ac:dyDescent="0.25">
      <c r="A385" s="68"/>
      <c r="B385" s="68"/>
      <c r="C385" s="65"/>
      <c r="D385" s="65"/>
      <c r="E385" s="65"/>
      <c r="F385" s="65"/>
      <c r="G385" s="65"/>
      <c r="H385" s="65"/>
      <c r="I385" s="65"/>
    </row>
    <row r="386" spans="1:9" x14ac:dyDescent="0.25">
      <c r="A386" s="68"/>
      <c r="B386" s="68"/>
      <c r="C386" s="65"/>
      <c r="D386" s="65"/>
      <c r="E386" s="65"/>
      <c r="F386" s="65"/>
      <c r="G386" s="65"/>
      <c r="H386" s="65"/>
      <c r="I386" s="65"/>
    </row>
    <row r="387" spans="1:9" x14ac:dyDescent="0.25">
      <c r="A387" s="68"/>
      <c r="B387" s="68"/>
      <c r="C387" s="65"/>
      <c r="D387" s="65"/>
      <c r="E387" s="65"/>
      <c r="F387" s="65"/>
      <c r="G387" s="65"/>
      <c r="H387" s="65"/>
      <c r="I387" s="65"/>
    </row>
    <row r="388" spans="1:9" x14ac:dyDescent="0.25">
      <c r="A388" s="68"/>
      <c r="B388" s="68"/>
      <c r="C388" s="65"/>
      <c r="D388" s="65"/>
      <c r="E388" s="65"/>
      <c r="F388" s="65"/>
      <c r="G388" s="65"/>
      <c r="H388" s="65"/>
      <c r="I388" s="65"/>
    </row>
    <row r="389" spans="1:9" x14ac:dyDescent="0.25">
      <c r="A389" s="68"/>
      <c r="B389" s="68"/>
      <c r="C389" s="65"/>
      <c r="D389" s="65"/>
      <c r="E389" s="65"/>
      <c r="F389" s="65"/>
      <c r="G389" s="65"/>
      <c r="H389" s="65"/>
      <c r="I389" s="65"/>
    </row>
    <row r="390" spans="1:9" x14ac:dyDescent="0.25">
      <c r="A390" s="68"/>
      <c r="B390" s="68"/>
      <c r="C390" s="65"/>
      <c r="D390" s="65"/>
      <c r="E390" s="65"/>
      <c r="F390" s="65"/>
      <c r="G390" s="65"/>
      <c r="H390" s="65"/>
      <c r="I390" s="65"/>
    </row>
    <row r="391" spans="1:9" x14ac:dyDescent="0.25">
      <c r="A391" s="68"/>
      <c r="B391" s="68"/>
      <c r="C391" s="65"/>
      <c r="D391" s="65"/>
      <c r="E391" s="65"/>
      <c r="F391" s="65"/>
      <c r="G391" s="65"/>
      <c r="H391" s="65"/>
      <c r="I391" s="65"/>
    </row>
    <row r="392" spans="1:9" x14ac:dyDescent="0.25">
      <c r="A392" s="68"/>
      <c r="B392" s="68"/>
      <c r="C392" s="65"/>
      <c r="D392" s="65"/>
      <c r="E392" s="65"/>
      <c r="F392" s="65"/>
      <c r="G392" s="65"/>
      <c r="H392" s="65"/>
      <c r="I392" s="65"/>
    </row>
    <row r="393" spans="1:9" x14ac:dyDescent="0.25">
      <c r="A393" s="68"/>
      <c r="B393" s="68"/>
      <c r="C393" s="65"/>
      <c r="D393" s="65"/>
      <c r="E393" s="65"/>
      <c r="F393" s="65"/>
      <c r="G393" s="65"/>
      <c r="H393" s="65"/>
      <c r="I393" s="65"/>
    </row>
    <row r="394" spans="1:9" x14ac:dyDescent="0.25">
      <c r="A394" s="68"/>
      <c r="B394" s="68"/>
      <c r="C394" s="65"/>
      <c r="D394" s="65"/>
      <c r="E394" s="65"/>
      <c r="F394" s="65"/>
      <c r="G394" s="65"/>
      <c r="H394" s="65"/>
      <c r="I394" s="65"/>
    </row>
    <row r="395" spans="1:9" x14ac:dyDescent="0.25">
      <c r="A395" s="68"/>
      <c r="B395" s="68"/>
      <c r="C395" s="65"/>
      <c r="D395" s="65"/>
      <c r="E395" s="65"/>
      <c r="F395" s="65"/>
      <c r="G395" s="65"/>
      <c r="H395" s="65"/>
      <c r="I395" s="65"/>
    </row>
    <row r="396" spans="1:9" x14ac:dyDescent="0.25">
      <c r="A396" s="68"/>
      <c r="B396" s="68"/>
      <c r="C396" s="65"/>
      <c r="D396" s="65"/>
      <c r="E396" s="65"/>
      <c r="F396" s="65"/>
      <c r="G396" s="65"/>
      <c r="H396" s="65"/>
      <c r="I396" s="65"/>
    </row>
    <row r="397" spans="1:9" x14ac:dyDescent="0.25">
      <c r="A397" s="68"/>
      <c r="B397" s="68"/>
      <c r="C397" s="65"/>
      <c r="D397" s="65"/>
      <c r="E397" s="65"/>
      <c r="F397" s="65"/>
      <c r="G397" s="65"/>
      <c r="H397" s="65"/>
      <c r="I397" s="65"/>
    </row>
    <row r="398" spans="1:9" x14ac:dyDescent="0.25">
      <c r="A398" s="68"/>
      <c r="B398" s="68"/>
      <c r="C398" s="65"/>
      <c r="D398" s="65"/>
      <c r="E398" s="65"/>
      <c r="F398" s="65"/>
      <c r="G398" s="65"/>
      <c r="H398" s="65"/>
      <c r="I398" s="65"/>
    </row>
    <row r="399" spans="1:9" x14ac:dyDescent="0.25">
      <c r="A399" s="68"/>
      <c r="B399" s="68"/>
      <c r="C399" s="65"/>
      <c r="D399" s="65"/>
      <c r="E399" s="65"/>
      <c r="F399" s="65"/>
      <c r="G399" s="65"/>
      <c r="H399" s="65"/>
      <c r="I399" s="65"/>
    </row>
    <row r="400" spans="1:9" x14ac:dyDescent="0.25">
      <c r="A400" s="68"/>
      <c r="B400" s="68"/>
      <c r="C400" s="65"/>
      <c r="D400" s="65"/>
      <c r="E400" s="65"/>
      <c r="F400" s="65"/>
      <c r="G400" s="65"/>
      <c r="H400" s="65"/>
      <c r="I400" s="65"/>
    </row>
    <row r="401" spans="1:9" x14ac:dyDescent="0.25">
      <c r="A401" s="68"/>
      <c r="B401" s="68"/>
      <c r="C401" s="65"/>
      <c r="D401" s="65"/>
      <c r="E401" s="65"/>
      <c r="F401" s="65"/>
      <c r="G401" s="65"/>
      <c r="H401" s="65"/>
      <c r="I401" s="65"/>
    </row>
    <row r="402" spans="1:9" x14ac:dyDescent="0.25">
      <c r="A402" s="68"/>
      <c r="B402" s="68"/>
      <c r="C402" s="65"/>
      <c r="D402" s="65"/>
      <c r="E402" s="65"/>
      <c r="F402" s="65"/>
      <c r="G402" s="65"/>
      <c r="H402" s="65"/>
      <c r="I402" s="65"/>
    </row>
    <row r="403" spans="1:9" x14ac:dyDescent="0.25">
      <c r="A403" s="68"/>
      <c r="B403" s="68"/>
      <c r="C403" s="65"/>
      <c r="D403" s="65"/>
      <c r="E403" s="65"/>
      <c r="F403" s="65"/>
      <c r="G403" s="65"/>
      <c r="H403" s="65"/>
      <c r="I403" s="65"/>
    </row>
    <row r="404" spans="1:9" x14ac:dyDescent="0.25">
      <c r="A404" s="68"/>
      <c r="B404" s="68"/>
      <c r="C404" s="65"/>
      <c r="D404" s="65"/>
      <c r="E404" s="65"/>
      <c r="F404" s="65"/>
      <c r="G404" s="65"/>
      <c r="H404" s="65"/>
      <c r="I404" s="65"/>
    </row>
    <row r="405" spans="1:9" x14ac:dyDescent="0.25">
      <c r="A405" s="68"/>
      <c r="B405" s="68"/>
      <c r="C405" s="65"/>
      <c r="D405" s="65"/>
      <c r="E405" s="65"/>
      <c r="F405" s="65"/>
      <c r="G405" s="65"/>
      <c r="H405" s="65"/>
      <c r="I405" s="65"/>
    </row>
    <row r="406" spans="1:9" x14ac:dyDescent="0.25">
      <c r="A406" s="68"/>
      <c r="B406" s="68"/>
      <c r="C406" s="65"/>
      <c r="D406" s="65"/>
      <c r="E406" s="65"/>
      <c r="F406" s="65"/>
      <c r="G406" s="65"/>
      <c r="H406" s="65"/>
      <c r="I406" s="65"/>
    </row>
    <row r="407" spans="1:9" x14ac:dyDescent="0.25">
      <c r="A407" s="68"/>
      <c r="B407" s="68"/>
      <c r="C407" s="65"/>
      <c r="D407" s="65"/>
      <c r="E407" s="65"/>
      <c r="F407" s="65"/>
      <c r="G407" s="65"/>
      <c r="H407" s="65"/>
      <c r="I407" s="65"/>
    </row>
    <row r="408" spans="1:9" x14ac:dyDescent="0.25">
      <c r="A408" s="68"/>
      <c r="B408" s="68"/>
      <c r="C408" s="65"/>
      <c r="D408" s="65"/>
      <c r="E408" s="65"/>
      <c r="F408" s="65"/>
      <c r="G408" s="65"/>
      <c r="H408" s="65"/>
      <c r="I408" s="65"/>
    </row>
    <row r="409" spans="1:9" x14ac:dyDescent="0.25">
      <c r="A409" s="68"/>
      <c r="B409" s="68"/>
      <c r="C409" s="65"/>
      <c r="D409" s="65"/>
      <c r="E409" s="65"/>
      <c r="F409" s="65"/>
      <c r="G409" s="65"/>
      <c r="H409" s="65"/>
      <c r="I409" s="65"/>
    </row>
    <row r="410" spans="1:9" x14ac:dyDescent="0.25">
      <c r="A410" s="68"/>
      <c r="B410" s="68"/>
      <c r="C410" s="65"/>
      <c r="D410" s="65"/>
      <c r="E410" s="65"/>
      <c r="F410" s="65"/>
      <c r="G410" s="65"/>
      <c r="H410" s="65"/>
      <c r="I410" s="65"/>
    </row>
    <row r="411" spans="1:9" x14ac:dyDescent="0.25">
      <c r="A411" s="68"/>
      <c r="B411" s="68"/>
      <c r="C411" s="65"/>
      <c r="D411" s="65"/>
      <c r="E411" s="65"/>
      <c r="F411" s="65"/>
      <c r="G411" s="65"/>
      <c r="H411" s="65"/>
      <c r="I411" s="65"/>
    </row>
    <row r="412" spans="1:9" x14ac:dyDescent="0.25">
      <c r="A412" s="68"/>
      <c r="B412" s="68"/>
      <c r="C412" s="65"/>
      <c r="D412" s="65"/>
      <c r="E412" s="65"/>
      <c r="F412" s="65"/>
      <c r="G412" s="65"/>
      <c r="H412" s="65"/>
      <c r="I412" s="65"/>
    </row>
    <row r="413" spans="1:9" x14ac:dyDescent="0.25">
      <c r="A413" s="68"/>
      <c r="B413" s="68"/>
      <c r="C413" s="65"/>
      <c r="D413" s="65"/>
      <c r="E413" s="65"/>
      <c r="F413" s="65"/>
      <c r="G413" s="65"/>
      <c r="H413" s="65"/>
      <c r="I413" s="65"/>
    </row>
    <row r="414" spans="1:9" x14ac:dyDescent="0.25">
      <c r="A414" s="68"/>
      <c r="B414" s="68"/>
      <c r="C414" s="65"/>
      <c r="D414" s="65"/>
      <c r="E414" s="65"/>
      <c r="F414" s="65"/>
      <c r="G414" s="65"/>
      <c r="H414" s="65"/>
      <c r="I414" s="65"/>
    </row>
    <row r="415" spans="1:9" x14ac:dyDescent="0.25">
      <c r="A415" s="68"/>
      <c r="B415" s="68"/>
      <c r="C415" s="65"/>
      <c r="D415" s="65"/>
      <c r="E415" s="65"/>
      <c r="F415" s="65"/>
      <c r="G415" s="65"/>
      <c r="H415" s="65"/>
      <c r="I415" s="65"/>
    </row>
    <row r="416" spans="1:9" x14ac:dyDescent="0.25">
      <c r="A416" s="68"/>
      <c r="B416" s="68"/>
      <c r="C416" s="65"/>
      <c r="D416" s="65"/>
      <c r="E416" s="65"/>
      <c r="F416" s="65"/>
      <c r="G416" s="65"/>
      <c r="H416" s="65"/>
      <c r="I416" s="65"/>
    </row>
    <row r="417" spans="1:9" x14ac:dyDescent="0.25">
      <c r="A417" s="68"/>
      <c r="B417" s="68"/>
      <c r="C417" s="65"/>
      <c r="D417" s="65"/>
      <c r="E417" s="65"/>
      <c r="F417" s="65"/>
      <c r="G417" s="65"/>
      <c r="H417" s="65"/>
      <c r="I417" s="65"/>
    </row>
    <row r="418" spans="1:9" x14ac:dyDescent="0.25">
      <c r="A418" s="68"/>
      <c r="B418" s="68"/>
      <c r="C418" s="65"/>
      <c r="D418" s="65"/>
      <c r="E418" s="65"/>
      <c r="F418" s="65"/>
      <c r="G418" s="65"/>
      <c r="H418" s="65"/>
      <c r="I418" s="65"/>
    </row>
    <row r="419" spans="1:9" x14ac:dyDescent="0.25">
      <c r="A419" s="68"/>
      <c r="B419" s="68"/>
      <c r="C419" s="65"/>
      <c r="D419" s="65"/>
      <c r="E419" s="65"/>
      <c r="F419" s="65"/>
      <c r="G419" s="65"/>
      <c r="H419" s="65"/>
      <c r="I419" s="65"/>
    </row>
    <row r="420" spans="1:9" x14ac:dyDescent="0.25">
      <c r="A420" s="68"/>
      <c r="B420" s="68"/>
      <c r="C420" s="65"/>
      <c r="D420" s="65"/>
      <c r="E420" s="65"/>
      <c r="F420" s="65"/>
      <c r="G420" s="65"/>
      <c r="H420" s="65"/>
      <c r="I420" s="65"/>
    </row>
    <row r="421" spans="1:9" x14ac:dyDescent="0.25">
      <c r="A421" s="68"/>
      <c r="B421" s="68"/>
      <c r="C421" s="65"/>
      <c r="D421" s="65"/>
      <c r="E421" s="65"/>
      <c r="F421" s="65"/>
      <c r="G421" s="65"/>
      <c r="H421" s="65"/>
      <c r="I421" s="65"/>
    </row>
    <row r="422" spans="1:9" x14ac:dyDescent="0.25">
      <c r="A422" s="68"/>
      <c r="B422" s="68"/>
      <c r="C422" s="65"/>
      <c r="D422" s="65"/>
      <c r="E422" s="65"/>
      <c r="F422" s="65"/>
      <c r="G422" s="65"/>
      <c r="H422" s="65"/>
      <c r="I422" s="65"/>
    </row>
    <row r="423" spans="1:9" x14ac:dyDescent="0.25">
      <c r="C423" s="65"/>
      <c r="D423" s="65"/>
      <c r="E423" s="65"/>
      <c r="F423" s="65"/>
      <c r="G423" s="65"/>
      <c r="H423" s="65"/>
      <c r="I423" s="65"/>
    </row>
    <row r="424" spans="1:9" x14ac:dyDescent="0.25">
      <c r="C424" s="65"/>
      <c r="D424" s="65"/>
      <c r="E424" s="65"/>
      <c r="F424" s="65"/>
      <c r="G424" s="65"/>
      <c r="H424" s="65"/>
      <c r="I424" s="65"/>
    </row>
    <row r="425" spans="1:9" x14ac:dyDescent="0.25">
      <c r="C425" s="65"/>
      <c r="D425" s="65"/>
      <c r="E425" s="65"/>
      <c r="F425" s="65"/>
      <c r="G425" s="65"/>
      <c r="H425" s="65"/>
      <c r="I425" s="65"/>
    </row>
    <row r="426" spans="1:9" x14ac:dyDescent="0.25">
      <c r="C426" s="65"/>
      <c r="D426" s="65"/>
      <c r="E426" s="65"/>
      <c r="F426" s="65"/>
      <c r="G426" s="65"/>
      <c r="H426" s="65"/>
      <c r="I426" s="65"/>
    </row>
    <row r="427" spans="1:9" x14ac:dyDescent="0.25">
      <c r="C427" s="65"/>
      <c r="D427" s="65"/>
      <c r="E427" s="65"/>
      <c r="F427" s="65"/>
      <c r="G427" s="65"/>
      <c r="H427" s="65"/>
      <c r="I427" s="65"/>
    </row>
    <row r="428" spans="1:9" x14ac:dyDescent="0.25">
      <c r="C428" s="65"/>
      <c r="D428" s="65"/>
      <c r="E428" s="65"/>
      <c r="F428" s="65"/>
      <c r="G428" s="65"/>
      <c r="H428" s="65"/>
      <c r="I428" s="65"/>
    </row>
    <row r="429" spans="1:9" x14ac:dyDescent="0.25">
      <c r="C429" s="65"/>
      <c r="D429" s="65"/>
      <c r="E429" s="65"/>
      <c r="F429" s="65"/>
      <c r="G429" s="65"/>
      <c r="H429" s="65"/>
      <c r="I429" s="65"/>
    </row>
    <row r="430" spans="1:9" x14ac:dyDescent="0.25">
      <c r="C430" s="65"/>
      <c r="D430" s="65"/>
      <c r="E430" s="65"/>
      <c r="F430" s="65"/>
      <c r="G430" s="65"/>
      <c r="H430" s="65"/>
      <c r="I430" s="65"/>
    </row>
    <row r="431" spans="1:9" x14ac:dyDescent="0.25">
      <c r="C431" s="65"/>
      <c r="D431" s="65"/>
      <c r="E431" s="65"/>
      <c r="F431" s="65"/>
      <c r="G431" s="65"/>
      <c r="H431" s="65"/>
      <c r="I431" s="65"/>
    </row>
    <row r="432" spans="1:9" x14ac:dyDescent="0.25">
      <c r="C432" s="65"/>
      <c r="D432" s="65"/>
      <c r="E432" s="65"/>
      <c r="F432" s="65"/>
      <c r="G432" s="65"/>
      <c r="H432" s="65"/>
      <c r="I432" s="65"/>
    </row>
    <row r="433" spans="3:9" x14ac:dyDescent="0.25">
      <c r="C433" s="65"/>
      <c r="D433" s="65"/>
      <c r="E433" s="65"/>
      <c r="F433" s="65"/>
      <c r="G433" s="65"/>
      <c r="H433" s="65"/>
      <c r="I433" s="65"/>
    </row>
    <row r="434" spans="3:9" x14ac:dyDescent="0.25">
      <c r="C434" s="65"/>
      <c r="D434" s="65"/>
      <c r="E434" s="65"/>
      <c r="F434" s="65"/>
      <c r="G434" s="65"/>
      <c r="H434" s="65"/>
      <c r="I434" s="65"/>
    </row>
    <row r="435" spans="3:9" x14ac:dyDescent="0.25">
      <c r="C435" s="65"/>
      <c r="D435" s="65"/>
      <c r="E435" s="65"/>
      <c r="F435" s="65"/>
      <c r="G435" s="65"/>
      <c r="H435" s="65"/>
      <c r="I435" s="65"/>
    </row>
    <row r="436" spans="3:9" x14ac:dyDescent="0.25">
      <c r="C436" s="65"/>
      <c r="D436" s="65"/>
      <c r="E436" s="65"/>
      <c r="F436" s="65"/>
      <c r="G436" s="65"/>
      <c r="H436" s="65"/>
      <c r="I436" s="65"/>
    </row>
    <row r="437" spans="3:9" x14ac:dyDescent="0.25">
      <c r="C437" s="65"/>
      <c r="D437" s="65"/>
      <c r="E437" s="65"/>
      <c r="F437" s="65"/>
      <c r="G437" s="65"/>
      <c r="H437" s="65"/>
      <c r="I437" s="65"/>
    </row>
    <row r="438" spans="3:9" x14ac:dyDescent="0.25">
      <c r="C438" s="65"/>
      <c r="D438" s="65"/>
      <c r="E438" s="65"/>
      <c r="F438" s="65"/>
      <c r="G438" s="65"/>
      <c r="H438" s="65"/>
      <c r="I438" s="65"/>
    </row>
    <row r="439" spans="3:9" x14ac:dyDescent="0.25">
      <c r="C439" s="65"/>
      <c r="D439" s="65"/>
      <c r="E439" s="65"/>
      <c r="F439" s="65"/>
      <c r="G439" s="65"/>
      <c r="H439" s="65"/>
      <c r="I439" s="65"/>
    </row>
    <row r="440" spans="3:9" x14ac:dyDescent="0.25">
      <c r="C440" s="65"/>
      <c r="D440" s="65"/>
      <c r="E440" s="65"/>
      <c r="F440" s="65"/>
      <c r="G440" s="65"/>
      <c r="H440" s="65"/>
      <c r="I440" s="65"/>
    </row>
    <row r="441" spans="3:9" x14ac:dyDescent="0.25">
      <c r="C441" s="65"/>
      <c r="D441" s="65"/>
      <c r="E441" s="65"/>
      <c r="F441" s="65"/>
      <c r="G441" s="65"/>
      <c r="H441" s="65"/>
      <c r="I441" s="65"/>
    </row>
    <row r="442" spans="3:9" x14ac:dyDescent="0.25">
      <c r="C442" s="65"/>
      <c r="D442" s="65"/>
      <c r="E442" s="65"/>
      <c r="F442" s="65"/>
      <c r="G442" s="65"/>
      <c r="H442" s="65"/>
      <c r="I442" s="65"/>
    </row>
    <row r="443" spans="3:9" x14ac:dyDescent="0.25">
      <c r="C443" s="65"/>
      <c r="D443" s="65"/>
      <c r="E443" s="65"/>
      <c r="F443" s="65"/>
      <c r="G443" s="65"/>
      <c r="H443" s="65"/>
      <c r="I443" s="65"/>
    </row>
    <row r="444" spans="3:9" x14ac:dyDescent="0.25">
      <c r="C444" s="65"/>
      <c r="D444" s="65"/>
      <c r="E444" s="65"/>
      <c r="F444" s="65"/>
      <c r="G444" s="65"/>
      <c r="H444" s="65"/>
      <c r="I444" s="65"/>
    </row>
    <row r="445" spans="3:9" x14ac:dyDescent="0.25">
      <c r="C445" s="65"/>
      <c r="D445" s="65"/>
      <c r="E445" s="65"/>
      <c r="F445" s="65"/>
      <c r="G445" s="65"/>
      <c r="H445" s="65"/>
      <c r="I445" s="65"/>
    </row>
    <row r="446" spans="3:9" x14ac:dyDescent="0.25">
      <c r="C446" s="65"/>
      <c r="D446" s="65"/>
      <c r="E446" s="65"/>
      <c r="F446" s="65"/>
      <c r="G446" s="65"/>
      <c r="H446" s="65"/>
      <c r="I446" s="65"/>
    </row>
    <row r="447" spans="3:9" x14ac:dyDescent="0.25">
      <c r="C447" s="65"/>
      <c r="D447" s="65"/>
      <c r="E447" s="65"/>
      <c r="F447" s="65"/>
      <c r="G447" s="65"/>
      <c r="H447" s="65"/>
      <c r="I447" s="65"/>
    </row>
    <row r="448" spans="3:9" x14ac:dyDescent="0.25">
      <c r="C448" s="65"/>
      <c r="D448" s="65"/>
      <c r="E448" s="65"/>
      <c r="F448" s="65"/>
      <c r="G448" s="65"/>
      <c r="H448" s="65"/>
      <c r="I448" s="65"/>
    </row>
    <row r="449" spans="3:9" x14ac:dyDescent="0.25">
      <c r="C449" s="65"/>
      <c r="D449" s="65"/>
      <c r="E449" s="65"/>
      <c r="F449" s="65"/>
      <c r="G449" s="65"/>
      <c r="H449" s="65"/>
      <c r="I449" s="65"/>
    </row>
    <row r="450" spans="3:9" x14ac:dyDescent="0.25">
      <c r="C450" s="65"/>
      <c r="D450" s="65"/>
      <c r="E450" s="65"/>
      <c r="F450" s="65"/>
      <c r="G450" s="65"/>
      <c r="H450" s="65"/>
      <c r="I450" s="65"/>
    </row>
    <row r="451" spans="3:9" x14ac:dyDescent="0.25">
      <c r="C451" s="65"/>
      <c r="D451" s="65"/>
      <c r="E451" s="65"/>
      <c r="F451" s="65"/>
      <c r="G451" s="65"/>
      <c r="H451" s="65"/>
      <c r="I451" s="65"/>
    </row>
    <row r="452" spans="3:9" x14ac:dyDescent="0.25">
      <c r="C452" s="65"/>
      <c r="D452" s="65"/>
      <c r="E452" s="65"/>
      <c r="F452" s="65"/>
      <c r="G452" s="65"/>
      <c r="H452" s="65"/>
      <c r="I452" s="65"/>
    </row>
    <row r="453" spans="3:9" x14ac:dyDescent="0.25">
      <c r="C453" s="65"/>
      <c r="D453" s="65"/>
      <c r="E453" s="65"/>
      <c r="F453" s="65"/>
      <c r="G453" s="65"/>
      <c r="H453" s="65"/>
      <c r="I453" s="65"/>
    </row>
    <row r="454" spans="3:9" x14ac:dyDescent="0.25">
      <c r="C454" s="65"/>
      <c r="D454" s="65"/>
      <c r="E454" s="65"/>
      <c r="F454" s="65"/>
      <c r="G454" s="65"/>
      <c r="H454" s="65"/>
      <c r="I454" s="65"/>
    </row>
    <row r="455" spans="3:9" x14ac:dyDescent="0.25">
      <c r="C455" s="65"/>
      <c r="D455" s="65"/>
      <c r="E455" s="65"/>
      <c r="F455" s="65"/>
      <c r="G455" s="65"/>
      <c r="H455" s="65"/>
      <c r="I455" s="65"/>
    </row>
    <row r="456" spans="3:9" x14ac:dyDescent="0.25">
      <c r="C456" s="65"/>
      <c r="D456" s="65"/>
      <c r="E456" s="65"/>
      <c r="F456" s="65"/>
      <c r="G456" s="65"/>
      <c r="H456" s="65"/>
      <c r="I456" s="65"/>
    </row>
    <row r="457" spans="3:9" x14ac:dyDescent="0.25">
      <c r="C457" s="65"/>
      <c r="D457" s="65"/>
      <c r="E457" s="65"/>
      <c r="F457" s="65"/>
      <c r="G457" s="65"/>
      <c r="H457" s="65"/>
      <c r="I457" s="65"/>
    </row>
    <row r="458" spans="3:9" x14ac:dyDescent="0.25">
      <c r="C458" s="65"/>
      <c r="D458" s="65"/>
      <c r="E458" s="65"/>
      <c r="F458" s="65"/>
      <c r="G458" s="65"/>
      <c r="H458" s="65"/>
      <c r="I458" s="65"/>
    </row>
    <row r="459" spans="3:9" x14ac:dyDescent="0.25">
      <c r="C459" s="65"/>
      <c r="D459" s="65"/>
      <c r="E459" s="65"/>
      <c r="F459" s="65"/>
      <c r="G459" s="65"/>
      <c r="H459" s="65"/>
      <c r="I459" s="65"/>
    </row>
    <row r="460" spans="3:9" x14ac:dyDescent="0.25">
      <c r="C460" s="65"/>
      <c r="D460" s="65"/>
      <c r="E460" s="65"/>
      <c r="F460" s="65"/>
      <c r="G460" s="65"/>
      <c r="H460" s="65"/>
      <c r="I460" s="65"/>
    </row>
    <row r="461" spans="3:9" x14ac:dyDescent="0.25">
      <c r="C461" s="65"/>
      <c r="D461" s="65"/>
      <c r="E461" s="65"/>
      <c r="F461" s="65"/>
      <c r="G461" s="65"/>
      <c r="H461" s="65"/>
      <c r="I461" s="65"/>
    </row>
    <row r="462" spans="3:9" x14ac:dyDescent="0.25">
      <c r="C462" s="65"/>
      <c r="D462" s="65"/>
      <c r="E462" s="65"/>
      <c r="F462" s="65"/>
      <c r="G462" s="65"/>
      <c r="H462" s="65"/>
      <c r="I462" s="65"/>
    </row>
    <row r="463" spans="3:9" x14ac:dyDescent="0.25">
      <c r="C463" s="65"/>
      <c r="D463" s="65"/>
      <c r="E463" s="65"/>
      <c r="F463" s="65"/>
      <c r="G463" s="65"/>
      <c r="H463" s="65"/>
      <c r="I463" s="65"/>
    </row>
    <row r="464" spans="3:9" x14ac:dyDescent="0.25">
      <c r="C464" s="65"/>
      <c r="D464" s="65"/>
      <c r="E464" s="65"/>
      <c r="F464" s="65"/>
      <c r="G464" s="65"/>
      <c r="H464" s="65"/>
      <c r="I464" s="65"/>
    </row>
    <row r="465" spans="3:9" x14ac:dyDescent="0.25">
      <c r="C465" s="65"/>
      <c r="D465" s="65"/>
      <c r="E465" s="65"/>
      <c r="F465" s="65"/>
      <c r="G465" s="65"/>
      <c r="H465" s="65"/>
      <c r="I465" s="65"/>
    </row>
    <row r="466" spans="3:9" x14ac:dyDescent="0.25">
      <c r="C466" s="65"/>
      <c r="D466" s="65"/>
      <c r="E466" s="65"/>
      <c r="F466" s="65"/>
      <c r="G466" s="65"/>
      <c r="H466" s="65"/>
      <c r="I466" s="65"/>
    </row>
    <row r="467" spans="3:9" x14ac:dyDescent="0.25">
      <c r="C467" s="65"/>
      <c r="D467" s="65"/>
      <c r="E467" s="65"/>
      <c r="F467" s="65"/>
      <c r="G467" s="65"/>
      <c r="H467" s="65"/>
      <c r="I467" s="65"/>
    </row>
    <row r="468" spans="3:9" x14ac:dyDescent="0.25">
      <c r="C468" s="65"/>
      <c r="D468" s="65"/>
      <c r="E468" s="65"/>
      <c r="F468" s="65"/>
      <c r="G468" s="65"/>
      <c r="H468" s="65"/>
      <c r="I468" s="65"/>
    </row>
    <row r="469" spans="3:9" x14ac:dyDescent="0.25">
      <c r="C469" s="65"/>
      <c r="D469" s="65"/>
      <c r="E469" s="65"/>
      <c r="F469" s="65"/>
      <c r="G469" s="65"/>
      <c r="H469" s="65"/>
      <c r="I469" s="65"/>
    </row>
    <row r="470" spans="3:9" x14ac:dyDescent="0.25">
      <c r="C470" s="65"/>
      <c r="D470" s="65"/>
      <c r="E470" s="65"/>
      <c r="F470" s="65"/>
      <c r="G470" s="65"/>
      <c r="H470" s="65"/>
      <c r="I470" s="65"/>
    </row>
    <row r="471" spans="3:9" x14ac:dyDescent="0.25">
      <c r="C471" s="65"/>
      <c r="D471" s="65"/>
      <c r="E471" s="65"/>
      <c r="F471" s="65"/>
      <c r="G471" s="65"/>
      <c r="H471" s="65"/>
      <c r="I471" s="65"/>
    </row>
    <row r="472" spans="3:9" x14ac:dyDescent="0.25">
      <c r="C472" s="65"/>
      <c r="D472" s="65"/>
      <c r="E472" s="65"/>
      <c r="F472" s="65"/>
      <c r="G472" s="65"/>
      <c r="H472" s="65"/>
      <c r="I472" s="65"/>
    </row>
    <row r="473" spans="3:9" x14ac:dyDescent="0.25">
      <c r="C473" s="65"/>
      <c r="D473" s="65"/>
      <c r="E473" s="65"/>
      <c r="F473" s="65"/>
      <c r="G473" s="65"/>
      <c r="H473" s="65"/>
      <c r="I473" s="65"/>
    </row>
    <row r="474" spans="3:9" x14ac:dyDescent="0.25">
      <c r="C474" s="65"/>
      <c r="D474" s="65"/>
      <c r="E474" s="65"/>
      <c r="F474" s="65"/>
      <c r="G474" s="65"/>
      <c r="H474" s="65"/>
      <c r="I474" s="65"/>
    </row>
    <row r="475" spans="3:9" x14ac:dyDescent="0.25">
      <c r="C475" s="65"/>
      <c r="D475" s="65"/>
      <c r="E475" s="65"/>
      <c r="F475" s="65"/>
      <c r="G475" s="65"/>
      <c r="H475" s="65"/>
      <c r="I475" s="65"/>
    </row>
    <row r="476" spans="3:9" x14ac:dyDescent="0.25">
      <c r="C476" s="65"/>
      <c r="D476" s="65"/>
      <c r="E476" s="65"/>
      <c r="F476" s="65"/>
      <c r="G476" s="65"/>
      <c r="H476" s="65"/>
      <c r="I476" s="65"/>
    </row>
    <row r="477" spans="3:9" x14ac:dyDescent="0.25">
      <c r="C477" s="65"/>
      <c r="D477" s="65"/>
      <c r="E477" s="65"/>
      <c r="F477" s="65"/>
      <c r="G477" s="65"/>
      <c r="H477" s="65"/>
      <c r="I477" s="65"/>
    </row>
    <row r="478" spans="3:9" x14ac:dyDescent="0.25">
      <c r="C478" s="65"/>
      <c r="D478" s="65"/>
      <c r="E478" s="65"/>
      <c r="F478" s="65"/>
      <c r="G478" s="65"/>
      <c r="H478" s="65"/>
      <c r="I478" s="65"/>
    </row>
    <row r="479" spans="3:9" x14ac:dyDescent="0.25">
      <c r="C479" s="65"/>
      <c r="D479" s="65"/>
      <c r="E479" s="65"/>
      <c r="F479" s="65"/>
      <c r="G479" s="65"/>
      <c r="H479" s="65"/>
      <c r="I479" s="65"/>
    </row>
    <row r="480" spans="3:9" x14ac:dyDescent="0.25">
      <c r="C480" s="65"/>
      <c r="D480" s="65"/>
      <c r="E480" s="65"/>
      <c r="F480" s="65"/>
      <c r="G480" s="65"/>
      <c r="H480" s="65"/>
      <c r="I480" s="65"/>
    </row>
    <row r="481" spans="3:9" x14ac:dyDescent="0.25">
      <c r="C481" s="65"/>
      <c r="D481" s="65"/>
      <c r="E481" s="65"/>
      <c r="F481" s="65"/>
      <c r="G481" s="65"/>
      <c r="H481" s="65"/>
      <c r="I481" s="65"/>
    </row>
    <row r="482" spans="3:9" x14ac:dyDescent="0.25">
      <c r="C482" s="65"/>
      <c r="D482" s="65"/>
      <c r="E482" s="65"/>
      <c r="F482" s="65"/>
      <c r="G482" s="65"/>
      <c r="H482" s="65"/>
      <c r="I482" s="65"/>
    </row>
    <row r="483" spans="3:9" x14ac:dyDescent="0.25">
      <c r="C483" s="65"/>
      <c r="D483" s="65"/>
      <c r="E483" s="65"/>
      <c r="F483" s="65"/>
      <c r="G483" s="65"/>
      <c r="H483" s="65"/>
      <c r="I483" s="65"/>
    </row>
    <row r="484" spans="3:9" x14ac:dyDescent="0.25">
      <c r="C484" s="65"/>
      <c r="D484" s="65"/>
      <c r="E484" s="65"/>
      <c r="F484" s="65"/>
      <c r="G484" s="65"/>
      <c r="H484" s="65"/>
      <c r="I484" s="65"/>
    </row>
    <row r="485" spans="3:9" x14ac:dyDescent="0.25">
      <c r="C485" s="65"/>
      <c r="D485" s="65"/>
      <c r="E485" s="65"/>
      <c r="F485" s="65"/>
      <c r="G485" s="65"/>
      <c r="H485" s="65"/>
      <c r="I485" s="65"/>
    </row>
    <row r="486" spans="3:9" x14ac:dyDescent="0.25">
      <c r="C486" s="65"/>
      <c r="D486" s="65"/>
      <c r="E486" s="65"/>
      <c r="F486" s="65"/>
      <c r="G486" s="65"/>
      <c r="H486" s="65"/>
      <c r="I486" s="65"/>
    </row>
    <row r="487" spans="3:9" x14ac:dyDescent="0.25">
      <c r="C487" s="65"/>
      <c r="D487" s="65"/>
      <c r="E487" s="65"/>
      <c r="F487" s="65"/>
      <c r="G487" s="65"/>
      <c r="H487" s="65"/>
      <c r="I487" s="65"/>
    </row>
    <row r="488" spans="3:9" x14ac:dyDescent="0.25">
      <c r="C488" s="65"/>
      <c r="D488" s="65"/>
      <c r="E488" s="65"/>
      <c r="F488" s="65"/>
      <c r="G488" s="65"/>
      <c r="H488" s="65"/>
      <c r="I488" s="65"/>
    </row>
    <row r="489" spans="3:9" x14ac:dyDescent="0.25">
      <c r="C489" s="65"/>
      <c r="D489" s="65"/>
      <c r="E489" s="65"/>
      <c r="F489" s="65"/>
      <c r="G489" s="65"/>
      <c r="H489" s="65"/>
      <c r="I489" s="65"/>
    </row>
    <row r="490" spans="3:9" x14ac:dyDescent="0.25">
      <c r="C490" s="65"/>
      <c r="D490" s="65"/>
      <c r="E490" s="65"/>
      <c r="F490" s="65"/>
      <c r="G490" s="65"/>
      <c r="H490" s="65"/>
      <c r="I490" s="65"/>
    </row>
    <row r="491" spans="3:9" x14ac:dyDescent="0.25">
      <c r="C491" s="65"/>
      <c r="D491" s="65"/>
      <c r="E491" s="65"/>
      <c r="F491" s="65"/>
      <c r="G491" s="65"/>
      <c r="H491" s="65"/>
      <c r="I491" s="65"/>
    </row>
    <row r="492" spans="3:9" x14ac:dyDescent="0.25">
      <c r="C492" s="65"/>
      <c r="D492" s="65"/>
      <c r="E492" s="65"/>
      <c r="F492" s="65"/>
      <c r="G492" s="65"/>
      <c r="H492" s="65"/>
      <c r="I492" s="65"/>
    </row>
    <row r="493" spans="3:9" x14ac:dyDescent="0.25">
      <c r="C493" s="65"/>
      <c r="D493" s="65"/>
      <c r="E493" s="65"/>
      <c r="F493" s="65"/>
      <c r="G493" s="65"/>
      <c r="H493" s="65"/>
      <c r="I493" s="65"/>
    </row>
    <row r="494" spans="3:9" x14ac:dyDescent="0.25">
      <c r="C494" s="65"/>
      <c r="D494" s="65"/>
      <c r="E494" s="65"/>
      <c r="F494" s="65"/>
      <c r="G494" s="65"/>
      <c r="H494" s="65"/>
      <c r="I494" s="65"/>
    </row>
    <row r="495" spans="3:9" x14ac:dyDescent="0.25">
      <c r="C495" s="65"/>
      <c r="D495" s="65"/>
      <c r="E495" s="65"/>
      <c r="F495" s="65"/>
      <c r="G495" s="65"/>
      <c r="H495" s="65"/>
      <c r="I495" s="65"/>
    </row>
    <row r="496" spans="3:9" x14ac:dyDescent="0.25">
      <c r="C496" s="65"/>
      <c r="D496" s="65"/>
      <c r="E496" s="65"/>
      <c r="F496" s="65"/>
      <c r="G496" s="65"/>
      <c r="H496" s="65"/>
      <c r="I496" s="65"/>
    </row>
    <row r="497" spans="3:9" x14ac:dyDescent="0.25">
      <c r="C497" s="65"/>
      <c r="D497" s="65"/>
      <c r="E497" s="65"/>
      <c r="F497" s="65"/>
      <c r="G497" s="65"/>
      <c r="H497" s="65"/>
      <c r="I497" s="65"/>
    </row>
    <row r="498" spans="3:9" x14ac:dyDescent="0.25">
      <c r="C498" s="65"/>
      <c r="D498" s="65"/>
      <c r="E498" s="65"/>
      <c r="F498" s="65"/>
      <c r="G498" s="65"/>
      <c r="H498" s="65"/>
      <c r="I498" s="65"/>
    </row>
    <row r="499" spans="3:9" x14ac:dyDescent="0.25">
      <c r="C499" s="65"/>
      <c r="D499" s="65"/>
      <c r="E499" s="65"/>
      <c r="F499" s="65"/>
      <c r="G499" s="65"/>
      <c r="H499" s="65"/>
      <c r="I499" s="65"/>
    </row>
    <row r="500" spans="3:9" x14ac:dyDescent="0.25">
      <c r="C500" s="75"/>
      <c r="D500" s="75"/>
      <c r="E500" s="75"/>
      <c r="F500" s="75"/>
      <c r="G500" s="75"/>
      <c r="H500" s="75"/>
      <c r="I500" s="75"/>
    </row>
    <row r="501" spans="3:9" x14ac:dyDescent="0.25">
      <c r="C501" s="75"/>
      <c r="D501" s="75"/>
      <c r="E501" s="75"/>
      <c r="F501" s="75"/>
      <c r="G501" s="75"/>
      <c r="H501" s="75"/>
      <c r="I501" s="75"/>
    </row>
    <row r="502" spans="3:9" x14ac:dyDescent="0.25">
      <c r="C502" s="75"/>
      <c r="D502" s="75"/>
      <c r="E502" s="75"/>
      <c r="F502" s="75"/>
      <c r="G502" s="75"/>
      <c r="H502" s="75"/>
      <c r="I502" s="75"/>
    </row>
    <row r="503" spans="3:9" x14ac:dyDescent="0.25">
      <c r="C503" s="75"/>
      <c r="D503" s="75"/>
      <c r="E503" s="75"/>
      <c r="F503" s="75"/>
      <c r="G503" s="75"/>
      <c r="H503" s="75"/>
      <c r="I503" s="75"/>
    </row>
    <row r="504" spans="3:9" x14ac:dyDescent="0.25">
      <c r="C504" s="75"/>
      <c r="D504" s="75"/>
      <c r="E504" s="75"/>
      <c r="F504" s="75"/>
      <c r="G504" s="75"/>
      <c r="H504" s="75"/>
      <c r="I504" s="75"/>
    </row>
    <row r="505" spans="3:9" x14ac:dyDescent="0.25">
      <c r="C505" s="75"/>
      <c r="D505" s="75"/>
      <c r="E505" s="75"/>
      <c r="F505" s="75"/>
      <c r="G505" s="75"/>
      <c r="H505" s="75"/>
      <c r="I505" s="75"/>
    </row>
    <row r="506" spans="3:9" x14ac:dyDescent="0.25">
      <c r="C506" s="75"/>
      <c r="D506" s="75"/>
      <c r="E506" s="75"/>
      <c r="F506" s="75"/>
      <c r="G506" s="75"/>
      <c r="H506" s="75"/>
      <c r="I506" s="75"/>
    </row>
    <row r="507" spans="3:9" x14ac:dyDescent="0.25">
      <c r="C507" s="75"/>
      <c r="D507" s="75"/>
      <c r="E507" s="75"/>
      <c r="F507" s="75"/>
      <c r="G507" s="75"/>
      <c r="H507" s="75"/>
      <c r="I507" s="75"/>
    </row>
    <row r="508" spans="3:9" x14ac:dyDescent="0.25">
      <c r="C508" s="75"/>
      <c r="D508" s="75"/>
      <c r="E508" s="75"/>
      <c r="F508" s="75"/>
      <c r="G508" s="75"/>
      <c r="H508" s="75"/>
      <c r="I508" s="75"/>
    </row>
    <row r="509" spans="3:9" x14ac:dyDescent="0.25">
      <c r="C509" s="75"/>
      <c r="D509" s="75"/>
      <c r="E509" s="75"/>
      <c r="F509" s="75"/>
      <c r="G509" s="75"/>
      <c r="H509" s="75"/>
      <c r="I509" s="75"/>
    </row>
    <row r="510" spans="3:9" x14ac:dyDescent="0.25">
      <c r="C510" s="75"/>
      <c r="D510" s="75"/>
      <c r="E510" s="75"/>
      <c r="F510" s="75"/>
      <c r="G510" s="75"/>
      <c r="H510" s="75"/>
      <c r="I510" s="75"/>
    </row>
    <row r="511" spans="3:9" x14ac:dyDescent="0.25">
      <c r="C511" s="75"/>
      <c r="D511" s="75"/>
      <c r="E511" s="75"/>
      <c r="F511" s="75"/>
      <c r="G511" s="75"/>
      <c r="H511" s="75"/>
      <c r="I511" s="75"/>
    </row>
    <row r="512" spans="3:9" x14ac:dyDescent="0.25">
      <c r="C512" s="75"/>
      <c r="D512" s="75"/>
      <c r="E512" s="75"/>
      <c r="F512" s="75"/>
      <c r="G512" s="75"/>
      <c r="H512" s="75"/>
      <c r="I512" s="75"/>
    </row>
    <row r="513" spans="3:9" x14ac:dyDescent="0.25">
      <c r="C513" s="75"/>
      <c r="D513" s="75"/>
      <c r="E513" s="75"/>
      <c r="F513" s="75"/>
      <c r="G513" s="75"/>
      <c r="H513" s="75"/>
      <c r="I513" s="75"/>
    </row>
    <row r="514" spans="3:9" x14ac:dyDescent="0.25">
      <c r="C514" s="75"/>
      <c r="D514" s="75"/>
      <c r="E514" s="75"/>
      <c r="F514" s="75"/>
      <c r="G514" s="75"/>
      <c r="H514" s="75"/>
      <c r="I514" s="75"/>
    </row>
    <row r="515" spans="3:9" x14ac:dyDescent="0.25">
      <c r="C515" s="75"/>
      <c r="D515" s="75"/>
      <c r="E515" s="75"/>
      <c r="F515" s="75"/>
      <c r="G515" s="75"/>
      <c r="H515" s="75"/>
      <c r="I515" s="75"/>
    </row>
    <row r="516" spans="3:9" x14ac:dyDescent="0.25">
      <c r="C516" s="75"/>
      <c r="D516" s="75"/>
      <c r="E516" s="75"/>
      <c r="F516" s="75"/>
      <c r="G516" s="75"/>
      <c r="H516" s="75"/>
      <c r="I516" s="75"/>
    </row>
    <row r="517" spans="3:9" x14ac:dyDescent="0.25">
      <c r="C517" s="75"/>
      <c r="D517" s="75"/>
      <c r="E517" s="75"/>
      <c r="F517" s="75"/>
      <c r="G517" s="75"/>
      <c r="H517" s="75"/>
      <c r="I517" s="75"/>
    </row>
    <row r="518" spans="3:9" x14ac:dyDescent="0.25">
      <c r="C518" s="75"/>
      <c r="D518" s="75"/>
      <c r="E518" s="75"/>
      <c r="F518" s="75"/>
      <c r="G518" s="75"/>
      <c r="H518" s="75"/>
      <c r="I518" s="75"/>
    </row>
    <row r="519" spans="3:9" x14ac:dyDescent="0.25">
      <c r="C519" s="75"/>
      <c r="D519" s="75"/>
      <c r="E519" s="75"/>
      <c r="F519" s="75"/>
      <c r="G519" s="75"/>
      <c r="H519" s="75"/>
      <c r="I519" s="75"/>
    </row>
    <row r="520" spans="3:9" x14ac:dyDescent="0.25">
      <c r="C520" s="75"/>
      <c r="D520" s="75"/>
      <c r="E520" s="75"/>
      <c r="F520" s="75"/>
      <c r="G520" s="75"/>
      <c r="H520" s="75"/>
      <c r="I520" s="75"/>
    </row>
    <row r="521" spans="3:9" x14ac:dyDescent="0.25">
      <c r="C521" s="75"/>
      <c r="D521" s="75"/>
      <c r="E521" s="75"/>
      <c r="F521" s="75"/>
      <c r="G521" s="75"/>
      <c r="H521" s="75"/>
      <c r="I521" s="75"/>
    </row>
    <row r="522" spans="3:9" x14ac:dyDescent="0.25">
      <c r="C522" s="75"/>
      <c r="D522" s="75"/>
      <c r="E522" s="75"/>
      <c r="F522" s="75"/>
      <c r="G522" s="75"/>
      <c r="H522" s="75"/>
      <c r="I522" s="75"/>
    </row>
    <row r="523" spans="3:9" x14ac:dyDescent="0.25">
      <c r="C523" s="75"/>
      <c r="D523" s="75"/>
      <c r="E523" s="75"/>
      <c r="F523" s="75"/>
      <c r="G523" s="75"/>
      <c r="H523" s="75"/>
      <c r="I523" s="75"/>
    </row>
    <row r="524" spans="3:9" x14ac:dyDescent="0.25">
      <c r="C524" s="75"/>
      <c r="D524" s="75"/>
      <c r="E524" s="75"/>
      <c r="F524" s="75"/>
      <c r="G524" s="75"/>
      <c r="H524" s="75"/>
      <c r="I524" s="75"/>
    </row>
    <row r="525" spans="3:9" x14ac:dyDescent="0.25">
      <c r="C525" s="75"/>
      <c r="D525" s="75"/>
      <c r="E525" s="75"/>
      <c r="F525" s="75"/>
      <c r="G525" s="75"/>
      <c r="H525" s="75"/>
      <c r="I525" s="75"/>
    </row>
    <row r="526" spans="3:9" x14ac:dyDescent="0.25">
      <c r="C526" s="75"/>
      <c r="D526" s="75"/>
      <c r="E526" s="75"/>
      <c r="F526" s="75"/>
      <c r="G526" s="75"/>
      <c r="H526" s="75"/>
      <c r="I526" s="75"/>
    </row>
    <row r="527" spans="3:9" x14ac:dyDescent="0.25">
      <c r="C527" s="75"/>
      <c r="D527" s="75"/>
      <c r="E527" s="75"/>
      <c r="F527" s="75"/>
      <c r="G527" s="75"/>
      <c r="H527" s="75"/>
      <c r="I527" s="75"/>
    </row>
    <row r="528" spans="3:9" x14ac:dyDescent="0.25">
      <c r="C528" s="75"/>
      <c r="D528" s="75"/>
      <c r="E528" s="75"/>
      <c r="F528" s="75"/>
      <c r="G528" s="75"/>
      <c r="H528" s="75"/>
      <c r="I528" s="75"/>
    </row>
    <row r="529" spans="3:9" x14ac:dyDescent="0.25">
      <c r="C529" s="75"/>
      <c r="D529" s="75"/>
      <c r="E529" s="75"/>
      <c r="F529" s="75"/>
      <c r="G529" s="75"/>
      <c r="H529" s="75"/>
      <c r="I529" s="75"/>
    </row>
    <row r="530" spans="3:9" x14ac:dyDescent="0.25">
      <c r="C530" s="75"/>
      <c r="D530" s="75"/>
      <c r="E530" s="75"/>
      <c r="F530" s="75"/>
      <c r="G530" s="75"/>
      <c r="H530" s="75"/>
      <c r="I530" s="75"/>
    </row>
    <row r="531" spans="3:9" x14ac:dyDescent="0.25">
      <c r="C531" s="75"/>
      <c r="D531" s="75"/>
      <c r="E531" s="75"/>
      <c r="F531" s="75"/>
      <c r="G531" s="75"/>
      <c r="H531" s="75"/>
      <c r="I531" s="75"/>
    </row>
    <row r="532" spans="3:9" x14ac:dyDescent="0.25">
      <c r="C532" s="75"/>
      <c r="D532" s="75"/>
      <c r="E532" s="75"/>
      <c r="F532" s="75"/>
      <c r="G532" s="75"/>
      <c r="H532" s="75"/>
      <c r="I532" s="75"/>
    </row>
    <row r="533" spans="3:9" x14ac:dyDescent="0.25">
      <c r="C533" s="75"/>
      <c r="D533" s="75"/>
      <c r="E533" s="75"/>
      <c r="F533" s="75"/>
      <c r="G533" s="75"/>
      <c r="H533" s="75"/>
      <c r="I533" s="75"/>
    </row>
  </sheetData>
  <mergeCells count="187">
    <mergeCell ref="I73:J73"/>
    <mergeCell ref="I64:J64"/>
    <mergeCell ref="I65:J65"/>
    <mergeCell ref="I66:J66"/>
    <mergeCell ref="I67:J67"/>
    <mergeCell ref="I68:J68"/>
    <mergeCell ref="I69:J69"/>
    <mergeCell ref="I70:J70"/>
    <mergeCell ref="I71:J71"/>
    <mergeCell ref="I72:J72"/>
    <mergeCell ref="I55:J55"/>
    <mergeCell ref="I56:J56"/>
    <mergeCell ref="I57:J57"/>
    <mergeCell ref="I58:J58"/>
    <mergeCell ref="I59:J59"/>
    <mergeCell ref="I60:J60"/>
    <mergeCell ref="I61:J61"/>
    <mergeCell ref="I62:J62"/>
    <mergeCell ref="I63:J63"/>
    <mergeCell ref="A1:D1"/>
    <mergeCell ref="I1:K1"/>
    <mergeCell ref="A2:E2"/>
    <mergeCell ref="H2:L2"/>
    <mergeCell ref="N2:Q2"/>
    <mergeCell ref="A3:D3"/>
    <mergeCell ref="H3:L3"/>
    <mergeCell ref="N3:R3"/>
    <mergeCell ref="A13:B13"/>
    <mergeCell ref="C13:H13"/>
    <mergeCell ref="A15:D15"/>
    <mergeCell ref="E15:K15"/>
    <mergeCell ref="A18:D18"/>
    <mergeCell ref="A29:L29"/>
    <mergeCell ref="N4:Q4"/>
    <mergeCell ref="B7:L7"/>
    <mergeCell ref="E8:J8"/>
    <mergeCell ref="A10:D10"/>
    <mergeCell ref="E10:L10"/>
    <mergeCell ref="A12:D12"/>
    <mergeCell ref="E12:L12"/>
    <mergeCell ref="A36:L36"/>
    <mergeCell ref="A37:K37"/>
    <mergeCell ref="A38:K38"/>
    <mergeCell ref="A39:K39"/>
    <mergeCell ref="A40:K40"/>
    <mergeCell ref="A41:K41"/>
    <mergeCell ref="A30:L30"/>
    <mergeCell ref="A31:L31"/>
    <mergeCell ref="A32:L32"/>
    <mergeCell ref="A33:L33"/>
    <mergeCell ref="A34:K34"/>
    <mergeCell ref="A35:K35"/>
    <mergeCell ref="A48:K48"/>
    <mergeCell ref="A49:L49"/>
    <mergeCell ref="A50:K50"/>
    <mergeCell ref="A51:K51"/>
    <mergeCell ref="A52:K52"/>
    <mergeCell ref="A53:L53"/>
    <mergeCell ref="A42:K42"/>
    <mergeCell ref="A43:K43"/>
    <mergeCell ref="A44:K44"/>
    <mergeCell ref="A45:L45"/>
    <mergeCell ref="A46:K46"/>
    <mergeCell ref="A47:K47"/>
    <mergeCell ref="A56:D56"/>
    <mergeCell ref="E56:F56"/>
    <mergeCell ref="G56:H56"/>
    <mergeCell ref="A57:D57"/>
    <mergeCell ref="E57:F57"/>
    <mergeCell ref="G57:H57"/>
    <mergeCell ref="A54:D54"/>
    <mergeCell ref="E54:F54"/>
    <mergeCell ref="G54:H54"/>
    <mergeCell ref="A55:D55"/>
    <mergeCell ref="E55:F55"/>
    <mergeCell ref="G55:H55"/>
    <mergeCell ref="A60:D60"/>
    <mergeCell ref="E60:F60"/>
    <mergeCell ref="G60:H60"/>
    <mergeCell ref="A61:D61"/>
    <mergeCell ref="E61:F61"/>
    <mergeCell ref="G61:H61"/>
    <mergeCell ref="A58:D58"/>
    <mergeCell ref="E58:F58"/>
    <mergeCell ref="G58:H58"/>
    <mergeCell ref="A59:D59"/>
    <mergeCell ref="E59:F59"/>
    <mergeCell ref="G59:H59"/>
    <mergeCell ref="A64:D64"/>
    <mergeCell ref="E64:F64"/>
    <mergeCell ref="G64:H64"/>
    <mergeCell ref="A65:D65"/>
    <mergeCell ref="E65:F65"/>
    <mergeCell ref="G65:H65"/>
    <mergeCell ref="A62:D62"/>
    <mergeCell ref="E62:F62"/>
    <mergeCell ref="G62:H62"/>
    <mergeCell ref="A63:D63"/>
    <mergeCell ref="E63:F63"/>
    <mergeCell ref="G63:H63"/>
    <mergeCell ref="A68:D68"/>
    <mergeCell ref="E68:F68"/>
    <mergeCell ref="G68:H68"/>
    <mergeCell ref="A69:D69"/>
    <mergeCell ref="E69:F69"/>
    <mergeCell ref="G69:H69"/>
    <mergeCell ref="A66:D66"/>
    <mergeCell ref="E66:F66"/>
    <mergeCell ref="G66:H66"/>
    <mergeCell ref="A67:D67"/>
    <mergeCell ref="E67:F67"/>
    <mergeCell ref="G67:H67"/>
    <mergeCell ref="A72:D72"/>
    <mergeCell ref="E72:F72"/>
    <mergeCell ref="G72:H72"/>
    <mergeCell ref="A73:D73"/>
    <mergeCell ref="E73:F73"/>
    <mergeCell ref="G73:H73"/>
    <mergeCell ref="A70:D70"/>
    <mergeCell ref="E70:F70"/>
    <mergeCell ref="G70:H70"/>
    <mergeCell ref="A71:D71"/>
    <mergeCell ref="E71:F71"/>
    <mergeCell ref="G71:H71"/>
    <mergeCell ref="A77:B77"/>
    <mergeCell ref="A78:B78"/>
    <mergeCell ref="A79:B79"/>
    <mergeCell ref="A80:B80"/>
    <mergeCell ref="A81:B81"/>
    <mergeCell ref="A82:B82"/>
    <mergeCell ref="A74:L74"/>
    <mergeCell ref="A75:B76"/>
    <mergeCell ref="C75:C76"/>
    <mergeCell ref="D75:D76"/>
    <mergeCell ref="E75:E76"/>
    <mergeCell ref="F75:F76"/>
    <mergeCell ref="G75:G76"/>
    <mergeCell ref="H75:H76"/>
    <mergeCell ref="I75:I76"/>
    <mergeCell ref="A88:B88"/>
    <mergeCell ref="C88:G95"/>
    <mergeCell ref="A89:B89"/>
    <mergeCell ref="A90:B90"/>
    <mergeCell ref="A91:B91"/>
    <mergeCell ref="A92:B92"/>
    <mergeCell ref="A93:B93"/>
    <mergeCell ref="A94:B94"/>
    <mergeCell ref="A83:B83"/>
    <mergeCell ref="A84:B84"/>
    <mergeCell ref="A85:B85"/>
    <mergeCell ref="C85:G87"/>
    <mergeCell ref="A86:B86"/>
    <mergeCell ref="A87:B87"/>
    <mergeCell ref="M98:M99"/>
    <mergeCell ref="A98:B98"/>
    <mergeCell ref="A99:B99"/>
    <mergeCell ref="C99:G99"/>
    <mergeCell ref="A100:B100"/>
    <mergeCell ref="A101:B101"/>
    <mergeCell ref="A95:B95"/>
    <mergeCell ref="A96:B96"/>
    <mergeCell ref="A97:B97"/>
    <mergeCell ref="C98:G98"/>
    <mergeCell ref="A109:B109"/>
    <mergeCell ref="A110:B110"/>
    <mergeCell ref="A111:B111"/>
    <mergeCell ref="A112:B112"/>
    <mergeCell ref="A113:C113"/>
    <mergeCell ref="K113:L113"/>
    <mergeCell ref="A102:B102"/>
    <mergeCell ref="A103:B103"/>
    <mergeCell ref="A104:B104"/>
    <mergeCell ref="A105:B105"/>
    <mergeCell ref="A107:B107"/>
    <mergeCell ref="A108:B108"/>
    <mergeCell ref="A117:C117"/>
    <mergeCell ref="D117:F117"/>
    <mergeCell ref="J117:K117"/>
    <mergeCell ref="D118:F118"/>
    <mergeCell ref="H118:I118"/>
    <mergeCell ref="J118:K118"/>
    <mergeCell ref="I114:J114"/>
    <mergeCell ref="K114:L114"/>
    <mergeCell ref="A115:C115"/>
    <mergeCell ref="K115:L115"/>
    <mergeCell ref="I116:J116"/>
    <mergeCell ref="K116:L116"/>
  </mergeCells>
  <pageMargins left="0.62992125984251968" right="0.59055118110236227" top="0.28000000000000003" bottom="0.25" header="0.2" footer="0.19"/>
  <pageSetup paperSize="9" scale="66" fitToHeight="3" orientation="landscape" r:id="rId1"/>
  <rowBreaks count="2" manualBreakCount="2">
    <brk id="28" max="11" man="1"/>
    <brk id="7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5"/>
  <sheetViews>
    <sheetView view="pageBreakPreview" topLeftCell="A74" zoomScaleNormal="90" zoomScaleSheetLayoutView="100" workbookViewId="0">
      <selection activeCell="A80" sqref="A80:O80"/>
    </sheetView>
  </sheetViews>
  <sheetFormatPr defaultColWidth="9.140625" defaultRowHeight="18.75" x14ac:dyDescent="0.3"/>
  <cols>
    <col min="1" max="1" width="9.140625" style="76"/>
    <col min="2" max="2" width="7.7109375" style="121" customWidth="1"/>
    <col min="3" max="3" width="4.7109375" style="76" customWidth="1"/>
    <col min="4" max="4" width="6" style="76" customWidth="1"/>
    <col min="5" max="5" width="5.42578125" style="76" customWidth="1"/>
    <col min="6" max="6" width="5.28515625" style="76" customWidth="1"/>
    <col min="7" max="7" width="11.42578125" style="76" customWidth="1"/>
    <col min="8" max="8" width="6" style="76" customWidth="1"/>
    <col min="9" max="10" width="6.7109375" style="76" customWidth="1"/>
    <col min="11" max="11" width="6.140625" style="76" customWidth="1"/>
    <col min="12" max="12" width="9.5703125" style="76" customWidth="1"/>
    <col min="13" max="13" width="12.28515625" style="77" bestFit="1" customWidth="1"/>
    <col min="14" max="14" width="14" style="77" customWidth="1"/>
    <col min="15" max="15" width="14.28515625" style="77" customWidth="1"/>
    <col min="16" max="16" width="13" style="77" customWidth="1"/>
    <col min="17" max="17" width="10.85546875" style="76" bestFit="1" customWidth="1"/>
    <col min="18" max="18" width="12.28515625" style="76" bestFit="1" customWidth="1"/>
    <col min="19" max="19" width="17" style="78" customWidth="1"/>
    <col min="20" max="16384" width="9.140625" style="78"/>
  </cols>
  <sheetData>
    <row r="1" spans="1:19" ht="48.6" customHeight="1" x14ac:dyDescent="0.3">
      <c r="A1" s="331"/>
      <c r="B1" s="331"/>
      <c r="C1" s="331"/>
      <c r="D1" s="331"/>
      <c r="E1" s="331"/>
      <c r="F1" s="331"/>
      <c r="G1" s="331"/>
      <c r="M1" s="387" t="s">
        <v>237</v>
      </c>
      <c r="N1" s="321"/>
      <c r="O1" s="321"/>
      <c r="P1" s="321"/>
    </row>
    <row r="2" spans="1:19" ht="24" customHeight="1" x14ac:dyDescent="0.3">
      <c r="A2" s="332"/>
      <c r="B2" s="332"/>
      <c r="C2" s="332"/>
      <c r="D2" s="332"/>
      <c r="E2" s="332"/>
      <c r="N2" s="333" t="s">
        <v>236</v>
      </c>
      <c r="O2" s="333"/>
      <c r="P2" s="333"/>
    </row>
    <row r="3" spans="1:19" ht="17.25" customHeight="1" x14ac:dyDescent="0.3">
      <c r="A3" s="334"/>
      <c r="B3" s="334"/>
      <c r="C3" s="246"/>
      <c r="D3" s="246"/>
      <c r="E3" s="246"/>
      <c r="O3" s="21"/>
      <c r="P3" s="79"/>
      <c r="Q3" s="80"/>
    </row>
    <row r="4" spans="1:19" ht="15.75" customHeight="1" x14ac:dyDescent="0.3">
      <c r="A4" s="330" t="s">
        <v>131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</row>
    <row r="5" spans="1:19" ht="15.75" customHeight="1" x14ac:dyDescent="0.3">
      <c r="A5" s="81"/>
      <c r="B5" s="81"/>
      <c r="C5" s="338" t="s">
        <v>221</v>
      </c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</row>
    <row r="6" spans="1:19" ht="13.5" customHeight="1" x14ac:dyDescent="0.3">
      <c r="A6" s="81"/>
      <c r="B6" s="81"/>
      <c r="C6" s="339" t="s">
        <v>132</v>
      </c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</row>
    <row r="7" spans="1:19" ht="15" customHeight="1" x14ac:dyDescent="0.3">
      <c r="A7" s="81"/>
      <c r="B7" s="81"/>
      <c r="C7" s="82"/>
      <c r="D7" s="82"/>
      <c r="E7" s="82"/>
      <c r="F7" s="340" t="s">
        <v>245</v>
      </c>
      <c r="G7" s="340"/>
      <c r="H7" s="340"/>
      <c r="I7" s="340"/>
      <c r="J7" s="340"/>
      <c r="K7" s="340"/>
      <c r="L7" s="340"/>
      <c r="M7" s="340"/>
      <c r="N7" s="340"/>
      <c r="O7" s="340"/>
      <c r="P7" s="83"/>
      <c r="Q7" s="84"/>
    </row>
    <row r="8" spans="1:19" s="86" customFormat="1" ht="12" customHeight="1" x14ac:dyDescent="0.25">
      <c r="A8" s="341" t="s">
        <v>40</v>
      </c>
      <c r="B8" s="342"/>
      <c r="C8" s="345" t="s">
        <v>133</v>
      </c>
      <c r="D8" s="345" t="s">
        <v>67</v>
      </c>
      <c r="E8" s="345" t="s">
        <v>68</v>
      </c>
      <c r="F8" s="345" t="s">
        <v>69</v>
      </c>
      <c r="G8" s="345" t="s">
        <v>134</v>
      </c>
      <c r="H8" s="345" t="s">
        <v>135</v>
      </c>
      <c r="I8" s="345" t="s">
        <v>73</v>
      </c>
      <c r="J8" s="345" t="s">
        <v>136</v>
      </c>
      <c r="K8" s="345" t="s">
        <v>137</v>
      </c>
      <c r="L8" s="347" t="s">
        <v>138</v>
      </c>
      <c r="M8" s="349" t="s">
        <v>139</v>
      </c>
      <c r="N8" s="335" t="s">
        <v>52</v>
      </c>
      <c r="O8" s="336"/>
      <c r="P8" s="337"/>
      <c r="Q8" s="76"/>
      <c r="R8" s="84"/>
      <c r="S8" s="85"/>
    </row>
    <row r="9" spans="1:19" s="86" customFormat="1" ht="39.75" customHeight="1" x14ac:dyDescent="0.25">
      <c r="A9" s="343"/>
      <c r="B9" s="344"/>
      <c r="C9" s="346"/>
      <c r="D9" s="346"/>
      <c r="E9" s="346"/>
      <c r="F9" s="346"/>
      <c r="G9" s="346"/>
      <c r="H9" s="346"/>
      <c r="I9" s="346"/>
      <c r="J9" s="346"/>
      <c r="K9" s="346"/>
      <c r="L9" s="348"/>
      <c r="M9" s="350"/>
      <c r="N9" s="87" t="s">
        <v>140</v>
      </c>
      <c r="O9" s="87" t="s">
        <v>141</v>
      </c>
      <c r="P9" s="87" t="s">
        <v>142</v>
      </c>
      <c r="Q9" s="84"/>
      <c r="R9" s="76"/>
      <c r="S9" s="85"/>
    </row>
    <row r="10" spans="1:19" s="86" customFormat="1" ht="28.5" customHeight="1" x14ac:dyDescent="0.25">
      <c r="A10" s="354" t="s">
        <v>100</v>
      </c>
      <c r="B10" s="355"/>
      <c r="C10" s="88"/>
      <c r="D10" s="88"/>
      <c r="E10" s="88"/>
      <c r="F10" s="88"/>
      <c r="G10" s="88"/>
      <c r="H10" s="88"/>
      <c r="I10" s="88"/>
      <c r="J10" s="88"/>
      <c r="K10" s="88"/>
      <c r="L10" s="200" t="s">
        <v>239</v>
      </c>
      <c r="M10" s="89">
        <f>M11+M27+M64</f>
        <v>44197470.859999999</v>
      </c>
      <c r="N10" s="89">
        <f>N11+N27+N64</f>
        <v>33765800</v>
      </c>
      <c r="O10" s="89">
        <f>O11+O27+O64</f>
        <v>8126951.5</v>
      </c>
      <c r="P10" s="89">
        <f>P11+P27+P64</f>
        <v>2090200</v>
      </c>
      <c r="Q10" s="84"/>
      <c r="R10" s="84"/>
      <c r="S10" s="85"/>
    </row>
    <row r="11" spans="1:19" s="86" customFormat="1" ht="39" customHeight="1" x14ac:dyDescent="0.25">
      <c r="A11" s="356" t="s">
        <v>143</v>
      </c>
      <c r="B11" s="357"/>
      <c r="C11" s="90" t="s">
        <v>144</v>
      </c>
      <c r="D11" s="90"/>
      <c r="E11" s="90"/>
      <c r="F11" s="90"/>
      <c r="G11" s="90"/>
      <c r="H11" s="90"/>
      <c r="I11" s="90"/>
      <c r="J11" s="90"/>
      <c r="K11" s="90"/>
      <c r="L11" s="199" t="s">
        <v>233</v>
      </c>
      <c r="M11" s="91">
        <f>N11+P11</f>
        <v>34015800</v>
      </c>
      <c r="N11" s="91">
        <f t="shared" ref="N11:O11" si="0">N13</f>
        <v>33765800</v>
      </c>
      <c r="O11" s="91">
        <f t="shared" si="0"/>
        <v>0</v>
      </c>
      <c r="P11" s="91">
        <v>250000</v>
      </c>
      <c r="Q11" s="84"/>
      <c r="R11" s="76"/>
      <c r="S11" s="85"/>
    </row>
    <row r="12" spans="1:19" s="99" customFormat="1" ht="0.75" hidden="1" customHeight="1" x14ac:dyDescent="0.25">
      <c r="A12" s="92"/>
      <c r="B12" s="93"/>
      <c r="C12" s="94" t="s">
        <v>144</v>
      </c>
      <c r="D12" s="94" t="s">
        <v>76</v>
      </c>
      <c r="E12" s="94" t="s">
        <v>77</v>
      </c>
      <c r="F12" s="94" t="s">
        <v>78</v>
      </c>
      <c r="G12" s="94" t="s">
        <v>145</v>
      </c>
      <c r="H12" s="94" t="s">
        <v>146</v>
      </c>
      <c r="I12" s="94" t="s">
        <v>109</v>
      </c>
      <c r="J12" s="94" t="s">
        <v>147</v>
      </c>
      <c r="K12" s="94" t="s">
        <v>148</v>
      </c>
      <c r="L12" s="94"/>
      <c r="M12" s="95">
        <v>0</v>
      </c>
      <c r="N12" s="95"/>
      <c r="O12" s="95"/>
      <c r="P12" s="95">
        <f>M12</f>
        <v>0</v>
      </c>
      <c r="Q12" s="96"/>
      <c r="R12" s="97"/>
      <c r="S12" s="98"/>
    </row>
    <row r="13" spans="1:19" s="99" customFormat="1" ht="13.5" hidden="1" customHeight="1" x14ac:dyDescent="0.25">
      <c r="A13" s="358"/>
      <c r="B13" s="359"/>
      <c r="C13" s="88" t="s">
        <v>144</v>
      </c>
      <c r="D13" s="88" t="s">
        <v>76</v>
      </c>
      <c r="E13" s="88" t="s">
        <v>77</v>
      </c>
      <c r="F13" s="88" t="s">
        <v>78</v>
      </c>
      <c r="G13" s="88" t="s">
        <v>149</v>
      </c>
      <c r="H13" s="88" t="s">
        <v>150</v>
      </c>
      <c r="I13" s="88"/>
      <c r="J13" s="88"/>
      <c r="K13" s="88"/>
      <c r="L13" s="88"/>
      <c r="M13" s="89" t="e">
        <f>M17+M20+M24+#REF!+M22</f>
        <v>#REF!</v>
      </c>
      <c r="N13" s="89">
        <f>SUM(N17:N24)</f>
        <v>33765800</v>
      </c>
      <c r="O13" s="89">
        <f>SUM(O17:O24)</f>
        <v>0</v>
      </c>
      <c r="P13" s="89">
        <v>0</v>
      </c>
      <c r="Q13" s="96"/>
      <c r="R13" s="96"/>
      <c r="S13" s="98"/>
    </row>
    <row r="14" spans="1:19" s="99" customFormat="1" ht="13.5" hidden="1" customHeight="1" x14ac:dyDescent="0.25">
      <c r="A14" s="326" t="s">
        <v>102</v>
      </c>
      <c r="B14" s="360"/>
      <c r="C14" s="94" t="s">
        <v>144</v>
      </c>
      <c r="D14" s="94" t="s">
        <v>76</v>
      </c>
      <c r="E14" s="94" t="s">
        <v>77</v>
      </c>
      <c r="F14" s="94" t="s">
        <v>78</v>
      </c>
      <c r="G14" s="100" t="s">
        <v>149</v>
      </c>
      <c r="H14" s="94" t="s">
        <v>150</v>
      </c>
      <c r="I14" s="101" t="s">
        <v>103</v>
      </c>
      <c r="J14" s="94" t="s">
        <v>151</v>
      </c>
      <c r="K14" s="94" t="s">
        <v>152</v>
      </c>
      <c r="L14" s="94"/>
      <c r="M14" s="95"/>
      <c r="N14" s="95">
        <f>M14</f>
        <v>0</v>
      </c>
      <c r="O14" s="102">
        <v>0</v>
      </c>
      <c r="P14" s="102">
        <v>0</v>
      </c>
      <c r="Q14" s="96"/>
      <c r="R14" s="96"/>
      <c r="S14" s="98"/>
    </row>
    <row r="15" spans="1:19" s="86" customFormat="1" ht="27.75" hidden="1" customHeight="1" x14ac:dyDescent="0.25">
      <c r="A15" s="326" t="s">
        <v>153</v>
      </c>
      <c r="B15" s="360"/>
      <c r="C15" s="94" t="s">
        <v>144</v>
      </c>
      <c r="D15" s="94" t="s">
        <v>76</v>
      </c>
      <c r="E15" s="94" t="s">
        <v>77</v>
      </c>
      <c r="F15" s="94" t="s">
        <v>78</v>
      </c>
      <c r="G15" s="100" t="s">
        <v>149</v>
      </c>
      <c r="H15" s="94" t="s">
        <v>150</v>
      </c>
      <c r="I15" s="101" t="s">
        <v>107</v>
      </c>
      <c r="J15" s="94" t="s">
        <v>154</v>
      </c>
      <c r="K15" s="94" t="s">
        <v>152</v>
      </c>
      <c r="L15" s="94"/>
      <c r="M15" s="95"/>
      <c r="N15" s="95">
        <f t="shared" ref="N15" si="1">M15</f>
        <v>0</v>
      </c>
      <c r="O15" s="95">
        <v>0</v>
      </c>
      <c r="P15" s="95">
        <v>0</v>
      </c>
      <c r="Q15" s="76"/>
      <c r="R15" s="76"/>
    </row>
    <row r="16" spans="1:19" s="86" customFormat="1" ht="18" customHeight="1" x14ac:dyDescent="0.25">
      <c r="A16" s="206"/>
      <c r="B16" s="208"/>
      <c r="C16" s="100" t="s">
        <v>144</v>
      </c>
      <c r="D16" s="100" t="s">
        <v>76</v>
      </c>
      <c r="E16" s="100" t="s">
        <v>77</v>
      </c>
      <c r="F16" s="100" t="s">
        <v>78</v>
      </c>
      <c r="G16" s="100" t="s">
        <v>155</v>
      </c>
      <c r="H16" s="100" t="s">
        <v>150</v>
      </c>
      <c r="I16" s="101"/>
      <c r="J16" s="94"/>
      <c r="K16" s="94"/>
      <c r="L16" s="211" t="s">
        <v>233</v>
      </c>
      <c r="M16" s="95">
        <f>M17+M19+M20+M21+M22+M23+M24</f>
        <v>33765800</v>
      </c>
      <c r="N16" s="95">
        <f>N17+N19+N20+N21+N22+N23+N24</f>
        <v>33765800</v>
      </c>
      <c r="O16" s="95"/>
      <c r="P16" s="95"/>
      <c r="Q16" s="76"/>
      <c r="R16" s="76"/>
    </row>
    <row r="17" spans="1:19" s="86" customFormat="1" ht="18" customHeight="1" x14ac:dyDescent="0.25">
      <c r="A17" s="361" t="s">
        <v>102</v>
      </c>
      <c r="B17" s="362"/>
      <c r="C17" s="94" t="s">
        <v>144</v>
      </c>
      <c r="D17" s="94" t="s">
        <v>76</v>
      </c>
      <c r="E17" s="94" t="s">
        <v>77</v>
      </c>
      <c r="F17" s="94" t="s">
        <v>78</v>
      </c>
      <c r="G17" s="94" t="s">
        <v>155</v>
      </c>
      <c r="H17" s="94" t="s">
        <v>150</v>
      </c>
      <c r="I17" s="101" t="s">
        <v>103</v>
      </c>
      <c r="J17" s="94" t="s">
        <v>151</v>
      </c>
      <c r="K17" s="94" t="s">
        <v>156</v>
      </c>
      <c r="L17" s="94"/>
      <c r="M17" s="95">
        <f>SUM(N17:P17)</f>
        <v>25057067</v>
      </c>
      <c r="N17" s="95">
        <v>25057067</v>
      </c>
      <c r="O17" s="95">
        <v>0</v>
      </c>
      <c r="P17" s="95">
        <v>0</v>
      </c>
      <c r="Q17" s="76"/>
      <c r="R17" s="76"/>
    </row>
    <row r="18" spans="1:19" s="86" customFormat="1" ht="2.25" hidden="1" customHeight="1" x14ac:dyDescent="0.25">
      <c r="A18" s="361"/>
      <c r="B18" s="362"/>
      <c r="C18" s="94"/>
      <c r="D18" s="94"/>
      <c r="E18" s="94"/>
      <c r="F18" s="94"/>
      <c r="G18" s="94"/>
      <c r="H18" s="94"/>
      <c r="I18" s="101"/>
      <c r="J18" s="94"/>
      <c r="K18" s="94"/>
      <c r="L18" s="94"/>
      <c r="M18" s="95">
        <f t="shared" ref="M18" si="2">SUM(N18:P18)</f>
        <v>0</v>
      </c>
      <c r="N18" s="95"/>
      <c r="O18" s="95"/>
      <c r="P18" s="95"/>
      <c r="Q18" s="76"/>
      <c r="R18" s="76"/>
    </row>
    <row r="19" spans="1:19" s="86" customFormat="1" ht="22.15" customHeight="1" x14ac:dyDescent="0.25">
      <c r="A19" s="361" t="s">
        <v>217</v>
      </c>
      <c r="B19" s="363"/>
      <c r="C19" s="94" t="s">
        <v>144</v>
      </c>
      <c r="D19" s="94" t="s">
        <v>76</v>
      </c>
      <c r="E19" s="94" t="s">
        <v>77</v>
      </c>
      <c r="F19" s="94" t="s">
        <v>78</v>
      </c>
      <c r="G19" s="94" t="s">
        <v>155</v>
      </c>
      <c r="H19" s="94" t="s">
        <v>150</v>
      </c>
      <c r="I19" s="101" t="s">
        <v>105</v>
      </c>
      <c r="J19" s="94" t="s">
        <v>216</v>
      </c>
      <c r="K19" s="94" t="s">
        <v>156</v>
      </c>
      <c r="L19" s="94" t="s">
        <v>228</v>
      </c>
      <c r="M19" s="95">
        <v>3000</v>
      </c>
      <c r="N19" s="95">
        <v>3000</v>
      </c>
      <c r="O19" s="95"/>
      <c r="P19" s="95"/>
      <c r="Q19" s="76"/>
      <c r="R19" s="76"/>
    </row>
    <row r="20" spans="1:19" s="86" customFormat="1" ht="24.75" customHeight="1" x14ac:dyDescent="0.25">
      <c r="A20" s="361" t="s">
        <v>153</v>
      </c>
      <c r="B20" s="362"/>
      <c r="C20" s="94" t="s">
        <v>144</v>
      </c>
      <c r="D20" s="94" t="s">
        <v>76</v>
      </c>
      <c r="E20" s="94" t="s">
        <v>77</v>
      </c>
      <c r="F20" s="94" t="s">
        <v>78</v>
      </c>
      <c r="G20" s="94" t="s">
        <v>155</v>
      </c>
      <c r="H20" s="94" t="s">
        <v>150</v>
      </c>
      <c r="I20" s="101" t="s">
        <v>107</v>
      </c>
      <c r="J20" s="94" t="s">
        <v>154</v>
      </c>
      <c r="K20" s="94" t="s">
        <v>156</v>
      </c>
      <c r="L20" s="94" t="s">
        <v>229</v>
      </c>
      <c r="M20" s="95">
        <v>7587280</v>
      </c>
      <c r="N20" s="95">
        <v>7587280</v>
      </c>
      <c r="O20" s="95">
        <v>0</v>
      </c>
      <c r="P20" s="95">
        <v>0</v>
      </c>
      <c r="Q20" s="76"/>
      <c r="R20" s="76"/>
    </row>
    <row r="21" spans="1:19" s="86" customFormat="1" ht="17.25" customHeight="1" x14ac:dyDescent="0.25">
      <c r="A21" s="361" t="s">
        <v>108</v>
      </c>
      <c r="B21" s="362"/>
      <c r="C21" s="94" t="s">
        <v>144</v>
      </c>
      <c r="D21" s="94" t="s">
        <v>76</v>
      </c>
      <c r="E21" s="94" t="s">
        <v>77</v>
      </c>
      <c r="F21" s="94" t="s">
        <v>78</v>
      </c>
      <c r="G21" s="94" t="s">
        <v>155</v>
      </c>
      <c r="H21" s="94" t="s">
        <v>150</v>
      </c>
      <c r="I21" s="101" t="s">
        <v>109</v>
      </c>
      <c r="J21" s="94" t="s">
        <v>147</v>
      </c>
      <c r="K21" s="94" t="s">
        <v>156</v>
      </c>
      <c r="L21" s="94" t="s">
        <v>230</v>
      </c>
      <c r="M21" s="95">
        <v>53000</v>
      </c>
      <c r="N21" s="95">
        <v>53000</v>
      </c>
      <c r="O21" s="95">
        <v>0</v>
      </c>
      <c r="P21" s="95">
        <v>0</v>
      </c>
      <c r="Q21" s="76"/>
      <c r="R21" s="76"/>
    </row>
    <row r="22" spans="1:19" s="99" customFormat="1" ht="26.25" customHeight="1" x14ac:dyDescent="0.25">
      <c r="A22" s="361" t="s">
        <v>157</v>
      </c>
      <c r="B22" s="362"/>
      <c r="C22" s="94" t="s">
        <v>144</v>
      </c>
      <c r="D22" s="94" t="s">
        <v>76</v>
      </c>
      <c r="E22" s="94" t="s">
        <v>77</v>
      </c>
      <c r="F22" s="94" t="s">
        <v>78</v>
      </c>
      <c r="G22" s="94" t="s">
        <v>155</v>
      </c>
      <c r="H22" s="94" t="s">
        <v>150</v>
      </c>
      <c r="I22" s="94" t="s">
        <v>115</v>
      </c>
      <c r="J22" s="94" t="s">
        <v>158</v>
      </c>
      <c r="K22" s="94" t="s">
        <v>156</v>
      </c>
      <c r="L22" s="94" t="s">
        <v>231</v>
      </c>
      <c r="M22" s="95">
        <v>308111</v>
      </c>
      <c r="N22" s="95">
        <v>308111</v>
      </c>
      <c r="O22" s="95">
        <v>0</v>
      </c>
      <c r="P22" s="95">
        <v>0</v>
      </c>
      <c r="Q22" s="96"/>
      <c r="R22" s="97"/>
      <c r="S22" s="98"/>
    </row>
    <row r="23" spans="1:19" s="99" customFormat="1" ht="42.6" customHeight="1" x14ac:dyDescent="0.25">
      <c r="A23" s="361" t="s">
        <v>118</v>
      </c>
      <c r="B23" s="362"/>
      <c r="C23" s="94" t="s">
        <v>144</v>
      </c>
      <c r="D23" s="94" t="s">
        <v>76</v>
      </c>
      <c r="E23" s="94" t="s">
        <v>77</v>
      </c>
      <c r="F23" s="94" t="s">
        <v>78</v>
      </c>
      <c r="G23" s="94" t="s">
        <v>155</v>
      </c>
      <c r="H23" s="94" t="s">
        <v>150</v>
      </c>
      <c r="I23" s="101" t="s">
        <v>119</v>
      </c>
      <c r="J23" s="94" t="s">
        <v>159</v>
      </c>
      <c r="K23" s="94" t="s">
        <v>156</v>
      </c>
      <c r="L23" s="94" t="s">
        <v>232</v>
      </c>
      <c r="M23" s="95">
        <v>605453</v>
      </c>
      <c r="N23" s="95">
        <v>605453</v>
      </c>
      <c r="O23" s="95"/>
      <c r="P23" s="95"/>
      <c r="Q23" s="96"/>
      <c r="R23" s="97"/>
      <c r="S23" s="98"/>
    </row>
    <row r="24" spans="1:19" s="86" customFormat="1" ht="52.15" customHeight="1" x14ac:dyDescent="0.25">
      <c r="A24" s="361" t="s">
        <v>120</v>
      </c>
      <c r="B24" s="362"/>
      <c r="C24" s="94" t="s">
        <v>144</v>
      </c>
      <c r="D24" s="94" t="s">
        <v>76</v>
      </c>
      <c r="E24" s="94" t="s">
        <v>77</v>
      </c>
      <c r="F24" s="94" t="s">
        <v>78</v>
      </c>
      <c r="G24" s="94" t="s">
        <v>155</v>
      </c>
      <c r="H24" s="94" t="s">
        <v>150</v>
      </c>
      <c r="I24" s="101" t="s">
        <v>121</v>
      </c>
      <c r="J24" s="94" t="s">
        <v>178</v>
      </c>
      <c r="K24" s="94" t="s">
        <v>156</v>
      </c>
      <c r="L24" s="94"/>
      <c r="M24" s="95">
        <v>151889</v>
      </c>
      <c r="N24" s="95">
        <v>151889</v>
      </c>
      <c r="O24" s="95">
        <v>0</v>
      </c>
      <c r="P24" s="95">
        <v>0</v>
      </c>
      <c r="Q24" s="76"/>
      <c r="R24" s="76"/>
    </row>
    <row r="25" spans="1:19" s="86" customFormat="1" ht="16.149999999999999" customHeight="1" x14ac:dyDescent="0.25">
      <c r="A25" s="209"/>
      <c r="B25" s="210"/>
      <c r="C25" s="88" t="s">
        <v>144</v>
      </c>
      <c r="D25" s="88" t="s">
        <v>76</v>
      </c>
      <c r="E25" s="88" t="s">
        <v>77</v>
      </c>
      <c r="F25" s="88" t="s">
        <v>78</v>
      </c>
      <c r="G25" s="100" t="s">
        <v>155</v>
      </c>
      <c r="H25" s="88" t="s">
        <v>146</v>
      </c>
      <c r="I25" s="101"/>
      <c r="J25" s="94"/>
      <c r="K25" s="94"/>
      <c r="L25" s="207"/>
      <c r="M25" s="102">
        <v>250000</v>
      </c>
      <c r="N25" s="102"/>
      <c r="O25" s="102"/>
      <c r="P25" s="102">
        <v>250000</v>
      </c>
      <c r="Q25" s="76"/>
      <c r="R25" s="76"/>
    </row>
    <row r="26" spans="1:19" s="86" customFormat="1" ht="52.15" customHeight="1" x14ac:dyDescent="0.25">
      <c r="A26" s="361" t="s">
        <v>120</v>
      </c>
      <c r="B26" s="362"/>
      <c r="C26" s="94" t="s">
        <v>144</v>
      </c>
      <c r="D26" s="94" t="s">
        <v>76</v>
      </c>
      <c r="E26" s="94" t="s">
        <v>77</v>
      </c>
      <c r="F26" s="94" t="s">
        <v>78</v>
      </c>
      <c r="G26" s="94" t="s">
        <v>244</v>
      </c>
      <c r="H26" s="94" t="s">
        <v>146</v>
      </c>
      <c r="I26" s="101" t="s">
        <v>121</v>
      </c>
      <c r="J26" s="94" t="s">
        <v>178</v>
      </c>
      <c r="K26" s="94" t="s">
        <v>242</v>
      </c>
      <c r="L26" s="207"/>
      <c r="M26" s="95">
        <v>250000</v>
      </c>
      <c r="N26" s="95"/>
      <c r="O26" s="95"/>
      <c r="P26" s="95">
        <v>250000</v>
      </c>
      <c r="Q26" s="76"/>
      <c r="R26" s="76"/>
    </row>
    <row r="27" spans="1:19" s="86" customFormat="1" ht="39" customHeight="1" x14ac:dyDescent="0.25">
      <c r="A27" s="356" t="s">
        <v>160</v>
      </c>
      <c r="B27" s="357"/>
      <c r="C27" s="90" t="s">
        <v>78</v>
      </c>
      <c r="D27" s="351"/>
      <c r="E27" s="352"/>
      <c r="F27" s="352"/>
      <c r="G27" s="352"/>
      <c r="H27" s="352"/>
      <c r="I27" s="352"/>
      <c r="J27" s="352"/>
      <c r="K27" s="352"/>
      <c r="L27" s="353"/>
      <c r="M27" s="91">
        <f>M28+M62</f>
        <v>9967151.5</v>
      </c>
      <c r="N27" s="91">
        <f t="shared" ref="N27:P27" si="3">N28+N62</f>
        <v>0</v>
      </c>
      <c r="O27" s="91">
        <f t="shared" si="3"/>
        <v>8126951.5</v>
      </c>
      <c r="P27" s="91">
        <f t="shared" si="3"/>
        <v>1840200</v>
      </c>
      <c r="Q27" s="76"/>
      <c r="R27" s="84"/>
    </row>
    <row r="28" spans="1:19" s="86" customFormat="1" ht="15.75" x14ac:dyDescent="0.25">
      <c r="A28" s="373"/>
      <c r="B28" s="374"/>
      <c r="C28" s="88" t="s">
        <v>78</v>
      </c>
      <c r="D28" s="88" t="s">
        <v>76</v>
      </c>
      <c r="E28" s="88" t="s">
        <v>77</v>
      </c>
      <c r="F28" s="88" t="s">
        <v>78</v>
      </c>
      <c r="G28" s="88" t="s">
        <v>161</v>
      </c>
      <c r="H28" s="88" t="s">
        <v>150</v>
      </c>
      <c r="I28" s="375"/>
      <c r="J28" s="376"/>
      <c r="K28" s="376"/>
      <c r="L28" s="377"/>
      <c r="M28" s="89">
        <f>M29+M33+M35+M39+M44+M53+M57+M59</f>
        <v>8126951.5</v>
      </c>
      <c r="N28" s="89">
        <f>N29+N33+N35+N39+N44+N53+N57+N59</f>
        <v>0</v>
      </c>
      <c r="O28" s="89">
        <f>O29+O33+O35+O39+O44+O53+O59+O58</f>
        <v>8126951.5</v>
      </c>
      <c r="P28" s="89">
        <f>P29+P33+P35+P39+P44+P53+P57+P59</f>
        <v>0</v>
      </c>
      <c r="Q28" s="76"/>
      <c r="R28" s="76"/>
    </row>
    <row r="29" spans="1:19" s="86" customFormat="1" ht="15.75" x14ac:dyDescent="0.25">
      <c r="A29" s="105"/>
      <c r="B29" s="106"/>
      <c r="C29" s="104" t="s">
        <v>78</v>
      </c>
      <c r="D29" s="94" t="s">
        <v>76</v>
      </c>
      <c r="E29" s="94" t="s">
        <v>77</v>
      </c>
      <c r="F29" s="94" t="s">
        <v>78</v>
      </c>
      <c r="G29" s="94" t="s">
        <v>161</v>
      </c>
      <c r="H29" s="94" t="s">
        <v>150</v>
      </c>
      <c r="I29" s="373"/>
      <c r="J29" s="378"/>
      <c r="K29" s="378"/>
      <c r="L29" s="374"/>
      <c r="M29" s="103">
        <f>M30+M32</f>
        <v>774500</v>
      </c>
      <c r="N29" s="103">
        <f t="shared" ref="N29:P29" si="4">N30+N32</f>
        <v>0</v>
      </c>
      <c r="O29" s="103">
        <f t="shared" si="4"/>
        <v>774500</v>
      </c>
      <c r="P29" s="103">
        <f t="shared" si="4"/>
        <v>0</v>
      </c>
      <c r="Q29" s="76"/>
      <c r="R29" s="76"/>
    </row>
    <row r="30" spans="1:19" s="86" customFormat="1" ht="22.5" customHeight="1" x14ac:dyDescent="0.25">
      <c r="A30" s="361" t="s">
        <v>102</v>
      </c>
      <c r="B30" s="362"/>
      <c r="C30" s="104" t="s">
        <v>78</v>
      </c>
      <c r="D30" s="94" t="s">
        <v>76</v>
      </c>
      <c r="E30" s="94" t="s">
        <v>77</v>
      </c>
      <c r="F30" s="94" t="s">
        <v>78</v>
      </c>
      <c r="G30" s="94" t="s">
        <v>161</v>
      </c>
      <c r="H30" s="94" t="s">
        <v>150</v>
      </c>
      <c r="I30" s="101" t="s">
        <v>103</v>
      </c>
      <c r="J30" s="94" t="s">
        <v>151</v>
      </c>
      <c r="K30" s="94" t="s">
        <v>156</v>
      </c>
      <c r="L30" s="94"/>
      <c r="M30" s="95">
        <f>SUM(N30:P30)</f>
        <v>625700</v>
      </c>
      <c r="N30" s="95">
        <v>0</v>
      </c>
      <c r="O30" s="95">
        <v>625700</v>
      </c>
      <c r="P30" s="95">
        <v>0</v>
      </c>
      <c r="Q30" s="76"/>
      <c r="R30" s="76"/>
    </row>
    <row r="31" spans="1:19" s="86" customFormat="1" ht="2.25" hidden="1" customHeight="1" x14ac:dyDescent="0.25">
      <c r="A31" s="361"/>
      <c r="B31" s="362"/>
      <c r="C31" s="104" t="s">
        <v>78</v>
      </c>
      <c r="D31" s="94"/>
      <c r="E31" s="94"/>
      <c r="F31" s="94"/>
      <c r="G31" s="94" t="s">
        <v>163</v>
      </c>
      <c r="H31" s="94"/>
      <c r="I31" s="101"/>
      <c r="J31" s="94"/>
      <c r="K31" s="94"/>
      <c r="L31" s="94"/>
      <c r="M31" s="95">
        <f t="shared" ref="M31:M32" si="5">SUM(N31:P31)</f>
        <v>0</v>
      </c>
      <c r="N31" s="95"/>
      <c r="O31" s="95"/>
      <c r="P31" s="95"/>
      <c r="Q31" s="76"/>
      <c r="R31" s="76"/>
    </row>
    <row r="32" spans="1:19" s="86" customFormat="1" ht="30.75" customHeight="1" x14ac:dyDescent="0.25">
      <c r="A32" s="361" t="s">
        <v>153</v>
      </c>
      <c r="B32" s="362"/>
      <c r="C32" s="104" t="s">
        <v>78</v>
      </c>
      <c r="D32" s="107" t="s">
        <v>76</v>
      </c>
      <c r="E32" s="107" t="s">
        <v>77</v>
      </c>
      <c r="F32" s="107" t="s">
        <v>78</v>
      </c>
      <c r="G32" s="107" t="s">
        <v>161</v>
      </c>
      <c r="H32" s="107" t="s">
        <v>150</v>
      </c>
      <c r="I32" s="108" t="s">
        <v>107</v>
      </c>
      <c r="J32" s="107" t="s">
        <v>154</v>
      </c>
      <c r="K32" s="107" t="s">
        <v>156</v>
      </c>
      <c r="L32" s="107"/>
      <c r="M32" s="95">
        <f t="shared" si="5"/>
        <v>148800</v>
      </c>
      <c r="N32" s="109">
        <v>0</v>
      </c>
      <c r="O32" s="109">
        <v>148800</v>
      </c>
      <c r="P32" s="109">
        <v>0</v>
      </c>
      <c r="Q32" s="76"/>
      <c r="R32" s="76"/>
    </row>
    <row r="33" spans="1:18" s="99" customFormat="1" ht="15.75" x14ac:dyDescent="0.25">
      <c r="A33" s="364" t="s">
        <v>108</v>
      </c>
      <c r="B33" s="365"/>
      <c r="C33" s="104" t="s">
        <v>78</v>
      </c>
      <c r="D33" s="104" t="s">
        <v>76</v>
      </c>
      <c r="E33" s="104" t="s">
        <v>77</v>
      </c>
      <c r="F33" s="104" t="s">
        <v>78</v>
      </c>
      <c r="G33" s="104" t="s">
        <v>161</v>
      </c>
      <c r="H33" s="104" t="s">
        <v>150</v>
      </c>
      <c r="I33" s="110" t="s">
        <v>109</v>
      </c>
      <c r="J33" s="379"/>
      <c r="K33" s="380"/>
      <c r="L33" s="381"/>
      <c r="M33" s="103">
        <f>M34</f>
        <v>27995</v>
      </c>
      <c r="N33" s="103">
        <f t="shared" ref="N33:P33" si="6">N34</f>
        <v>0</v>
      </c>
      <c r="O33" s="103">
        <f t="shared" si="6"/>
        <v>27995</v>
      </c>
      <c r="P33" s="103">
        <f t="shared" si="6"/>
        <v>0</v>
      </c>
      <c r="Q33" s="96"/>
      <c r="R33" s="96"/>
    </row>
    <row r="34" spans="1:18" s="86" customFormat="1" ht="15.75" customHeight="1" x14ac:dyDescent="0.25">
      <c r="A34" s="368"/>
      <c r="B34" s="369"/>
      <c r="C34" s="107" t="s">
        <v>78</v>
      </c>
      <c r="D34" s="107" t="s">
        <v>76</v>
      </c>
      <c r="E34" s="107" t="s">
        <v>77</v>
      </c>
      <c r="F34" s="107" t="s">
        <v>78</v>
      </c>
      <c r="G34" s="107" t="s">
        <v>161</v>
      </c>
      <c r="H34" s="107" t="s">
        <v>150</v>
      </c>
      <c r="I34" s="108" t="s">
        <v>109</v>
      </c>
      <c r="J34" s="107" t="s">
        <v>147</v>
      </c>
      <c r="K34" s="107" t="s">
        <v>156</v>
      </c>
      <c r="L34" s="107"/>
      <c r="M34" s="109">
        <f>SUM(N34:P34)</f>
        <v>27995</v>
      </c>
      <c r="N34" s="109">
        <v>0</v>
      </c>
      <c r="O34" s="109">
        <v>27995</v>
      </c>
      <c r="P34" s="109">
        <v>0</v>
      </c>
      <c r="Q34" s="76"/>
      <c r="R34" s="76"/>
    </row>
    <row r="35" spans="1:18" s="86" customFormat="1" ht="15.75" customHeight="1" x14ac:dyDescent="0.25">
      <c r="A35" s="364" t="s">
        <v>110</v>
      </c>
      <c r="B35" s="365"/>
      <c r="C35" s="104" t="s">
        <v>78</v>
      </c>
      <c r="D35" s="104" t="s">
        <v>76</v>
      </c>
      <c r="E35" s="104" t="s">
        <v>77</v>
      </c>
      <c r="F35" s="104" t="s">
        <v>78</v>
      </c>
      <c r="G35" s="104" t="s">
        <v>161</v>
      </c>
      <c r="H35" s="104" t="s">
        <v>150</v>
      </c>
      <c r="I35" s="110" t="s">
        <v>111</v>
      </c>
      <c r="J35" s="370"/>
      <c r="K35" s="371"/>
      <c r="L35" s="372"/>
      <c r="M35" s="103">
        <f>M36+M37+M38</f>
        <v>3781000</v>
      </c>
      <c r="N35" s="103">
        <f t="shared" ref="N35:P35" si="7">N36+N37+N38</f>
        <v>0</v>
      </c>
      <c r="O35" s="103">
        <f t="shared" si="7"/>
        <v>3781000</v>
      </c>
      <c r="P35" s="103">
        <f t="shared" si="7"/>
        <v>0</v>
      </c>
      <c r="Q35" s="76"/>
      <c r="R35" s="76"/>
    </row>
    <row r="36" spans="1:18" s="86" customFormat="1" ht="15.75" x14ac:dyDescent="0.25">
      <c r="A36" s="366"/>
      <c r="B36" s="367"/>
      <c r="C36" s="107" t="s">
        <v>78</v>
      </c>
      <c r="D36" s="107" t="s">
        <v>76</v>
      </c>
      <c r="E36" s="107" t="s">
        <v>77</v>
      </c>
      <c r="F36" s="107" t="s">
        <v>78</v>
      </c>
      <c r="G36" s="107" t="s">
        <v>161</v>
      </c>
      <c r="H36" s="107" t="s">
        <v>150</v>
      </c>
      <c r="I36" s="108" t="s">
        <v>111</v>
      </c>
      <c r="J36" s="107" t="s">
        <v>164</v>
      </c>
      <c r="K36" s="107" t="s">
        <v>165</v>
      </c>
      <c r="L36" s="107"/>
      <c r="M36" s="109">
        <f>SUM(N36:P36)</f>
        <v>2311700</v>
      </c>
      <c r="N36" s="109">
        <v>0</v>
      </c>
      <c r="O36" s="109">
        <v>2311700</v>
      </c>
      <c r="P36" s="109">
        <f t="shared" ref="O36:P60" si="8">N36</f>
        <v>0</v>
      </c>
      <c r="Q36" s="76"/>
      <c r="R36" s="76"/>
    </row>
    <row r="37" spans="1:18" s="86" customFormat="1" ht="15.75" x14ac:dyDescent="0.25">
      <c r="A37" s="366"/>
      <c r="B37" s="367"/>
      <c r="C37" s="107" t="s">
        <v>78</v>
      </c>
      <c r="D37" s="107" t="s">
        <v>76</v>
      </c>
      <c r="E37" s="107" t="s">
        <v>77</v>
      </c>
      <c r="F37" s="107" t="s">
        <v>78</v>
      </c>
      <c r="G37" s="107" t="s">
        <v>161</v>
      </c>
      <c r="H37" s="107" t="s">
        <v>150</v>
      </c>
      <c r="I37" s="108" t="s">
        <v>111</v>
      </c>
      <c r="J37" s="107" t="s">
        <v>164</v>
      </c>
      <c r="K37" s="107" t="s">
        <v>166</v>
      </c>
      <c r="L37" s="107"/>
      <c r="M37" s="109">
        <f t="shared" ref="M37:M38" si="9">SUM(N37:P37)</f>
        <v>926400</v>
      </c>
      <c r="N37" s="109">
        <v>0</v>
      </c>
      <c r="O37" s="109">
        <v>926400</v>
      </c>
      <c r="P37" s="109">
        <f t="shared" si="8"/>
        <v>0</v>
      </c>
      <c r="Q37" s="76"/>
      <c r="R37" s="84"/>
    </row>
    <row r="38" spans="1:18" s="86" customFormat="1" ht="15.75" x14ac:dyDescent="0.25">
      <c r="A38" s="368"/>
      <c r="B38" s="369"/>
      <c r="C38" s="107" t="s">
        <v>78</v>
      </c>
      <c r="D38" s="107" t="s">
        <v>76</v>
      </c>
      <c r="E38" s="107" t="s">
        <v>77</v>
      </c>
      <c r="F38" s="107" t="s">
        <v>78</v>
      </c>
      <c r="G38" s="107" t="s">
        <v>161</v>
      </c>
      <c r="H38" s="107" t="s">
        <v>150</v>
      </c>
      <c r="I38" s="108" t="s">
        <v>111</v>
      </c>
      <c r="J38" s="107" t="s">
        <v>164</v>
      </c>
      <c r="K38" s="107" t="s">
        <v>167</v>
      </c>
      <c r="L38" s="107"/>
      <c r="M38" s="109">
        <f t="shared" si="9"/>
        <v>542900</v>
      </c>
      <c r="N38" s="109">
        <v>0</v>
      </c>
      <c r="O38" s="109">
        <v>542900</v>
      </c>
      <c r="P38" s="109">
        <f t="shared" si="8"/>
        <v>0</v>
      </c>
      <c r="Q38" s="76"/>
      <c r="R38" s="84"/>
    </row>
    <row r="39" spans="1:18" s="86" customFormat="1" ht="15.75" x14ac:dyDescent="0.25">
      <c r="A39" s="364" t="s">
        <v>112</v>
      </c>
      <c r="B39" s="365"/>
      <c r="C39" s="104" t="s">
        <v>78</v>
      </c>
      <c r="D39" s="104" t="s">
        <v>76</v>
      </c>
      <c r="E39" s="104" t="s">
        <v>77</v>
      </c>
      <c r="F39" s="104" t="s">
        <v>78</v>
      </c>
      <c r="G39" s="104" t="s">
        <v>161</v>
      </c>
      <c r="H39" s="104" t="s">
        <v>150</v>
      </c>
      <c r="I39" s="110" t="s">
        <v>113</v>
      </c>
      <c r="J39" s="370"/>
      <c r="K39" s="371"/>
      <c r="L39" s="372"/>
      <c r="M39" s="103">
        <f>M40+M41+M42+M43</f>
        <v>567746.5</v>
      </c>
      <c r="N39" s="103">
        <f t="shared" ref="N39:P39" si="10">N40+N41+N42+N43</f>
        <v>0</v>
      </c>
      <c r="O39" s="103">
        <f t="shared" si="10"/>
        <v>567746.5</v>
      </c>
      <c r="P39" s="103">
        <f t="shared" si="10"/>
        <v>0</v>
      </c>
      <c r="Q39" s="76"/>
      <c r="R39" s="84"/>
    </row>
    <row r="40" spans="1:18" s="86" customFormat="1" ht="14.45" customHeight="1" x14ac:dyDescent="0.25">
      <c r="A40" s="366"/>
      <c r="B40" s="367"/>
      <c r="C40" s="107" t="s">
        <v>78</v>
      </c>
      <c r="D40" s="107" t="s">
        <v>76</v>
      </c>
      <c r="E40" s="107" t="s">
        <v>77</v>
      </c>
      <c r="F40" s="107" t="s">
        <v>78</v>
      </c>
      <c r="G40" s="107" t="s">
        <v>161</v>
      </c>
      <c r="H40" s="107" t="s">
        <v>150</v>
      </c>
      <c r="I40" s="108" t="s">
        <v>113</v>
      </c>
      <c r="J40" s="107" t="s">
        <v>168</v>
      </c>
      <c r="K40" s="107" t="s">
        <v>156</v>
      </c>
      <c r="L40" s="107"/>
      <c r="M40" s="109">
        <f>SUM(N40:P40)</f>
        <v>175872.5</v>
      </c>
      <c r="N40" s="109">
        <v>0</v>
      </c>
      <c r="O40" s="109">
        <v>175872.5</v>
      </c>
      <c r="P40" s="109">
        <f t="shared" si="8"/>
        <v>0</v>
      </c>
      <c r="Q40" s="76"/>
      <c r="R40" s="76"/>
    </row>
    <row r="41" spans="1:18" s="86" customFormat="1" ht="15.75" hidden="1" x14ac:dyDescent="0.25">
      <c r="A41" s="366"/>
      <c r="B41" s="367"/>
      <c r="C41" s="107" t="s">
        <v>78</v>
      </c>
      <c r="D41" s="107" t="s">
        <v>76</v>
      </c>
      <c r="E41" s="107" t="s">
        <v>77</v>
      </c>
      <c r="F41" s="107" t="s">
        <v>78</v>
      </c>
      <c r="G41" s="107" t="s">
        <v>161</v>
      </c>
      <c r="H41" s="107" t="s">
        <v>150</v>
      </c>
      <c r="I41" s="108" t="s">
        <v>113</v>
      </c>
      <c r="J41" s="107" t="s">
        <v>168</v>
      </c>
      <c r="K41" s="107" t="s">
        <v>169</v>
      </c>
      <c r="L41" s="107"/>
      <c r="M41" s="109">
        <f t="shared" ref="M41:M42" si="11">SUM(N41:P41)</f>
        <v>0</v>
      </c>
      <c r="N41" s="109">
        <v>0</v>
      </c>
      <c r="O41" s="109">
        <v>0</v>
      </c>
      <c r="P41" s="109">
        <f t="shared" si="8"/>
        <v>0</v>
      </c>
      <c r="Q41" s="76"/>
      <c r="R41" s="76"/>
    </row>
    <row r="42" spans="1:18" s="86" customFormat="1" ht="15.75" x14ac:dyDescent="0.25">
      <c r="A42" s="366"/>
      <c r="B42" s="367"/>
      <c r="C42" s="107" t="s">
        <v>78</v>
      </c>
      <c r="D42" s="107" t="s">
        <v>76</v>
      </c>
      <c r="E42" s="107" t="s">
        <v>77</v>
      </c>
      <c r="F42" s="107" t="s">
        <v>78</v>
      </c>
      <c r="G42" s="107" t="s">
        <v>161</v>
      </c>
      <c r="H42" s="107" t="s">
        <v>150</v>
      </c>
      <c r="I42" s="108" t="s">
        <v>113</v>
      </c>
      <c r="J42" s="107" t="s">
        <v>168</v>
      </c>
      <c r="K42" s="107" t="s">
        <v>170</v>
      </c>
      <c r="L42" s="107"/>
      <c r="M42" s="109">
        <f t="shared" si="11"/>
        <v>92748</v>
      </c>
      <c r="N42" s="109">
        <v>0</v>
      </c>
      <c r="O42" s="109">
        <v>92748</v>
      </c>
      <c r="P42" s="109">
        <f t="shared" si="8"/>
        <v>0</v>
      </c>
      <c r="Q42" s="76"/>
      <c r="R42" s="76"/>
    </row>
    <row r="43" spans="1:18" s="86" customFormat="1" ht="15.75" x14ac:dyDescent="0.25">
      <c r="A43" s="368"/>
      <c r="B43" s="369"/>
      <c r="C43" s="107" t="s">
        <v>78</v>
      </c>
      <c r="D43" s="107" t="s">
        <v>76</v>
      </c>
      <c r="E43" s="107" t="s">
        <v>77</v>
      </c>
      <c r="F43" s="107" t="s">
        <v>78</v>
      </c>
      <c r="G43" s="107" t="s">
        <v>161</v>
      </c>
      <c r="H43" s="107" t="s">
        <v>150</v>
      </c>
      <c r="I43" s="108" t="s">
        <v>113</v>
      </c>
      <c r="J43" s="107" t="s">
        <v>168</v>
      </c>
      <c r="K43" s="107" t="s">
        <v>171</v>
      </c>
      <c r="L43" s="107"/>
      <c r="M43" s="109">
        <f>SUM(N43:P43)</f>
        <v>299126</v>
      </c>
      <c r="N43" s="109">
        <v>0</v>
      </c>
      <c r="O43" s="109">
        <v>299126</v>
      </c>
      <c r="P43" s="109">
        <f t="shared" si="8"/>
        <v>0</v>
      </c>
      <c r="Q43" s="76"/>
      <c r="R43" s="84"/>
    </row>
    <row r="44" spans="1:18" s="86" customFormat="1" ht="15.75" x14ac:dyDescent="0.25">
      <c r="A44" s="364" t="s">
        <v>157</v>
      </c>
      <c r="B44" s="365"/>
      <c r="C44" s="104" t="s">
        <v>78</v>
      </c>
      <c r="D44" s="104" t="s">
        <v>76</v>
      </c>
      <c r="E44" s="104" t="s">
        <v>77</v>
      </c>
      <c r="F44" s="104" t="s">
        <v>78</v>
      </c>
      <c r="G44" s="104" t="s">
        <v>161</v>
      </c>
      <c r="H44" s="104" t="s">
        <v>150</v>
      </c>
      <c r="I44" s="110" t="s">
        <v>115</v>
      </c>
      <c r="J44" s="370"/>
      <c r="K44" s="371"/>
      <c r="L44" s="372"/>
      <c r="M44" s="103">
        <f>M45+M47+M46+M48+M49</f>
        <v>213135</v>
      </c>
      <c r="N44" s="103">
        <f t="shared" ref="N44:P44" si="12">N45+N47+N46+N48+N49</f>
        <v>0</v>
      </c>
      <c r="O44" s="103">
        <f t="shared" si="12"/>
        <v>213135</v>
      </c>
      <c r="P44" s="103">
        <f t="shared" si="12"/>
        <v>0</v>
      </c>
      <c r="Q44" s="76"/>
      <c r="R44" s="84"/>
    </row>
    <row r="45" spans="1:18" s="86" customFormat="1" ht="15.75" x14ac:dyDescent="0.25">
      <c r="A45" s="366"/>
      <c r="B45" s="367"/>
      <c r="C45" s="107" t="s">
        <v>78</v>
      </c>
      <c r="D45" s="107" t="s">
        <v>76</v>
      </c>
      <c r="E45" s="107" t="s">
        <v>77</v>
      </c>
      <c r="F45" s="107" t="s">
        <v>78</v>
      </c>
      <c r="G45" s="107" t="s">
        <v>161</v>
      </c>
      <c r="H45" s="107" t="s">
        <v>150</v>
      </c>
      <c r="I45" s="108" t="s">
        <v>115</v>
      </c>
      <c r="J45" s="107" t="s">
        <v>158</v>
      </c>
      <c r="K45" s="107" t="s">
        <v>156</v>
      </c>
      <c r="L45" s="107"/>
      <c r="M45" s="109">
        <v>143505</v>
      </c>
      <c r="N45" s="109">
        <v>0</v>
      </c>
      <c r="O45" s="109">
        <v>143505</v>
      </c>
      <c r="P45" s="109">
        <v>0</v>
      </c>
      <c r="Q45" s="76"/>
      <c r="R45" s="76"/>
    </row>
    <row r="46" spans="1:18" s="86" customFormat="1" ht="15.75" x14ac:dyDescent="0.25">
      <c r="A46" s="366"/>
      <c r="B46" s="367"/>
      <c r="C46" s="107" t="s">
        <v>78</v>
      </c>
      <c r="D46" s="107" t="s">
        <v>76</v>
      </c>
      <c r="E46" s="107" t="s">
        <v>77</v>
      </c>
      <c r="F46" s="107" t="s">
        <v>78</v>
      </c>
      <c r="G46" s="107" t="s">
        <v>161</v>
      </c>
      <c r="H46" s="107" t="s">
        <v>150</v>
      </c>
      <c r="I46" s="108" t="s">
        <v>115</v>
      </c>
      <c r="J46" s="107" t="s">
        <v>158</v>
      </c>
      <c r="K46" s="107" t="s">
        <v>172</v>
      </c>
      <c r="L46" s="107"/>
      <c r="M46" s="109">
        <f t="shared" ref="M46:M52" si="13">SUM(N46:P46)</f>
        <v>0</v>
      </c>
      <c r="N46" s="109">
        <v>0</v>
      </c>
      <c r="O46" s="109">
        <v>0</v>
      </c>
      <c r="P46" s="109">
        <v>0</v>
      </c>
      <c r="Q46" s="76"/>
      <c r="R46" s="76"/>
    </row>
    <row r="47" spans="1:18" s="86" customFormat="1" ht="15.75" x14ac:dyDescent="0.25">
      <c r="A47" s="366"/>
      <c r="B47" s="367"/>
      <c r="C47" s="107" t="s">
        <v>78</v>
      </c>
      <c r="D47" s="107" t="s">
        <v>76</v>
      </c>
      <c r="E47" s="107" t="s">
        <v>77</v>
      </c>
      <c r="F47" s="107" t="s">
        <v>78</v>
      </c>
      <c r="G47" s="107" t="s">
        <v>161</v>
      </c>
      <c r="H47" s="107" t="s">
        <v>150</v>
      </c>
      <c r="I47" s="108" t="s">
        <v>115</v>
      </c>
      <c r="J47" s="107" t="s">
        <v>158</v>
      </c>
      <c r="K47" s="107" t="s">
        <v>169</v>
      </c>
      <c r="L47" s="107"/>
      <c r="M47" s="109">
        <f t="shared" si="13"/>
        <v>64630</v>
      </c>
      <c r="N47" s="109">
        <v>0</v>
      </c>
      <c r="O47" s="109">
        <v>64630</v>
      </c>
      <c r="P47" s="109">
        <v>0</v>
      </c>
      <c r="Q47" s="76"/>
      <c r="R47" s="76"/>
    </row>
    <row r="48" spans="1:18" s="86" customFormat="1" ht="15.75" x14ac:dyDescent="0.25">
      <c r="A48" s="366"/>
      <c r="B48" s="367"/>
      <c r="C48" s="107" t="s">
        <v>78</v>
      </c>
      <c r="D48" s="107" t="s">
        <v>76</v>
      </c>
      <c r="E48" s="107" t="s">
        <v>77</v>
      </c>
      <c r="F48" s="107" t="s">
        <v>78</v>
      </c>
      <c r="G48" s="107" t="s">
        <v>161</v>
      </c>
      <c r="H48" s="107" t="s">
        <v>150</v>
      </c>
      <c r="I48" s="108" t="s">
        <v>115</v>
      </c>
      <c r="J48" s="107" t="s">
        <v>158</v>
      </c>
      <c r="K48" s="107" t="s">
        <v>170</v>
      </c>
      <c r="L48" s="107"/>
      <c r="M48" s="109">
        <f t="shared" si="13"/>
        <v>0</v>
      </c>
      <c r="N48" s="109">
        <v>0</v>
      </c>
      <c r="O48" s="109">
        <v>0</v>
      </c>
      <c r="P48" s="109">
        <v>0</v>
      </c>
      <c r="Q48" s="76"/>
      <c r="R48" s="76"/>
    </row>
    <row r="49" spans="1:18" s="86" customFormat="1" ht="16.149999999999999" customHeight="1" x14ac:dyDescent="0.25">
      <c r="A49" s="368"/>
      <c r="B49" s="369"/>
      <c r="C49" s="107" t="s">
        <v>78</v>
      </c>
      <c r="D49" s="107" t="s">
        <v>76</v>
      </c>
      <c r="E49" s="107" t="s">
        <v>77</v>
      </c>
      <c r="F49" s="107" t="s">
        <v>78</v>
      </c>
      <c r="G49" s="107" t="s">
        <v>161</v>
      </c>
      <c r="H49" s="107" t="s">
        <v>150</v>
      </c>
      <c r="I49" s="108" t="s">
        <v>115</v>
      </c>
      <c r="J49" s="107" t="s">
        <v>158</v>
      </c>
      <c r="K49" s="107" t="s">
        <v>173</v>
      </c>
      <c r="L49" s="107"/>
      <c r="M49" s="109">
        <f>SUM(N49:P49)</f>
        <v>5000</v>
      </c>
      <c r="N49" s="109">
        <v>0</v>
      </c>
      <c r="O49" s="109">
        <v>5000</v>
      </c>
      <c r="P49" s="109">
        <v>0</v>
      </c>
      <c r="Q49" s="76"/>
      <c r="R49" s="76"/>
    </row>
    <row r="50" spans="1:18" s="86" customFormat="1" ht="0.6" hidden="1" customHeight="1" x14ac:dyDescent="0.25">
      <c r="A50" s="111" t="s">
        <v>157</v>
      </c>
      <c r="B50" s="112"/>
      <c r="C50" s="107" t="s">
        <v>78</v>
      </c>
      <c r="D50" s="107" t="s">
        <v>76</v>
      </c>
      <c r="E50" s="107" t="s">
        <v>77</v>
      </c>
      <c r="F50" s="107" t="s">
        <v>78</v>
      </c>
      <c r="G50" s="107" t="s">
        <v>161</v>
      </c>
      <c r="H50" s="107" t="s">
        <v>150</v>
      </c>
      <c r="I50" s="108" t="s">
        <v>115</v>
      </c>
      <c r="J50" s="107" t="s">
        <v>158</v>
      </c>
      <c r="K50" s="107" t="s">
        <v>173</v>
      </c>
      <c r="L50" s="107"/>
      <c r="M50" s="109">
        <f t="shared" ca="1" si="13"/>
        <v>0</v>
      </c>
      <c r="N50" s="109">
        <v>0</v>
      </c>
      <c r="O50" s="109">
        <f t="shared" ca="1" si="8"/>
        <v>0</v>
      </c>
      <c r="P50" s="109">
        <f t="shared" si="8"/>
        <v>0</v>
      </c>
      <c r="Q50" s="76"/>
      <c r="R50" s="84"/>
    </row>
    <row r="51" spans="1:18" s="86" customFormat="1" ht="15.75" hidden="1" x14ac:dyDescent="0.25">
      <c r="A51" s="111"/>
      <c r="B51" s="112"/>
      <c r="C51" s="107" t="s">
        <v>78</v>
      </c>
      <c r="D51" s="107" t="s">
        <v>76</v>
      </c>
      <c r="E51" s="107" t="s">
        <v>77</v>
      </c>
      <c r="F51" s="107" t="s">
        <v>78</v>
      </c>
      <c r="G51" s="107" t="s">
        <v>161</v>
      </c>
      <c r="H51" s="107" t="s">
        <v>150</v>
      </c>
      <c r="I51" s="108" t="s">
        <v>115</v>
      </c>
      <c r="J51" s="107" t="s">
        <v>158</v>
      </c>
      <c r="K51" s="107" t="s">
        <v>173</v>
      </c>
      <c r="L51" s="107"/>
      <c r="M51" s="109">
        <f t="shared" si="13"/>
        <v>0</v>
      </c>
      <c r="N51" s="109"/>
      <c r="O51" s="109"/>
      <c r="P51" s="109"/>
      <c r="Q51" s="76"/>
      <c r="R51" s="84"/>
    </row>
    <row r="52" spans="1:18" s="86" customFormat="1" ht="25.5" hidden="1" x14ac:dyDescent="0.25">
      <c r="A52" s="113" t="s">
        <v>157</v>
      </c>
      <c r="B52" s="114"/>
      <c r="C52" s="104" t="s">
        <v>78</v>
      </c>
      <c r="D52" s="104" t="s">
        <v>76</v>
      </c>
      <c r="E52" s="104" t="s">
        <v>77</v>
      </c>
      <c r="F52" s="104" t="s">
        <v>78</v>
      </c>
      <c r="G52" s="107" t="s">
        <v>161</v>
      </c>
      <c r="H52" s="104" t="s">
        <v>146</v>
      </c>
      <c r="I52" s="110" t="s">
        <v>115</v>
      </c>
      <c r="J52" s="104" t="s">
        <v>158</v>
      </c>
      <c r="K52" s="104" t="s">
        <v>174</v>
      </c>
      <c r="L52" s="104"/>
      <c r="M52" s="109">
        <f t="shared" ca="1" si="13"/>
        <v>0</v>
      </c>
      <c r="N52" s="103"/>
      <c r="O52" s="103"/>
      <c r="P52" s="103">
        <f ca="1">M52</f>
        <v>0</v>
      </c>
      <c r="Q52" s="76"/>
      <c r="R52" s="84"/>
    </row>
    <row r="53" spans="1:18" s="86" customFormat="1" ht="15.75" x14ac:dyDescent="0.25">
      <c r="A53" s="364" t="s">
        <v>116</v>
      </c>
      <c r="B53" s="365"/>
      <c r="C53" s="104" t="s">
        <v>78</v>
      </c>
      <c r="D53" s="104" t="s">
        <v>76</v>
      </c>
      <c r="E53" s="104" t="s">
        <v>77</v>
      </c>
      <c r="F53" s="104" t="s">
        <v>78</v>
      </c>
      <c r="G53" s="104" t="s">
        <v>161</v>
      </c>
      <c r="H53" s="104" t="s">
        <v>150</v>
      </c>
      <c r="I53" s="110" t="s">
        <v>117</v>
      </c>
      <c r="J53" s="379"/>
      <c r="K53" s="380"/>
      <c r="L53" s="381"/>
      <c r="M53" s="103">
        <f>M54+M55+M56</f>
        <v>2350325</v>
      </c>
      <c r="N53" s="103">
        <f t="shared" ref="N53:P53" si="14">N54+N55+N56</f>
        <v>0</v>
      </c>
      <c r="O53" s="103">
        <f t="shared" si="14"/>
        <v>2350325</v>
      </c>
      <c r="P53" s="103">
        <f t="shared" si="14"/>
        <v>0</v>
      </c>
      <c r="Q53" s="76"/>
      <c r="R53" s="84"/>
    </row>
    <row r="54" spans="1:18" s="86" customFormat="1" ht="15.75" x14ac:dyDescent="0.25">
      <c r="A54" s="366"/>
      <c r="B54" s="367"/>
      <c r="C54" s="107" t="s">
        <v>78</v>
      </c>
      <c r="D54" s="107" t="s">
        <v>76</v>
      </c>
      <c r="E54" s="107" t="s">
        <v>77</v>
      </c>
      <c r="F54" s="107" t="s">
        <v>78</v>
      </c>
      <c r="G54" s="107" t="s">
        <v>161</v>
      </c>
      <c r="H54" s="107" t="s">
        <v>150</v>
      </c>
      <c r="I54" s="108" t="s">
        <v>117</v>
      </c>
      <c r="J54" s="107" t="s">
        <v>175</v>
      </c>
      <c r="K54" s="107" t="s">
        <v>156</v>
      </c>
      <c r="L54" s="107"/>
      <c r="M54" s="109">
        <f>SUM(N54:P54)</f>
        <v>10000</v>
      </c>
      <c r="N54" s="109">
        <v>0</v>
      </c>
      <c r="O54" s="109">
        <v>10000</v>
      </c>
      <c r="P54" s="109">
        <f t="shared" si="8"/>
        <v>0</v>
      </c>
      <c r="Q54" s="76"/>
      <c r="R54" s="76"/>
    </row>
    <row r="55" spans="1:18" s="86" customFormat="1" ht="15.75" x14ac:dyDescent="0.25">
      <c r="A55" s="366"/>
      <c r="B55" s="367"/>
      <c r="C55" s="107" t="s">
        <v>78</v>
      </c>
      <c r="D55" s="107" t="s">
        <v>76</v>
      </c>
      <c r="E55" s="107" t="s">
        <v>77</v>
      </c>
      <c r="F55" s="107" t="s">
        <v>78</v>
      </c>
      <c r="G55" s="107" t="s">
        <v>161</v>
      </c>
      <c r="H55" s="107" t="s">
        <v>150</v>
      </c>
      <c r="I55" s="108" t="s">
        <v>117</v>
      </c>
      <c r="J55" s="107" t="s">
        <v>175</v>
      </c>
      <c r="K55" s="107" t="s">
        <v>176</v>
      </c>
      <c r="L55" s="107"/>
      <c r="M55" s="109">
        <f t="shared" ref="M55" si="15">SUM(N55:P55)</f>
        <v>2296000</v>
      </c>
      <c r="N55" s="109">
        <v>0</v>
      </c>
      <c r="O55" s="109">
        <v>2296000</v>
      </c>
      <c r="P55" s="109">
        <f t="shared" si="8"/>
        <v>0</v>
      </c>
      <c r="Q55" s="76"/>
      <c r="R55" s="76"/>
    </row>
    <row r="56" spans="1:18" s="86" customFormat="1" ht="15.75" x14ac:dyDescent="0.25">
      <c r="A56" s="368"/>
      <c r="B56" s="369"/>
      <c r="C56" s="107" t="s">
        <v>78</v>
      </c>
      <c r="D56" s="107" t="s">
        <v>76</v>
      </c>
      <c r="E56" s="107" t="s">
        <v>77</v>
      </c>
      <c r="F56" s="107" t="s">
        <v>78</v>
      </c>
      <c r="G56" s="107" t="s">
        <v>161</v>
      </c>
      <c r="H56" s="107" t="s">
        <v>150</v>
      </c>
      <c r="I56" s="108" t="s">
        <v>117</v>
      </c>
      <c r="J56" s="107" t="s">
        <v>175</v>
      </c>
      <c r="K56" s="107" t="s">
        <v>177</v>
      </c>
      <c r="L56" s="107"/>
      <c r="M56" s="109">
        <v>44325</v>
      </c>
      <c r="N56" s="109">
        <v>0</v>
      </c>
      <c r="O56" s="109">
        <v>44325</v>
      </c>
      <c r="P56" s="109">
        <f t="shared" si="8"/>
        <v>0</v>
      </c>
      <c r="Q56" s="76"/>
      <c r="R56" s="76"/>
    </row>
    <row r="57" spans="1:18" s="86" customFormat="1" ht="15.75" x14ac:dyDescent="0.25">
      <c r="A57" s="364" t="s">
        <v>118</v>
      </c>
      <c r="B57" s="365"/>
      <c r="C57" s="104" t="s">
        <v>78</v>
      </c>
      <c r="D57" s="104" t="s">
        <v>76</v>
      </c>
      <c r="E57" s="104" t="s">
        <v>77</v>
      </c>
      <c r="F57" s="104" t="s">
        <v>78</v>
      </c>
      <c r="G57" s="104" t="s">
        <v>161</v>
      </c>
      <c r="H57" s="104" t="s">
        <v>150</v>
      </c>
      <c r="I57" s="110" t="s">
        <v>119</v>
      </c>
      <c r="J57" s="379"/>
      <c r="K57" s="380"/>
      <c r="L57" s="381"/>
      <c r="M57" s="103">
        <f>M58</f>
        <v>210934</v>
      </c>
      <c r="N57" s="103">
        <f t="shared" ref="N57:P57" si="16">N58</f>
        <v>0</v>
      </c>
      <c r="O57" s="103">
        <f t="shared" si="16"/>
        <v>210934</v>
      </c>
      <c r="P57" s="103">
        <f t="shared" si="16"/>
        <v>0</v>
      </c>
      <c r="Q57" s="76"/>
      <c r="R57" s="76"/>
    </row>
    <row r="58" spans="1:18" s="86" customFormat="1" ht="28.5" customHeight="1" x14ac:dyDescent="0.25">
      <c r="A58" s="368"/>
      <c r="B58" s="369"/>
      <c r="C58" s="107" t="s">
        <v>78</v>
      </c>
      <c r="D58" s="107" t="s">
        <v>76</v>
      </c>
      <c r="E58" s="107" t="s">
        <v>77</v>
      </c>
      <c r="F58" s="107" t="s">
        <v>78</v>
      </c>
      <c r="G58" s="107" t="s">
        <v>161</v>
      </c>
      <c r="H58" s="107" t="s">
        <v>150</v>
      </c>
      <c r="I58" s="108" t="s">
        <v>119</v>
      </c>
      <c r="J58" s="107" t="s">
        <v>159</v>
      </c>
      <c r="K58" s="107" t="s">
        <v>156</v>
      </c>
      <c r="L58" s="107"/>
      <c r="M58" s="109">
        <v>210934</v>
      </c>
      <c r="N58" s="109">
        <v>0</v>
      </c>
      <c r="O58" s="109">
        <v>210934</v>
      </c>
      <c r="P58" s="109">
        <f t="shared" si="8"/>
        <v>0</v>
      </c>
      <c r="Q58" s="76"/>
      <c r="R58" s="76"/>
    </row>
    <row r="59" spans="1:18" s="86" customFormat="1" ht="15.75" x14ac:dyDescent="0.25">
      <c r="A59" s="364" t="s">
        <v>120</v>
      </c>
      <c r="B59" s="365"/>
      <c r="C59" s="104" t="s">
        <v>78</v>
      </c>
      <c r="D59" s="104" t="s">
        <v>76</v>
      </c>
      <c r="E59" s="104" t="s">
        <v>77</v>
      </c>
      <c r="F59" s="104" t="s">
        <v>78</v>
      </c>
      <c r="G59" s="104" t="s">
        <v>161</v>
      </c>
      <c r="H59" s="104" t="s">
        <v>150</v>
      </c>
      <c r="I59" s="110" t="s">
        <v>121</v>
      </c>
      <c r="J59" s="370"/>
      <c r="K59" s="371"/>
      <c r="L59" s="372"/>
      <c r="M59" s="103">
        <f>M60+M61</f>
        <v>201316</v>
      </c>
      <c r="N59" s="103">
        <f t="shared" ref="N59:P59" si="17">N60+N61</f>
        <v>0</v>
      </c>
      <c r="O59" s="103">
        <f t="shared" si="17"/>
        <v>201316</v>
      </c>
      <c r="P59" s="103">
        <f t="shared" si="17"/>
        <v>0</v>
      </c>
      <c r="Q59" s="76"/>
      <c r="R59" s="76"/>
    </row>
    <row r="60" spans="1:18" s="86" customFormat="1" ht="14.45" customHeight="1" x14ac:dyDescent="0.25">
      <c r="A60" s="366"/>
      <c r="B60" s="367"/>
      <c r="C60" s="107" t="s">
        <v>78</v>
      </c>
      <c r="D60" s="107" t="s">
        <v>76</v>
      </c>
      <c r="E60" s="107" t="s">
        <v>77</v>
      </c>
      <c r="F60" s="107" t="s">
        <v>78</v>
      </c>
      <c r="G60" s="107" t="s">
        <v>161</v>
      </c>
      <c r="H60" s="107" t="s">
        <v>150</v>
      </c>
      <c r="I60" s="108" t="s">
        <v>121</v>
      </c>
      <c r="J60" s="107" t="s">
        <v>178</v>
      </c>
      <c r="K60" s="107" t="s">
        <v>156</v>
      </c>
      <c r="L60" s="107"/>
      <c r="M60" s="109">
        <f>SUM(N60:P60)</f>
        <v>201316</v>
      </c>
      <c r="N60" s="109">
        <v>0</v>
      </c>
      <c r="O60" s="109">
        <v>201316</v>
      </c>
      <c r="P60" s="109">
        <f t="shared" si="8"/>
        <v>0</v>
      </c>
      <c r="Q60" s="76"/>
      <c r="R60" s="76"/>
    </row>
    <row r="61" spans="1:18" s="86" customFormat="1" ht="22.9" hidden="1" customHeight="1" x14ac:dyDescent="0.25">
      <c r="A61" s="368"/>
      <c r="B61" s="369"/>
      <c r="C61" s="107" t="s">
        <v>78</v>
      </c>
      <c r="D61" s="107" t="s">
        <v>76</v>
      </c>
      <c r="E61" s="107" t="s">
        <v>77</v>
      </c>
      <c r="F61" s="107" t="s">
        <v>78</v>
      </c>
      <c r="G61" s="107" t="s">
        <v>161</v>
      </c>
      <c r="H61" s="107" t="s">
        <v>150</v>
      </c>
      <c r="I61" s="108" t="s">
        <v>121</v>
      </c>
      <c r="J61" s="107" t="s">
        <v>178</v>
      </c>
      <c r="K61" s="107" t="s">
        <v>179</v>
      </c>
      <c r="L61" s="107"/>
      <c r="M61" s="109">
        <f t="shared" ref="M61" si="18">SUM(N61:P61)</f>
        <v>0</v>
      </c>
      <c r="N61" s="109">
        <v>0</v>
      </c>
      <c r="O61" s="109">
        <v>0</v>
      </c>
      <c r="P61" s="109">
        <v>0</v>
      </c>
      <c r="Q61" s="76"/>
      <c r="R61" s="76"/>
    </row>
    <row r="62" spans="1:18" s="86" customFormat="1" ht="22.9" customHeight="1" x14ac:dyDescent="0.25">
      <c r="A62" s="384"/>
      <c r="B62" s="385"/>
      <c r="C62" s="88" t="s">
        <v>78</v>
      </c>
      <c r="D62" s="88" t="s">
        <v>76</v>
      </c>
      <c r="E62" s="88" t="s">
        <v>77</v>
      </c>
      <c r="F62" s="88" t="s">
        <v>78</v>
      </c>
      <c r="G62" s="88" t="s">
        <v>161</v>
      </c>
      <c r="H62" s="88" t="s">
        <v>146</v>
      </c>
      <c r="I62" s="379"/>
      <c r="J62" s="380"/>
      <c r="K62" s="380"/>
      <c r="L62" s="381"/>
      <c r="M62" s="103">
        <v>1840200</v>
      </c>
      <c r="N62" s="103"/>
      <c r="O62" s="103"/>
      <c r="P62" s="103">
        <v>1840200</v>
      </c>
      <c r="Q62" s="76"/>
      <c r="R62" s="76"/>
    </row>
    <row r="63" spans="1:18" s="86" customFormat="1" ht="15.75" x14ac:dyDescent="0.25">
      <c r="A63" s="384" t="s">
        <v>157</v>
      </c>
      <c r="B63" s="385"/>
      <c r="C63" s="104" t="s">
        <v>78</v>
      </c>
      <c r="D63" s="104" t="s">
        <v>76</v>
      </c>
      <c r="E63" s="104" t="s">
        <v>77</v>
      </c>
      <c r="F63" s="104" t="s">
        <v>78</v>
      </c>
      <c r="G63" s="104" t="s">
        <v>161</v>
      </c>
      <c r="H63" s="104" t="s">
        <v>146</v>
      </c>
      <c r="I63" s="104" t="s">
        <v>115</v>
      </c>
      <c r="J63" s="104" t="s">
        <v>158</v>
      </c>
      <c r="K63" s="104" t="s">
        <v>162</v>
      </c>
      <c r="L63" s="104"/>
      <c r="M63" s="103">
        <v>1840200</v>
      </c>
      <c r="N63" s="103"/>
      <c r="O63" s="103"/>
      <c r="P63" s="103">
        <v>1840200</v>
      </c>
      <c r="Q63" s="76"/>
      <c r="R63" s="76"/>
    </row>
    <row r="64" spans="1:18" s="99" customFormat="1" ht="81.599999999999994" customHeight="1" x14ac:dyDescent="0.25">
      <c r="A64" s="382" t="s">
        <v>180</v>
      </c>
      <c r="B64" s="383"/>
      <c r="C64" s="115" t="s">
        <v>181</v>
      </c>
      <c r="D64" s="115"/>
      <c r="E64" s="115"/>
      <c r="F64" s="115"/>
      <c r="G64" s="115"/>
      <c r="H64" s="115"/>
      <c r="I64" s="115"/>
      <c r="J64" s="115"/>
      <c r="K64" s="115"/>
      <c r="L64" s="201" t="s">
        <v>238</v>
      </c>
      <c r="M64" s="116">
        <f>M67+M68+M70+M73+M69+M72</f>
        <v>214519.36</v>
      </c>
      <c r="N64" s="116">
        <f t="shared" ref="N64:P64" si="19">N65+N66+N69+N70+N71+N72+N73</f>
        <v>0</v>
      </c>
      <c r="O64" s="116">
        <f>O67+O65+O66+O68+O69+O70+O71+O72+O73</f>
        <v>0</v>
      </c>
      <c r="P64" s="116">
        <f t="shared" si="19"/>
        <v>0</v>
      </c>
      <c r="Q64" s="96"/>
      <c r="R64" s="96"/>
    </row>
    <row r="65" spans="1:18" s="86" customFormat="1" ht="15.75" x14ac:dyDescent="0.25">
      <c r="A65" s="326" t="s">
        <v>102</v>
      </c>
      <c r="B65" s="360"/>
      <c r="C65" s="327" t="s">
        <v>182</v>
      </c>
      <c r="D65" s="328"/>
      <c r="E65" s="328"/>
      <c r="F65" s="328"/>
      <c r="G65" s="328"/>
      <c r="H65" s="329"/>
      <c r="I65" s="101" t="s">
        <v>103</v>
      </c>
      <c r="J65" s="94"/>
      <c r="K65" s="94"/>
      <c r="L65" s="94"/>
      <c r="M65" s="95">
        <f>SUM(N65:P65)</f>
        <v>0</v>
      </c>
      <c r="N65" s="95">
        <v>0</v>
      </c>
      <c r="O65" s="95">
        <v>0</v>
      </c>
      <c r="P65" s="95">
        <f>N65</f>
        <v>0</v>
      </c>
      <c r="Q65" s="76"/>
      <c r="R65" s="76"/>
    </row>
    <row r="66" spans="1:18" s="86" customFormat="1" ht="27" customHeight="1" x14ac:dyDescent="0.25">
      <c r="A66" s="326" t="s">
        <v>153</v>
      </c>
      <c r="B66" s="360"/>
      <c r="C66" s="327" t="s">
        <v>182</v>
      </c>
      <c r="D66" s="328"/>
      <c r="E66" s="328"/>
      <c r="F66" s="328"/>
      <c r="G66" s="328"/>
      <c r="H66" s="329"/>
      <c r="I66" s="101" t="s">
        <v>107</v>
      </c>
      <c r="J66" s="94"/>
      <c r="K66" s="94"/>
      <c r="L66" s="94"/>
      <c r="M66" s="95">
        <f t="shared" ref="M66" si="20">SUM(N66:P66)</f>
        <v>0</v>
      </c>
      <c r="N66" s="95">
        <v>0</v>
      </c>
      <c r="O66" s="95">
        <v>0</v>
      </c>
      <c r="P66" s="95">
        <f t="shared" ref="P66:P73" si="21">N66</f>
        <v>0</v>
      </c>
      <c r="Q66" s="76"/>
      <c r="R66" s="76"/>
    </row>
    <row r="67" spans="1:18" s="86" customFormat="1" ht="19.899999999999999" customHeight="1" x14ac:dyDescent="0.25">
      <c r="A67" s="326" t="s">
        <v>108</v>
      </c>
      <c r="B67" s="360"/>
      <c r="C67" s="327" t="s">
        <v>182</v>
      </c>
      <c r="D67" s="328"/>
      <c r="E67" s="328"/>
      <c r="F67" s="328"/>
      <c r="G67" s="328"/>
      <c r="H67" s="329"/>
      <c r="I67" s="101" t="s">
        <v>109</v>
      </c>
      <c r="J67" s="94"/>
      <c r="K67" s="94"/>
      <c r="L67" s="94"/>
      <c r="M67" s="95">
        <v>1100</v>
      </c>
      <c r="N67" s="95">
        <v>0</v>
      </c>
      <c r="O67" s="95">
        <v>0</v>
      </c>
      <c r="P67" s="95"/>
      <c r="Q67" s="76"/>
      <c r="R67" s="76"/>
    </row>
    <row r="68" spans="1:18" s="86" customFormat="1" ht="27.6" customHeight="1" x14ac:dyDescent="0.25">
      <c r="A68" s="326" t="s">
        <v>225</v>
      </c>
      <c r="B68" s="224"/>
      <c r="C68" s="327" t="s">
        <v>182</v>
      </c>
      <c r="D68" s="328"/>
      <c r="E68" s="328"/>
      <c r="F68" s="328"/>
      <c r="G68" s="328"/>
      <c r="H68" s="329"/>
      <c r="I68" s="101" t="s">
        <v>220</v>
      </c>
      <c r="J68" s="94"/>
      <c r="K68" s="94"/>
      <c r="L68" s="94"/>
      <c r="M68" s="95">
        <v>4173.49</v>
      </c>
      <c r="N68" s="95"/>
      <c r="O68" s="95">
        <v>0</v>
      </c>
      <c r="P68" s="95"/>
      <c r="Q68" s="76"/>
      <c r="R68" s="76"/>
    </row>
    <row r="69" spans="1:18" s="86" customFormat="1" ht="25.15" customHeight="1" x14ac:dyDescent="0.25">
      <c r="A69" s="326" t="s">
        <v>110</v>
      </c>
      <c r="B69" s="360"/>
      <c r="C69" s="327" t="s">
        <v>182</v>
      </c>
      <c r="D69" s="328"/>
      <c r="E69" s="328"/>
      <c r="F69" s="328"/>
      <c r="G69" s="328"/>
      <c r="H69" s="329"/>
      <c r="I69" s="101" t="s">
        <v>111</v>
      </c>
      <c r="J69" s="94"/>
      <c r="K69" s="94"/>
      <c r="L69" s="94" t="s">
        <v>240</v>
      </c>
      <c r="M69" s="95">
        <v>46862.87</v>
      </c>
      <c r="N69" s="95">
        <v>0</v>
      </c>
      <c r="O69" s="95">
        <v>0</v>
      </c>
      <c r="P69" s="95">
        <f t="shared" si="21"/>
        <v>0</v>
      </c>
      <c r="Q69" s="76"/>
      <c r="R69" s="76"/>
    </row>
    <row r="70" spans="1:18" s="86" customFormat="1" ht="15.75" x14ac:dyDescent="0.25">
      <c r="A70" s="326" t="s">
        <v>157</v>
      </c>
      <c r="B70" s="360"/>
      <c r="C70" s="327" t="s">
        <v>182</v>
      </c>
      <c r="D70" s="328"/>
      <c r="E70" s="328"/>
      <c r="F70" s="328"/>
      <c r="G70" s="328"/>
      <c r="H70" s="329"/>
      <c r="I70" s="101" t="s">
        <v>115</v>
      </c>
      <c r="J70" s="94"/>
      <c r="K70" s="94"/>
      <c r="L70" s="203">
        <v>3600</v>
      </c>
      <c r="M70" s="95">
        <v>10420</v>
      </c>
      <c r="N70" s="95">
        <v>0</v>
      </c>
      <c r="O70" s="95">
        <v>0</v>
      </c>
      <c r="P70" s="95">
        <f t="shared" si="21"/>
        <v>0</v>
      </c>
      <c r="Q70" s="76"/>
      <c r="R70" s="76"/>
    </row>
    <row r="71" spans="1:18" s="86" customFormat="1" ht="15.75" x14ac:dyDescent="0.25">
      <c r="A71" s="326" t="s">
        <v>116</v>
      </c>
      <c r="B71" s="360"/>
      <c r="C71" s="327" t="s">
        <v>182</v>
      </c>
      <c r="D71" s="328"/>
      <c r="E71" s="328"/>
      <c r="F71" s="328"/>
      <c r="G71" s="328"/>
      <c r="H71" s="329"/>
      <c r="I71" s="101" t="s">
        <v>117</v>
      </c>
      <c r="J71" s="94"/>
      <c r="K71" s="94"/>
      <c r="L71" s="94"/>
      <c r="M71" s="95">
        <f>SUM(N71:P71)</f>
        <v>0</v>
      </c>
      <c r="N71" s="95">
        <v>0</v>
      </c>
      <c r="O71" s="95">
        <v>0</v>
      </c>
      <c r="P71" s="95">
        <f t="shared" si="21"/>
        <v>0</v>
      </c>
      <c r="Q71" s="76"/>
      <c r="R71" s="76"/>
    </row>
    <row r="72" spans="1:18" s="86" customFormat="1" ht="44.45" customHeight="1" x14ac:dyDescent="0.25">
      <c r="A72" s="326" t="s">
        <v>118</v>
      </c>
      <c r="B72" s="360"/>
      <c r="C72" s="327" t="s">
        <v>182</v>
      </c>
      <c r="D72" s="328"/>
      <c r="E72" s="328"/>
      <c r="F72" s="328"/>
      <c r="G72" s="328"/>
      <c r="H72" s="329"/>
      <c r="I72" s="101" t="s">
        <v>119</v>
      </c>
      <c r="J72" s="94"/>
      <c r="K72" s="94"/>
      <c r="L72" s="202" t="s">
        <v>241</v>
      </c>
      <c r="M72" s="95">
        <f>16563+L72</f>
        <v>21963</v>
      </c>
      <c r="N72" s="95">
        <v>0</v>
      </c>
      <c r="O72" s="95">
        <v>0</v>
      </c>
      <c r="P72" s="95">
        <f t="shared" si="21"/>
        <v>0</v>
      </c>
      <c r="Q72" s="76"/>
      <c r="R72" s="76"/>
    </row>
    <row r="73" spans="1:18" s="86" customFormat="1" ht="54" customHeight="1" x14ac:dyDescent="0.25">
      <c r="A73" s="326" t="s">
        <v>120</v>
      </c>
      <c r="B73" s="360"/>
      <c r="C73" s="327" t="s">
        <v>182</v>
      </c>
      <c r="D73" s="328"/>
      <c r="E73" s="328"/>
      <c r="F73" s="328"/>
      <c r="G73" s="328"/>
      <c r="H73" s="329"/>
      <c r="I73" s="101" t="s">
        <v>121</v>
      </c>
      <c r="J73" s="94"/>
      <c r="K73" s="94"/>
      <c r="L73" s="202"/>
      <c r="M73" s="95">
        <v>130000</v>
      </c>
      <c r="N73" s="95">
        <v>0</v>
      </c>
      <c r="O73" s="95">
        <v>0</v>
      </c>
      <c r="P73" s="95">
        <f t="shared" si="21"/>
        <v>0</v>
      </c>
      <c r="Q73" s="76"/>
      <c r="R73" s="76"/>
    </row>
    <row r="74" spans="1:18" s="86" customFormat="1" ht="15.75" x14ac:dyDescent="0.25">
      <c r="A74" s="395" t="s">
        <v>123</v>
      </c>
      <c r="B74" s="395"/>
      <c r="C74" s="395"/>
      <c r="D74" s="395"/>
      <c r="E74" s="395"/>
      <c r="F74" s="395"/>
      <c r="G74" s="395"/>
      <c r="H74" s="117"/>
      <c r="I74" s="118"/>
      <c r="J74" s="118"/>
      <c r="K74" s="119"/>
      <c r="L74" s="119"/>
      <c r="M74" s="120"/>
      <c r="N74" s="396" t="s">
        <v>222</v>
      </c>
      <c r="O74" s="396"/>
      <c r="P74" s="77"/>
      <c r="Q74" s="76"/>
      <c r="R74" s="76"/>
    </row>
    <row r="75" spans="1:18" s="86" customFormat="1" ht="15.75" x14ac:dyDescent="0.25">
      <c r="A75" s="81" t="s">
        <v>124</v>
      </c>
      <c r="B75" s="121"/>
      <c r="C75" s="117"/>
      <c r="D75" s="117"/>
      <c r="E75" s="117"/>
      <c r="F75" s="117"/>
      <c r="G75" s="117"/>
      <c r="H75" s="117"/>
      <c r="I75" s="392" t="s">
        <v>129</v>
      </c>
      <c r="J75" s="392"/>
      <c r="K75" s="392"/>
      <c r="L75" s="392"/>
      <c r="M75" s="392"/>
      <c r="N75" s="386" t="s">
        <v>125</v>
      </c>
      <c r="O75" s="386"/>
      <c r="P75" s="77"/>
      <c r="Q75" s="76"/>
      <c r="R75" s="76"/>
    </row>
    <row r="76" spans="1:18" s="86" customFormat="1" ht="15.75" x14ac:dyDescent="0.25">
      <c r="A76" s="390" t="s">
        <v>126</v>
      </c>
      <c r="B76" s="390"/>
      <c r="C76" s="390"/>
      <c r="D76" s="117"/>
      <c r="E76" s="117"/>
      <c r="F76" s="117"/>
      <c r="G76" s="117"/>
      <c r="H76" s="117"/>
      <c r="I76" s="118"/>
      <c r="J76" s="118"/>
      <c r="K76" s="119"/>
      <c r="L76" s="119"/>
      <c r="M76" s="120"/>
      <c r="N76" s="391" t="s">
        <v>223</v>
      </c>
      <c r="O76" s="391"/>
      <c r="P76" s="77"/>
      <c r="Q76" s="76"/>
      <c r="R76" s="76"/>
    </row>
    <row r="77" spans="1:18" s="86" customFormat="1" ht="15.75" x14ac:dyDescent="0.25">
      <c r="A77" s="122"/>
      <c r="B77" s="121"/>
      <c r="C77" s="117"/>
      <c r="D77" s="117"/>
      <c r="E77" s="117"/>
      <c r="F77" s="117"/>
      <c r="G77" s="117"/>
      <c r="H77" s="117"/>
      <c r="I77" s="392" t="s">
        <v>129</v>
      </c>
      <c r="J77" s="392"/>
      <c r="K77" s="392"/>
      <c r="L77" s="392"/>
      <c r="M77" s="392"/>
      <c r="N77" s="386" t="s">
        <v>125</v>
      </c>
      <c r="O77" s="386"/>
      <c r="P77" s="77"/>
      <c r="Q77" s="76"/>
      <c r="R77" s="76"/>
    </row>
    <row r="78" spans="1:18" s="86" customFormat="1" ht="15.75" x14ac:dyDescent="0.25">
      <c r="A78" s="390" t="s">
        <v>127</v>
      </c>
      <c r="B78" s="390"/>
      <c r="C78" s="390"/>
      <c r="D78" s="393" t="s">
        <v>224</v>
      </c>
      <c r="E78" s="393"/>
      <c r="F78" s="393"/>
      <c r="G78" s="123"/>
      <c r="H78" s="394"/>
      <c r="I78" s="394"/>
      <c r="J78" s="119"/>
      <c r="K78" s="119"/>
      <c r="L78" s="119"/>
      <c r="M78" s="391"/>
      <c r="N78" s="391"/>
      <c r="O78" s="124" t="s">
        <v>223</v>
      </c>
      <c r="P78" s="77"/>
      <c r="Q78" s="76"/>
      <c r="R78" s="76"/>
    </row>
    <row r="79" spans="1:18" s="86" customFormat="1" ht="15.75" x14ac:dyDescent="0.25">
      <c r="A79" s="122"/>
      <c r="B79" s="121"/>
      <c r="C79" s="117"/>
      <c r="D79" s="388" t="s">
        <v>128</v>
      </c>
      <c r="E79" s="388"/>
      <c r="F79" s="388"/>
      <c r="G79" s="123"/>
      <c r="H79" s="388" t="s">
        <v>129</v>
      </c>
      <c r="I79" s="388"/>
      <c r="J79" s="123"/>
      <c r="K79" s="123"/>
      <c r="L79" s="123"/>
      <c r="M79" s="386" t="s">
        <v>125</v>
      </c>
      <c r="N79" s="386"/>
      <c r="O79" s="125" t="s">
        <v>130</v>
      </c>
      <c r="P79" s="77"/>
      <c r="Q79" s="76"/>
      <c r="R79" s="76"/>
    </row>
    <row r="80" spans="1:18" s="86" customFormat="1" ht="15.75" x14ac:dyDescent="0.25">
      <c r="A80" s="389" t="s">
        <v>246</v>
      </c>
      <c r="B80" s="389"/>
      <c r="C80" s="389"/>
      <c r="D80" s="389"/>
      <c r="E80" s="389"/>
      <c r="F80" s="389"/>
      <c r="G80" s="389"/>
      <c r="H80" s="389"/>
      <c r="I80" s="389"/>
      <c r="J80" s="389"/>
      <c r="K80" s="389"/>
      <c r="L80" s="389"/>
      <c r="M80" s="389"/>
      <c r="N80" s="389"/>
      <c r="O80" s="389"/>
      <c r="P80" s="77"/>
      <c r="Q80" s="76"/>
      <c r="R80" s="76"/>
    </row>
    <row r="81" spans="1:18" s="86" customFormat="1" ht="15.75" x14ac:dyDescent="0.25">
      <c r="A81" s="122"/>
      <c r="B81" s="121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77"/>
      <c r="N81" s="77"/>
      <c r="O81" s="77"/>
      <c r="P81" s="77"/>
      <c r="Q81" s="76"/>
      <c r="R81" s="76"/>
    </row>
    <row r="82" spans="1:18" s="86" customFormat="1" ht="15.75" x14ac:dyDescent="0.25">
      <c r="A82" s="122"/>
      <c r="B82" s="121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77"/>
      <c r="N82" s="77"/>
      <c r="O82" s="77"/>
      <c r="P82" s="77"/>
      <c r="Q82" s="76"/>
      <c r="R82" s="76"/>
    </row>
    <row r="83" spans="1:18" s="86" customFormat="1" ht="15.75" x14ac:dyDescent="0.25">
      <c r="A83" s="122"/>
      <c r="B83" s="121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77"/>
      <c r="N83" s="77"/>
      <c r="O83" s="77"/>
      <c r="P83" s="77"/>
      <c r="Q83" s="76"/>
      <c r="R83" s="76"/>
    </row>
    <row r="84" spans="1:18" s="86" customFormat="1" ht="15.75" x14ac:dyDescent="0.25">
      <c r="A84" s="122"/>
      <c r="B84" s="121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77"/>
      <c r="N84" s="77"/>
      <c r="O84" s="77"/>
      <c r="P84" s="77"/>
      <c r="Q84" s="76"/>
      <c r="R84" s="76"/>
    </row>
    <row r="85" spans="1:18" s="86" customFormat="1" ht="15.75" x14ac:dyDescent="0.25">
      <c r="A85" s="122"/>
      <c r="B85" s="121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77"/>
      <c r="N85" s="77"/>
      <c r="O85" s="77"/>
      <c r="P85" s="77"/>
      <c r="Q85" s="76"/>
      <c r="R85" s="76"/>
    </row>
    <row r="86" spans="1:18" s="86" customFormat="1" ht="15.75" x14ac:dyDescent="0.25">
      <c r="A86" s="122"/>
      <c r="B86" s="121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77"/>
      <c r="N86" s="77"/>
      <c r="O86" s="77"/>
      <c r="P86" s="77"/>
      <c r="Q86" s="76"/>
      <c r="R86" s="76"/>
    </row>
    <row r="87" spans="1:18" s="86" customFormat="1" ht="15.75" x14ac:dyDescent="0.25">
      <c r="A87" s="122"/>
      <c r="B87" s="121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77"/>
      <c r="N87" s="77"/>
      <c r="O87" s="77"/>
      <c r="P87" s="77"/>
      <c r="Q87" s="76"/>
      <c r="R87" s="76"/>
    </row>
    <row r="88" spans="1:18" s="86" customFormat="1" ht="15.75" x14ac:dyDescent="0.25">
      <c r="A88" s="122"/>
      <c r="B88" s="121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77"/>
      <c r="N88" s="77"/>
      <c r="O88" s="77"/>
      <c r="P88" s="77"/>
      <c r="Q88" s="76"/>
      <c r="R88" s="76"/>
    </row>
    <row r="89" spans="1:18" s="86" customFormat="1" ht="15.75" x14ac:dyDescent="0.25">
      <c r="A89" s="122"/>
      <c r="B89" s="121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77"/>
      <c r="N89" s="77"/>
      <c r="O89" s="77"/>
      <c r="P89" s="77"/>
      <c r="Q89" s="76"/>
      <c r="R89" s="76"/>
    </row>
    <row r="90" spans="1:18" s="86" customFormat="1" ht="15.75" x14ac:dyDescent="0.25">
      <c r="A90" s="122"/>
      <c r="B90" s="121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77"/>
      <c r="N90" s="77"/>
      <c r="O90" s="77"/>
      <c r="P90" s="77"/>
      <c r="Q90" s="76"/>
      <c r="R90" s="76"/>
    </row>
    <row r="91" spans="1:18" s="86" customFormat="1" ht="15.75" x14ac:dyDescent="0.25">
      <c r="A91" s="122"/>
      <c r="B91" s="121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77"/>
      <c r="N91" s="77"/>
      <c r="O91" s="77"/>
      <c r="P91" s="77"/>
      <c r="Q91" s="76"/>
      <c r="R91" s="76"/>
    </row>
    <row r="92" spans="1:18" s="86" customFormat="1" ht="15.75" x14ac:dyDescent="0.25">
      <c r="A92" s="122"/>
      <c r="B92" s="121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77"/>
      <c r="N92" s="77"/>
      <c r="O92" s="77"/>
      <c r="P92" s="77"/>
      <c r="Q92" s="76"/>
      <c r="R92" s="76"/>
    </row>
    <row r="93" spans="1:18" s="86" customFormat="1" ht="15.75" x14ac:dyDescent="0.25">
      <c r="A93" s="122"/>
      <c r="B93" s="121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77"/>
      <c r="N93" s="77"/>
      <c r="O93" s="77"/>
      <c r="P93" s="77"/>
      <c r="Q93" s="76"/>
      <c r="R93" s="76"/>
    </row>
    <row r="94" spans="1:18" s="86" customFormat="1" ht="15.75" x14ac:dyDescent="0.25">
      <c r="A94" s="122"/>
      <c r="B94" s="121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77"/>
      <c r="N94" s="77"/>
      <c r="O94" s="77"/>
      <c r="P94" s="77"/>
      <c r="Q94" s="76"/>
      <c r="R94" s="76"/>
    </row>
    <row r="95" spans="1:18" s="86" customFormat="1" ht="15.75" x14ac:dyDescent="0.25">
      <c r="A95" s="122"/>
      <c r="B95" s="121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77"/>
      <c r="N95" s="77"/>
      <c r="O95" s="77"/>
      <c r="P95" s="77"/>
      <c r="Q95" s="76"/>
      <c r="R95" s="76"/>
    </row>
    <row r="96" spans="1:18" s="86" customFormat="1" ht="15.75" x14ac:dyDescent="0.25">
      <c r="A96" s="122"/>
      <c r="B96" s="121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77"/>
      <c r="N96" s="77"/>
      <c r="O96" s="77"/>
      <c r="P96" s="77"/>
      <c r="Q96" s="76"/>
      <c r="R96" s="76"/>
    </row>
    <row r="97" spans="1:18" s="86" customFormat="1" ht="15.75" x14ac:dyDescent="0.25">
      <c r="A97" s="122"/>
      <c r="B97" s="121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77"/>
      <c r="N97" s="77"/>
      <c r="O97" s="77"/>
      <c r="P97" s="77"/>
      <c r="Q97" s="76"/>
      <c r="R97" s="76"/>
    </row>
    <row r="98" spans="1:18" s="86" customFormat="1" ht="15.75" x14ac:dyDescent="0.25">
      <c r="A98" s="122"/>
      <c r="B98" s="121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77"/>
      <c r="N98" s="77"/>
      <c r="O98" s="77"/>
      <c r="P98" s="77"/>
      <c r="Q98" s="76"/>
      <c r="R98" s="76"/>
    </row>
    <row r="99" spans="1:18" s="86" customFormat="1" ht="15.75" x14ac:dyDescent="0.25">
      <c r="A99" s="122"/>
      <c r="B99" s="121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77"/>
      <c r="N99" s="77"/>
      <c r="O99" s="77"/>
      <c r="P99" s="77"/>
      <c r="Q99" s="76"/>
      <c r="R99" s="76"/>
    </row>
    <row r="100" spans="1:18" s="86" customFormat="1" ht="15.75" x14ac:dyDescent="0.25">
      <c r="A100" s="122"/>
      <c r="B100" s="121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77"/>
      <c r="N100" s="77"/>
      <c r="O100" s="77"/>
      <c r="P100" s="77"/>
      <c r="Q100" s="76"/>
      <c r="R100" s="76"/>
    </row>
    <row r="101" spans="1:18" s="86" customFormat="1" ht="15.75" x14ac:dyDescent="0.25">
      <c r="A101" s="122"/>
      <c r="B101" s="121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77"/>
      <c r="N101" s="77"/>
      <c r="O101" s="77"/>
      <c r="P101" s="77"/>
      <c r="Q101" s="76"/>
      <c r="R101" s="76"/>
    </row>
    <row r="102" spans="1:18" s="86" customFormat="1" ht="15.75" x14ac:dyDescent="0.25">
      <c r="A102" s="122"/>
      <c r="B102" s="121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77"/>
      <c r="N102" s="77"/>
      <c r="O102" s="77"/>
      <c r="P102" s="77"/>
      <c r="Q102" s="76"/>
      <c r="R102" s="76"/>
    </row>
    <row r="103" spans="1:18" s="86" customFormat="1" ht="15.75" x14ac:dyDescent="0.25">
      <c r="A103" s="122"/>
      <c r="B103" s="121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77"/>
      <c r="N103" s="77"/>
      <c r="O103" s="77"/>
      <c r="P103" s="77"/>
      <c r="Q103" s="76"/>
      <c r="R103" s="76"/>
    </row>
    <row r="104" spans="1:18" s="86" customFormat="1" ht="15.75" x14ac:dyDescent="0.25">
      <c r="A104" s="122"/>
      <c r="B104" s="121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77"/>
      <c r="N104" s="77"/>
      <c r="O104" s="77"/>
      <c r="P104" s="77"/>
      <c r="Q104" s="76"/>
      <c r="R104" s="76"/>
    </row>
    <row r="105" spans="1:18" s="86" customFormat="1" ht="15.75" x14ac:dyDescent="0.25">
      <c r="A105" s="122"/>
      <c r="B105" s="121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77"/>
      <c r="N105" s="77"/>
      <c r="O105" s="77"/>
      <c r="P105" s="77"/>
      <c r="Q105" s="76"/>
      <c r="R105" s="76"/>
    </row>
    <row r="106" spans="1:18" s="86" customFormat="1" ht="15.75" x14ac:dyDescent="0.25">
      <c r="A106" s="122"/>
      <c r="B106" s="121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77"/>
      <c r="N106" s="77"/>
      <c r="O106" s="77"/>
      <c r="P106" s="77"/>
      <c r="Q106" s="76"/>
      <c r="R106" s="76"/>
    </row>
    <row r="107" spans="1:18" s="86" customFormat="1" ht="15.75" x14ac:dyDescent="0.25">
      <c r="A107" s="122"/>
      <c r="B107" s="121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77"/>
      <c r="N107" s="77"/>
      <c r="O107" s="77"/>
      <c r="P107" s="77"/>
      <c r="Q107" s="76"/>
      <c r="R107" s="76"/>
    </row>
    <row r="108" spans="1:18" s="86" customFormat="1" ht="15.75" x14ac:dyDescent="0.25">
      <c r="A108" s="122"/>
      <c r="B108" s="121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77"/>
      <c r="N108" s="77"/>
      <c r="O108" s="77"/>
      <c r="P108" s="77"/>
      <c r="Q108" s="76"/>
      <c r="R108" s="76"/>
    </row>
    <row r="109" spans="1:18" s="86" customFormat="1" ht="15.75" x14ac:dyDescent="0.25">
      <c r="A109" s="122"/>
      <c r="B109" s="121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77"/>
      <c r="N109" s="77"/>
      <c r="O109" s="77"/>
      <c r="P109" s="77"/>
      <c r="Q109" s="76"/>
      <c r="R109" s="76"/>
    </row>
    <row r="110" spans="1:18" s="86" customFormat="1" ht="15.75" x14ac:dyDescent="0.25">
      <c r="A110" s="122"/>
      <c r="B110" s="121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77"/>
      <c r="N110" s="77"/>
      <c r="O110" s="77"/>
      <c r="P110" s="77"/>
      <c r="Q110" s="76"/>
      <c r="R110" s="76"/>
    </row>
    <row r="111" spans="1:18" s="86" customFormat="1" ht="15.75" x14ac:dyDescent="0.25">
      <c r="A111" s="122"/>
      <c r="B111" s="121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77"/>
      <c r="N111" s="77"/>
      <c r="O111" s="77"/>
      <c r="P111" s="77"/>
      <c r="Q111" s="76"/>
      <c r="R111" s="76"/>
    </row>
    <row r="112" spans="1:18" s="86" customFormat="1" ht="15.75" x14ac:dyDescent="0.25">
      <c r="A112" s="122"/>
      <c r="B112" s="121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77"/>
      <c r="N112" s="77"/>
      <c r="O112" s="77"/>
      <c r="P112" s="77"/>
      <c r="Q112" s="76"/>
      <c r="R112" s="76"/>
    </row>
    <row r="113" spans="1:18" s="86" customFormat="1" ht="15.75" x14ac:dyDescent="0.25">
      <c r="A113" s="122"/>
      <c r="B113" s="121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77"/>
      <c r="N113" s="77"/>
      <c r="O113" s="77"/>
      <c r="P113" s="77"/>
      <c r="Q113" s="76"/>
      <c r="R113" s="76"/>
    </row>
    <row r="114" spans="1:18" s="86" customFormat="1" ht="15.75" x14ac:dyDescent="0.25">
      <c r="A114" s="122"/>
      <c r="B114" s="121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77"/>
      <c r="N114" s="77"/>
      <c r="O114" s="77"/>
      <c r="P114" s="77"/>
      <c r="Q114" s="76"/>
      <c r="R114" s="76"/>
    </row>
    <row r="115" spans="1:18" s="86" customFormat="1" ht="15.75" x14ac:dyDescent="0.25">
      <c r="A115" s="122"/>
      <c r="B115" s="121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77"/>
      <c r="N115" s="77"/>
      <c r="O115" s="77"/>
      <c r="P115" s="77"/>
      <c r="Q115" s="76"/>
      <c r="R115" s="76"/>
    </row>
    <row r="116" spans="1:18" s="86" customFormat="1" ht="15.75" x14ac:dyDescent="0.25">
      <c r="A116" s="122"/>
      <c r="B116" s="121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77"/>
      <c r="N116" s="77"/>
      <c r="O116" s="77"/>
      <c r="P116" s="77"/>
      <c r="Q116" s="76"/>
      <c r="R116" s="76"/>
    </row>
    <row r="117" spans="1:18" s="86" customFormat="1" ht="15.75" x14ac:dyDescent="0.25">
      <c r="A117" s="122"/>
      <c r="B117" s="121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77"/>
      <c r="N117" s="77"/>
      <c r="O117" s="77"/>
      <c r="P117" s="77"/>
      <c r="Q117" s="76"/>
      <c r="R117" s="76"/>
    </row>
    <row r="118" spans="1:18" s="86" customFormat="1" ht="15.75" x14ac:dyDescent="0.25">
      <c r="A118" s="122"/>
      <c r="B118" s="121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77"/>
      <c r="N118" s="77"/>
      <c r="O118" s="77"/>
      <c r="P118" s="77"/>
      <c r="Q118" s="76"/>
      <c r="R118" s="76"/>
    </row>
    <row r="119" spans="1:18" s="86" customFormat="1" ht="15.75" x14ac:dyDescent="0.25">
      <c r="A119" s="122"/>
      <c r="B119" s="121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77"/>
      <c r="N119" s="77"/>
      <c r="O119" s="77"/>
      <c r="P119" s="77"/>
      <c r="Q119" s="76"/>
      <c r="R119" s="76"/>
    </row>
    <row r="120" spans="1:18" s="86" customFormat="1" ht="15.75" x14ac:dyDescent="0.25">
      <c r="A120" s="122"/>
      <c r="B120" s="121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77"/>
      <c r="N120" s="77"/>
      <c r="O120" s="77"/>
      <c r="P120" s="77"/>
      <c r="Q120" s="76"/>
      <c r="R120" s="76"/>
    </row>
    <row r="121" spans="1:18" s="86" customFormat="1" ht="15.75" x14ac:dyDescent="0.25">
      <c r="A121" s="122"/>
      <c r="B121" s="121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77"/>
      <c r="N121" s="77"/>
      <c r="O121" s="77"/>
      <c r="P121" s="77"/>
      <c r="Q121" s="76"/>
      <c r="R121" s="76"/>
    </row>
    <row r="122" spans="1:18" s="86" customFormat="1" ht="15.75" x14ac:dyDescent="0.25">
      <c r="A122" s="122"/>
      <c r="B122" s="121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77"/>
      <c r="N122" s="77"/>
      <c r="O122" s="77"/>
      <c r="P122" s="77"/>
      <c r="Q122" s="76"/>
      <c r="R122" s="76"/>
    </row>
    <row r="123" spans="1:18" s="86" customFormat="1" ht="15.75" x14ac:dyDescent="0.25">
      <c r="A123" s="122"/>
      <c r="B123" s="121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77"/>
      <c r="N123" s="77"/>
      <c r="O123" s="77"/>
      <c r="P123" s="77"/>
      <c r="Q123" s="76"/>
      <c r="R123" s="76"/>
    </row>
    <row r="124" spans="1:18" s="86" customFormat="1" ht="15.75" x14ac:dyDescent="0.25">
      <c r="A124" s="122"/>
      <c r="B124" s="121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77"/>
      <c r="N124" s="77"/>
      <c r="O124" s="77"/>
      <c r="P124" s="77"/>
      <c r="Q124" s="76"/>
      <c r="R124" s="76"/>
    </row>
    <row r="125" spans="1:18" s="86" customFormat="1" ht="15.75" x14ac:dyDescent="0.25">
      <c r="A125" s="122"/>
      <c r="B125" s="121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77"/>
      <c r="N125" s="77"/>
      <c r="O125" s="77"/>
      <c r="P125" s="77"/>
      <c r="Q125" s="76"/>
      <c r="R125" s="76"/>
    </row>
    <row r="126" spans="1:18" s="86" customFormat="1" ht="15.75" x14ac:dyDescent="0.25">
      <c r="A126" s="122"/>
      <c r="B126" s="121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77"/>
      <c r="N126" s="77"/>
      <c r="O126" s="77"/>
      <c r="P126" s="77"/>
      <c r="Q126" s="76"/>
      <c r="R126" s="76"/>
    </row>
    <row r="127" spans="1:18" s="86" customFormat="1" ht="15.75" x14ac:dyDescent="0.25">
      <c r="A127" s="122"/>
      <c r="B127" s="121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77"/>
      <c r="N127" s="77"/>
      <c r="O127" s="77"/>
      <c r="P127" s="77"/>
      <c r="Q127" s="76"/>
      <c r="R127" s="76"/>
    </row>
    <row r="128" spans="1:18" s="86" customFormat="1" ht="15.75" x14ac:dyDescent="0.25">
      <c r="A128" s="122"/>
      <c r="B128" s="121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77"/>
      <c r="N128" s="77"/>
      <c r="O128" s="77"/>
      <c r="P128" s="77"/>
      <c r="Q128" s="76"/>
      <c r="R128" s="76"/>
    </row>
    <row r="129" spans="1:18" s="86" customFormat="1" ht="15.75" x14ac:dyDescent="0.25">
      <c r="A129" s="122"/>
      <c r="B129" s="121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77"/>
      <c r="N129" s="77"/>
      <c r="O129" s="77"/>
      <c r="P129" s="77"/>
      <c r="Q129" s="76"/>
      <c r="R129" s="76"/>
    </row>
    <row r="130" spans="1:18" s="86" customFormat="1" ht="15.75" x14ac:dyDescent="0.25">
      <c r="A130" s="122"/>
      <c r="B130" s="121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77"/>
      <c r="N130" s="77"/>
      <c r="O130" s="77"/>
      <c r="P130" s="77"/>
      <c r="Q130" s="76"/>
      <c r="R130" s="76"/>
    </row>
    <row r="131" spans="1:18" s="86" customFormat="1" ht="15.75" x14ac:dyDescent="0.25">
      <c r="A131" s="122"/>
      <c r="B131" s="121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77"/>
      <c r="N131" s="77"/>
      <c r="O131" s="77"/>
      <c r="P131" s="77"/>
      <c r="Q131" s="76"/>
      <c r="R131" s="76"/>
    </row>
    <row r="132" spans="1:18" s="86" customFormat="1" ht="15.75" x14ac:dyDescent="0.25">
      <c r="A132" s="122"/>
      <c r="B132" s="121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77"/>
      <c r="N132" s="77"/>
      <c r="O132" s="77"/>
      <c r="P132" s="77"/>
      <c r="Q132" s="76"/>
      <c r="R132" s="76"/>
    </row>
    <row r="133" spans="1:18" s="86" customFormat="1" ht="15.75" x14ac:dyDescent="0.25">
      <c r="A133" s="122"/>
      <c r="B133" s="121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77"/>
      <c r="N133" s="77"/>
      <c r="O133" s="77"/>
      <c r="P133" s="77"/>
      <c r="Q133" s="76"/>
      <c r="R133" s="76"/>
    </row>
    <row r="134" spans="1:18" s="86" customFormat="1" ht="15.75" x14ac:dyDescent="0.25">
      <c r="A134" s="122"/>
      <c r="B134" s="121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77"/>
      <c r="N134" s="77"/>
      <c r="O134" s="77"/>
      <c r="P134" s="77"/>
      <c r="Q134" s="76"/>
      <c r="R134" s="76"/>
    </row>
    <row r="135" spans="1:18" s="86" customFormat="1" ht="15.75" x14ac:dyDescent="0.25">
      <c r="A135" s="122"/>
      <c r="B135" s="121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77"/>
      <c r="N135" s="77"/>
      <c r="O135" s="77"/>
      <c r="P135" s="77"/>
      <c r="Q135" s="76"/>
      <c r="R135" s="76"/>
    </row>
    <row r="136" spans="1:18" s="86" customFormat="1" ht="15.75" x14ac:dyDescent="0.25">
      <c r="A136" s="122"/>
      <c r="B136" s="121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77"/>
      <c r="N136" s="77"/>
      <c r="O136" s="77"/>
      <c r="P136" s="77"/>
      <c r="Q136" s="76"/>
      <c r="R136" s="76"/>
    </row>
    <row r="137" spans="1:18" s="86" customFormat="1" ht="15.75" x14ac:dyDescent="0.25">
      <c r="A137" s="122"/>
      <c r="B137" s="121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77"/>
      <c r="N137" s="77"/>
      <c r="O137" s="77"/>
      <c r="P137" s="77"/>
      <c r="Q137" s="76"/>
      <c r="R137" s="76"/>
    </row>
    <row r="138" spans="1:18" s="86" customFormat="1" ht="15.75" x14ac:dyDescent="0.25">
      <c r="A138" s="122"/>
      <c r="B138" s="121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77"/>
      <c r="N138" s="77"/>
      <c r="O138" s="77"/>
      <c r="P138" s="77"/>
      <c r="Q138" s="76"/>
      <c r="R138" s="76"/>
    </row>
    <row r="139" spans="1:18" s="86" customFormat="1" ht="15.75" x14ac:dyDescent="0.25">
      <c r="A139" s="122"/>
      <c r="B139" s="121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77"/>
      <c r="N139" s="77"/>
      <c r="O139" s="77"/>
      <c r="P139" s="77"/>
      <c r="Q139" s="76"/>
      <c r="R139" s="76"/>
    </row>
    <row r="140" spans="1:18" s="86" customFormat="1" ht="15.75" x14ac:dyDescent="0.25">
      <c r="A140" s="122"/>
      <c r="B140" s="121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77"/>
      <c r="N140" s="77"/>
      <c r="O140" s="77"/>
      <c r="P140" s="77"/>
      <c r="Q140" s="76"/>
      <c r="R140" s="76"/>
    </row>
    <row r="141" spans="1:18" s="86" customFormat="1" ht="15.75" x14ac:dyDescent="0.25">
      <c r="A141" s="122"/>
      <c r="B141" s="121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77"/>
      <c r="N141" s="77"/>
      <c r="O141" s="77"/>
      <c r="P141" s="77"/>
      <c r="Q141" s="76"/>
      <c r="R141" s="76"/>
    </row>
    <row r="142" spans="1:18" s="86" customFormat="1" ht="15.75" x14ac:dyDescent="0.25">
      <c r="A142" s="122"/>
      <c r="B142" s="121"/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77"/>
      <c r="N142" s="77"/>
      <c r="O142" s="77"/>
      <c r="P142" s="77"/>
      <c r="Q142" s="76"/>
      <c r="R142" s="76"/>
    </row>
    <row r="143" spans="1:18" s="86" customFormat="1" ht="15.75" x14ac:dyDescent="0.25">
      <c r="A143" s="122"/>
      <c r="B143" s="121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77"/>
      <c r="N143" s="77"/>
      <c r="O143" s="77"/>
      <c r="P143" s="77"/>
      <c r="Q143" s="76"/>
      <c r="R143" s="76"/>
    </row>
    <row r="144" spans="1:18" s="86" customFormat="1" ht="15.75" x14ac:dyDescent="0.25">
      <c r="A144" s="122"/>
      <c r="B144" s="121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77"/>
      <c r="N144" s="77"/>
      <c r="O144" s="77"/>
      <c r="P144" s="77"/>
      <c r="Q144" s="76"/>
      <c r="R144" s="76"/>
    </row>
    <row r="145" spans="1:18" s="86" customFormat="1" ht="15.75" x14ac:dyDescent="0.25">
      <c r="A145" s="122"/>
      <c r="B145" s="121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77"/>
      <c r="N145" s="77"/>
      <c r="O145" s="77"/>
      <c r="P145" s="77"/>
      <c r="Q145" s="76"/>
      <c r="R145" s="76"/>
    </row>
    <row r="146" spans="1:18" s="86" customFormat="1" ht="15.75" x14ac:dyDescent="0.25">
      <c r="A146" s="122"/>
      <c r="B146" s="121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77"/>
      <c r="N146" s="77"/>
      <c r="O146" s="77"/>
      <c r="P146" s="77"/>
      <c r="Q146" s="76"/>
      <c r="R146" s="76"/>
    </row>
    <row r="147" spans="1:18" s="86" customFormat="1" ht="15.75" x14ac:dyDescent="0.25">
      <c r="A147" s="122"/>
      <c r="B147" s="121"/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77"/>
      <c r="N147" s="77"/>
      <c r="O147" s="77"/>
      <c r="P147" s="77"/>
      <c r="Q147" s="76"/>
      <c r="R147" s="76"/>
    </row>
    <row r="148" spans="1:18" s="86" customFormat="1" ht="15.75" x14ac:dyDescent="0.25">
      <c r="A148" s="122"/>
      <c r="B148" s="121"/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77"/>
      <c r="N148" s="77"/>
      <c r="O148" s="77"/>
      <c r="P148" s="77"/>
      <c r="Q148" s="76"/>
      <c r="R148" s="76"/>
    </row>
    <row r="149" spans="1:18" s="86" customFormat="1" ht="15.75" x14ac:dyDescent="0.25">
      <c r="A149" s="122"/>
      <c r="B149" s="121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77"/>
      <c r="N149" s="77"/>
      <c r="O149" s="77"/>
      <c r="P149" s="77"/>
      <c r="Q149" s="76"/>
      <c r="R149" s="76"/>
    </row>
    <row r="150" spans="1:18" s="86" customFormat="1" ht="15.75" x14ac:dyDescent="0.25">
      <c r="A150" s="122"/>
      <c r="B150" s="121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77"/>
      <c r="N150" s="77"/>
      <c r="O150" s="77"/>
      <c r="P150" s="77"/>
      <c r="Q150" s="76"/>
      <c r="R150" s="76"/>
    </row>
    <row r="151" spans="1:18" s="86" customFormat="1" ht="15.75" x14ac:dyDescent="0.25">
      <c r="A151" s="122"/>
      <c r="B151" s="121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77"/>
      <c r="N151" s="77"/>
      <c r="O151" s="77"/>
      <c r="P151" s="77"/>
      <c r="Q151" s="76"/>
      <c r="R151" s="76"/>
    </row>
    <row r="152" spans="1:18" s="86" customFormat="1" ht="15.75" x14ac:dyDescent="0.25">
      <c r="A152" s="122"/>
      <c r="B152" s="121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77"/>
      <c r="N152" s="77"/>
      <c r="O152" s="77"/>
      <c r="P152" s="77"/>
      <c r="Q152" s="76"/>
      <c r="R152" s="76"/>
    </row>
    <row r="153" spans="1:18" s="86" customFormat="1" ht="15.75" x14ac:dyDescent="0.25">
      <c r="A153" s="122"/>
      <c r="B153" s="121"/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77"/>
      <c r="N153" s="77"/>
      <c r="O153" s="77"/>
      <c r="P153" s="77"/>
      <c r="Q153" s="76"/>
      <c r="R153" s="76"/>
    </row>
    <row r="154" spans="1:18" s="86" customFormat="1" ht="15.75" x14ac:dyDescent="0.25">
      <c r="A154" s="122"/>
      <c r="B154" s="121"/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77"/>
      <c r="N154" s="77"/>
      <c r="O154" s="77"/>
      <c r="P154" s="77"/>
      <c r="Q154" s="76"/>
      <c r="R154" s="76"/>
    </row>
    <row r="155" spans="1:18" s="86" customFormat="1" ht="15.75" x14ac:dyDescent="0.25">
      <c r="A155" s="122"/>
      <c r="B155" s="121"/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77"/>
      <c r="N155" s="77"/>
      <c r="O155" s="77"/>
      <c r="P155" s="77"/>
      <c r="Q155" s="76"/>
      <c r="R155" s="76"/>
    </row>
    <row r="156" spans="1:18" s="86" customFormat="1" ht="15.75" x14ac:dyDescent="0.25">
      <c r="A156" s="122"/>
      <c r="B156" s="121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77"/>
      <c r="N156" s="77"/>
      <c r="O156" s="77"/>
      <c r="P156" s="77"/>
      <c r="Q156" s="76"/>
      <c r="R156" s="76"/>
    </row>
    <row r="157" spans="1:18" s="86" customFormat="1" ht="15.75" x14ac:dyDescent="0.25">
      <c r="A157" s="122"/>
      <c r="B157" s="121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77"/>
      <c r="N157" s="77"/>
      <c r="O157" s="77"/>
      <c r="P157" s="77"/>
      <c r="Q157" s="76"/>
      <c r="R157" s="76"/>
    </row>
    <row r="158" spans="1:18" s="86" customFormat="1" ht="15.75" x14ac:dyDescent="0.25">
      <c r="A158" s="122"/>
      <c r="B158" s="121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77"/>
      <c r="N158" s="77"/>
      <c r="O158" s="77"/>
      <c r="P158" s="77"/>
      <c r="Q158" s="76"/>
      <c r="R158" s="76"/>
    </row>
    <row r="159" spans="1:18" s="86" customFormat="1" ht="15.75" x14ac:dyDescent="0.25">
      <c r="A159" s="122"/>
      <c r="B159" s="121"/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77"/>
      <c r="N159" s="77"/>
      <c r="O159" s="77"/>
      <c r="P159" s="77"/>
      <c r="Q159" s="76"/>
      <c r="R159" s="76"/>
    </row>
    <row r="160" spans="1:18" s="86" customFormat="1" ht="15.75" x14ac:dyDescent="0.25">
      <c r="A160" s="122"/>
      <c r="B160" s="121"/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77"/>
      <c r="N160" s="77"/>
      <c r="O160" s="77"/>
      <c r="P160" s="77"/>
      <c r="Q160" s="76"/>
      <c r="R160" s="76"/>
    </row>
    <row r="161" spans="1:18" s="86" customFormat="1" ht="15.75" x14ac:dyDescent="0.25">
      <c r="A161" s="122"/>
      <c r="B161" s="121"/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77"/>
      <c r="N161" s="77"/>
      <c r="O161" s="77"/>
      <c r="P161" s="77"/>
      <c r="Q161" s="76"/>
      <c r="R161" s="76"/>
    </row>
    <row r="162" spans="1:18" s="86" customFormat="1" ht="15.75" x14ac:dyDescent="0.25">
      <c r="A162" s="122"/>
      <c r="B162" s="121"/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77"/>
      <c r="N162" s="77"/>
      <c r="O162" s="77"/>
      <c r="P162" s="77"/>
      <c r="Q162" s="76"/>
      <c r="R162" s="76"/>
    </row>
    <row r="163" spans="1:18" s="86" customFormat="1" ht="15.75" x14ac:dyDescent="0.25">
      <c r="A163" s="122"/>
      <c r="B163" s="121"/>
      <c r="C163" s="117"/>
      <c r="D163" s="117"/>
      <c r="E163" s="117"/>
      <c r="F163" s="117"/>
      <c r="G163" s="117"/>
      <c r="H163" s="117"/>
      <c r="I163" s="117"/>
      <c r="J163" s="117"/>
      <c r="K163" s="117"/>
      <c r="L163" s="117"/>
      <c r="M163" s="77"/>
      <c r="N163" s="77"/>
      <c r="O163" s="77"/>
      <c r="P163" s="77"/>
      <c r="Q163" s="76"/>
      <c r="R163" s="76"/>
    </row>
    <row r="164" spans="1:18" s="86" customFormat="1" ht="15.75" x14ac:dyDescent="0.25">
      <c r="A164" s="122"/>
      <c r="B164" s="121"/>
      <c r="C164" s="117"/>
      <c r="D164" s="117"/>
      <c r="E164" s="117"/>
      <c r="F164" s="117"/>
      <c r="G164" s="117"/>
      <c r="H164" s="117"/>
      <c r="I164" s="117"/>
      <c r="J164" s="117"/>
      <c r="K164" s="117"/>
      <c r="L164" s="117"/>
      <c r="M164" s="77"/>
      <c r="N164" s="77"/>
      <c r="O164" s="77"/>
      <c r="P164" s="77"/>
      <c r="Q164" s="76"/>
      <c r="R164" s="76"/>
    </row>
    <row r="165" spans="1:18" s="86" customFormat="1" ht="15.75" x14ac:dyDescent="0.25">
      <c r="A165" s="122"/>
      <c r="B165" s="121"/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77"/>
      <c r="N165" s="77"/>
      <c r="O165" s="77"/>
      <c r="P165" s="77"/>
      <c r="Q165" s="76"/>
      <c r="R165" s="76"/>
    </row>
    <row r="166" spans="1:18" s="86" customFormat="1" ht="15.75" x14ac:dyDescent="0.25">
      <c r="A166" s="122"/>
      <c r="B166" s="121"/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77"/>
      <c r="N166" s="77"/>
      <c r="O166" s="77"/>
      <c r="P166" s="77"/>
      <c r="Q166" s="76"/>
      <c r="R166" s="76"/>
    </row>
    <row r="167" spans="1:18" s="86" customFormat="1" ht="15.75" x14ac:dyDescent="0.25">
      <c r="A167" s="122"/>
      <c r="B167" s="121"/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77"/>
      <c r="N167" s="77"/>
      <c r="O167" s="77"/>
      <c r="P167" s="77"/>
      <c r="Q167" s="76"/>
      <c r="R167" s="76"/>
    </row>
    <row r="168" spans="1:18" s="86" customFormat="1" ht="15.75" x14ac:dyDescent="0.25">
      <c r="A168" s="122"/>
      <c r="B168" s="121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77"/>
      <c r="N168" s="77"/>
      <c r="O168" s="77"/>
      <c r="P168" s="77"/>
      <c r="Q168" s="76"/>
      <c r="R168" s="76"/>
    </row>
    <row r="169" spans="1:18" s="86" customFormat="1" ht="15.75" x14ac:dyDescent="0.25">
      <c r="A169" s="122"/>
      <c r="B169" s="121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77"/>
      <c r="N169" s="77"/>
      <c r="O169" s="77"/>
      <c r="P169" s="77"/>
      <c r="Q169" s="76"/>
      <c r="R169" s="76"/>
    </row>
    <row r="170" spans="1:18" s="86" customFormat="1" ht="15.75" x14ac:dyDescent="0.25">
      <c r="A170" s="122"/>
      <c r="B170" s="121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77"/>
      <c r="N170" s="77"/>
      <c r="O170" s="77"/>
      <c r="P170" s="77"/>
      <c r="Q170" s="76"/>
      <c r="R170" s="76"/>
    </row>
    <row r="171" spans="1:18" s="86" customFormat="1" ht="15.75" x14ac:dyDescent="0.25">
      <c r="A171" s="122"/>
      <c r="B171" s="121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77"/>
      <c r="N171" s="77"/>
      <c r="O171" s="77"/>
      <c r="P171" s="77"/>
      <c r="Q171" s="76"/>
      <c r="R171" s="76"/>
    </row>
    <row r="172" spans="1:18" s="86" customFormat="1" ht="15.75" x14ac:dyDescent="0.25">
      <c r="A172" s="122"/>
      <c r="B172" s="121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77"/>
      <c r="N172" s="77"/>
      <c r="O172" s="77"/>
      <c r="P172" s="77"/>
      <c r="Q172" s="76"/>
      <c r="R172" s="76"/>
    </row>
    <row r="173" spans="1:18" s="86" customFormat="1" ht="15.75" x14ac:dyDescent="0.25">
      <c r="A173" s="122"/>
      <c r="B173" s="121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77"/>
      <c r="N173" s="77"/>
      <c r="O173" s="77"/>
      <c r="P173" s="77"/>
      <c r="Q173" s="76"/>
      <c r="R173" s="76"/>
    </row>
    <row r="174" spans="1:18" s="86" customFormat="1" ht="15.75" x14ac:dyDescent="0.25">
      <c r="A174" s="122"/>
      <c r="B174" s="121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77"/>
      <c r="N174" s="77"/>
      <c r="O174" s="77"/>
      <c r="P174" s="77"/>
      <c r="Q174" s="76"/>
      <c r="R174" s="76"/>
    </row>
    <row r="175" spans="1:18" s="86" customFormat="1" ht="15.75" x14ac:dyDescent="0.25">
      <c r="A175" s="122"/>
      <c r="B175" s="121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77"/>
      <c r="N175" s="77"/>
      <c r="O175" s="77"/>
      <c r="P175" s="77"/>
      <c r="Q175" s="76"/>
      <c r="R175" s="76"/>
    </row>
    <row r="176" spans="1:18" s="86" customFormat="1" ht="15.75" x14ac:dyDescent="0.25">
      <c r="A176" s="122"/>
      <c r="B176" s="121"/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  <c r="M176" s="77"/>
      <c r="N176" s="77"/>
      <c r="O176" s="77"/>
      <c r="P176" s="77"/>
      <c r="Q176" s="76"/>
      <c r="R176" s="76"/>
    </row>
    <row r="177" spans="1:18" s="86" customFormat="1" ht="15.75" x14ac:dyDescent="0.25">
      <c r="A177" s="122"/>
      <c r="B177" s="121"/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77"/>
      <c r="N177" s="77"/>
      <c r="O177" s="77"/>
      <c r="P177" s="77"/>
      <c r="Q177" s="76"/>
      <c r="R177" s="76"/>
    </row>
    <row r="178" spans="1:18" s="86" customFormat="1" ht="15.75" x14ac:dyDescent="0.25">
      <c r="A178" s="122"/>
      <c r="B178" s="121"/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77"/>
      <c r="N178" s="77"/>
      <c r="O178" s="77"/>
      <c r="P178" s="77"/>
      <c r="Q178" s="76"/>
      <c r="R178" s="76"/>
    </row>
    <row r="179" spans="1:18" s="86" customFormat="1" ht="15.75" x14ac:dyDescent="0.25">
      <c r="A179" s="122"/>
      <c r="B179" s="121"/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77"/>
      <c r="N179" s="77"/>
      <c r="O179" s="77"/>
      <c r="P179" s="77"/>
      <c r="Q179" s="76"/>
      <c r="R179" s="76"/>
    </row>
    <row r="180" spans="1:18" s="86" customFormat="1" ht="15.75" x14ac:dyDescent="0.25">
      <c r="A180" s="122"/>
      <c r="B180" s="121"/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77"/>
      <c r="N180" s="77"/>
      <c r="O180" s="77"/>
      <c r="P180" s="77"/>
      <c r="Q180" s="76"/>
      <c r="R180" s="76"/>
    </row>
    <row r="181" spans="1:18" s="86" customFormat="1" ht="15.75" x14ac:dyDescent="0.25">
      <c r="A181" s="122"/>
      <c r="B181" s="121"/>
      <c r="C181" s="117"/>
      <c r="D181" s="117"/>
      <c r="E181" s="117"/>
      <c r="F181" s="117"/>
      <c r="G181" s="117"/>
      <c r="H181" s="117"/>
      <c r="I181" s="117"/>
      <c r="J181" s="117"/>
      <c r="K181" s="117"/>
      <c r="L181" s="117"/>
      <c r="M181" s="77"/>
      <c r="N181" s="77"/>
      <c r="O181" s="77"/>
      <c r="P181" s="77"/>
      <c r="Q181" s="76"/>
      <c r="R181" s="76"/>
    </row>
    <row r="182" spans="1:18" s="86" customFormat="1" ht="15.75" x14ac:dyDescent="0.25">
      <c r="A182" s="122"/>
      <c r="B182" s="121"/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77"/>
      <c r="N182" s="77"/>
      <c r="O182" s="77"/>
      <c r="P182" s="77"/>
      <c r="Q182" s="76"/>
      <c r="R182" s="76"/>
    </row>
    <row r="183" spans="1:18" s="86" customFormat="1" ht="15.75" x14ac:dyDescent="0.25">
      <c r="A183" s="122"/>
      <c r="B183" s="121"/>
      <c r="C183" s="117"/>
      <c r="D183" s="117"/>
      <c r="E183" s="117"/>
      <c r="F183" s="117"/>
      <c r="G183" s="117"/>
      <c r="H183" s="117"/>
      <c r="I183" s="117"/>
      <c r="J183" s="117"/>
      <c r="K183" s="117"/>
      <c r="L183" s="117"/>
      <c r="M183" s="77"/>
      <c r="N183" s="77"/>
      <c r="O183" s="77"/>
      <c r="P183" s="77"/>
      <c r="Q183" s="76"/>
      <c r="R183" s="76"/>
    </row>
    <row r="184" spans="1:18" s="86" customFormat="1" ht="15.75" x14ac:dyDescent="0.25">
      <c r="A184" s="122"/>
      <c r="B184" s="121"/>
      <c r="C184" s="117"/>
      <c r="D184" s="117"/>
      <c r="E184" s="117"/>
      <c r="F184" s="117"/>
      <c r="G184" s="117"/>
      <c r="H184" s="117"/>
      <c r="I184" s="117"/>
      <c r="J184" s="117"/>
      <c r="K184" s="117"/>
      <c r="L184" s="117"/>
      <c r="M184" s="77"/>
      <c r="N184" s="77"/>
      <c r="O184" s="77"/>
      <c r="P184" s="77"/>
      <c r="Q184" s="76"/>
      <c r="R184" s="76"/>
    </row>
    <row r="185" spans="1:18" s="86" customFormat="1" ht="15.75" x14ac:dyDescent="0.25">
      <c r="A185" s="122"/>
      <c r="B185" s="121"/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77"/>
      <c r="N185" s="77"/>
      <c r="O185" s="77"/>
      <c r="P185" s="77"/>
      <c r="Q185" s="76"/>
      <c r="R185" s="76"/>
    </row>
    <row r="186" spans="1:18" s="86" customFormat="1" ht="15.75" x14ac:dyDescent="0.25">
      <c r="A186" s="122"/>
      <c r="B186" s="121"/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77"/>
      <c r="N186" s="77"/>
      <c r="O186" s="77"/>
      <c r="P186" s="77"/>
      <c r="Q186" s="76"/>
      <c r="R186" s="76"/>
    </row>
    <row r="187" spans="1:18" s="86" customFormat="1" ht="15.75" x14ac:dyDescent="0.25">
      <c r="A187" s="122"/>
      <c r="B187" s="121"/>
      <c r="C187" s="117"/>
      <c r="D187" s="117"/>
      <c r="E187" s="117"/>
      <c r="F187" s="117"/>
      <c r="G187" s="117"/>
      <c r="H187" s="117"/>
      <c r="I187" s="117"/>
      <c r="J187" s="117"/>
      <c r="K187" s="117"/>
      <c r="L187" s="117"/>
      <c r="M187" s="77"/>
      <c r="N187" s="77"/>
      <c r="O187" s="77"/>
      <c r="P187" s="77"/>
      <c r="Q187" s="76"/>
      <c r="R187" s="76"/>
    </row>
    <row r="188" spans="1:18" s="86" customFormat="1" ht="15.75" x14ac:dyDescent="0.25">
      <c r="A188" s="122"/>
      <c r="B188" s="121"/>
      <c r="C188" s="117"/>
      <c r="D188" s="117"/>
      <c r="E188" s="117"/>
      <c r="F188" s="117"/>
      <c r="G188" s="117"/>
      <c r="H188" s="117"/>
      <c r="I188" s="117"/>
      <c r="J188" s="117"/>
      <c r="K188" s="117"/>
      <c r="L188" s="117"/>
      <c r="M188" s="77"/>
      <c r="N188" s="77"/>
      <c r="O188" s="77"/>
      <c r="P188" s="77"/>
      <c r="Q188" s="76"/>
      <c r="R188" s="76"/>
    </row>
    <row r="189" spans="1:18" s="86" customFormat="1" ht="15.75" x14ac:dyDescent="0.25">
      <c r="A189" s="122"/>
      <c r="B189" s="121"/>
      <c r="C189" s="117"/>
      <c r="D189" s="117"/>
      <c r="E189" s="117"/>
      <c r="F189" s="117"/>
      <c r="G189" s="117"/>
      <c r="H189" s="117"/>
      <c r="I189" s="117"/>
      <c r="J189" s="117"/>
      <c r="K189" s="117"/>
      <c r="L189" s="117"/>
      <c r="M189" s="77"/>
      <c r="N189" s="77"/>
      <c r="O189" s="77"/>
      <c r="P189" s="77"/>
      <c r="Q189" s="76"/>
      <c r="R189" s="76"/>
    </row>
    <row r="190" spans="1:18" s="86" customFormat="1" ht="15.75" x14ac:dyDescent="0.25">
      <c r="A190" s="122"/>
      <c r="B190" s="121"/>
      <c r="C190" s="117"/>
      <c r="D190" s="117"/>
      <c r="E190" s="117"/>
      <c r="F190" s="117"/>
      <c r="G190" s="117"/>
      <c r="H190" s="117"/>
      <c r="I190" s="117"/>
      <c r="J190" s="117"/>
      <c r="K190" s="117"/>
      <c r="L190" s="117"/>
      <c r="M190" s="77"/>
      <c r="N190" s="77"/>
      <c r="O190" s="77"/>
      <c r="P190" s="77"/>
      <c r="Q190" s="76"/>
      <c r="R190" s="76"/>
    </row>
    <row r="191" spans="1:18" s="86" customFormat="1" ht="15.75" x14ac:dyDescent="0.25">
      <c r="A191" s="122"/>
      <c r="B191" s="121"/>
      <c r="C191" s="117"/>
      <c r="D191" s="117"/>
      <c r="E191" s="117"/>
      <c r="F191" s="117"/>
      <c r="G191" s="117"/>
      <c r="H191" s="117"/>
      <c r="I191" s="117"/>
      <c r="J191" s="117"/>
      <c r="K191" s="117"/>
      <c r="L191" s="117"/>
      <c r="M191" s="77"/>
      <c r="N191" s="77"/>
      <c r="O191" s="77"/>
      <c r="P191" s="77"/>
      <c r="Q191" s="76"/>
      <c r="R191" s="76"/>
    </row>
    <row r="192" spans="1:18" s="86" customFormat="1" ht="15.75" x14ac:dyDescent="0.25">
      <c r="A192" s="122"/>
      <c r="B192" s="121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  <c r="M192" s="77"/>
      <c r="N192" s="77"/>
      <c r="O192" s="77"/>
      <c r="P192" s="77"/>
      <c r="Q192" s="76"/>
      <c r="R192" s="76"/>
    </row>
    <row r="193" spans="1:18" s="86" customFormat="1" ht="15.75" x14ac:dyDescent="0.25">
      <c r="A193" s="122"/>
      <c r="B193" s="121"/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77"/>
      <c r="N193" s="77"/>
      <c r="O193" s="77"/>
      <c r="P193" s="77"/>
      <c r="Q193" s="76"/>
      <c r="R193" s="76"/>
    </row>
    <row r="194" spans="1:18" s="86" customFormat="1" ht="15.75" x14ac:dyDescent="0.25">
      <c r="A194" s="122"/>
      <c r="B194" s="121"/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77"/>
      <c r="N194" s="77"/>
      <c r="O194" s="77"/>
      <c r="P194" s="77"/>
      <c r="Q194" s="76"/>
      <c r="R194" s="76"/>
    </row>
    <row r="195" spans="1:18" s="86" customFormat="1" ht="15.75" x14ac:dyDescent="0.25">
      <c r="A195" s="122"/>
      <c r="B195" s="121"/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77"/>
      <c r="N195" s="77"/>
      <c r="O195" s="77"/>
      <c r="P195" s="77"/>
      <c r="Q195" s="76"/>
      <c r="R195" s="76"/>
    </row>
    <row r="196" spans="1:18" s="86" customFormat="1" ht="15.75" x14ac:dyDescent="0.25">
      <c r="A196" s="122"/>
      <c r="B196" s="121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77"/>
      <c r="N196" s="77"/>
      <c r="O196" s="77"/>
      <c r="P196" s="77"/>
      <c r="Q196" s="76"/>
      <c r="R196" s="76"/>
    </row>
    <row r="197" spans="1:18" s="86" customFormat="1" ht="15.75" x14ac:dyDescent="0.25">
      <c r="A197" s="122"/>
      <c r="B197" s="121"/>
      <c r="C197" s="117"/>
      <c r="D197" s="117"/>
      <c r="E197" s="117"/>
      <c r="F197" s="117"/>
      <c r="G197" s="117"/>
      <c r="H197" s="117"/>
      <c r="I197" s="117"/>
      <c r="J197" s="117"/>
      <c r="K197" s="117"/>
      <c r="L197" s="117"/>
      <c r="M197" s="77"/>
      <c r="N197" s="77"/>
      <c r="O197" s="77"/>
      <c r="P197" s="77"/>
      <c r="Q197" s="76"/>
      <c r="R197" s="76"/>
    </row>
    <row r="198" spans="1:18" s="86" customFormat="1" ht="15.75" x14ac:dyDescent="0.25">
      <c r="A198" s="122"/>
      <c r="B198" s="121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77"/>
      <c r="N198" s="77"/>
      <c r="O198" s="77"/>
      <c r="P198" s="77"/>
      <c r="Q198" s="76"/>
      <c r="R198" s="76"/>
    </row>
    <row r="199" spans="1:18" s="86" customFormat="1" ht="15.75" x14ac:dyDescent="0.25">
      <c r="A199" s="122"/>
      <c r="B199" s="121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77"/>
      <c r="N199" s="77"/>
      <c r="O199" s="77"/>
      <c r="P199" s="77"/>
      <c r="Q199" s="76"/>
      <c r="R199" s="76"/>
    </row>
    <row r="200" spans="1:18" s="86" customFormat="1" ht="15.75" x14ac:dyDescent="0.25">
      <c r="A200" s="122"/>
      <c r="B200" s="121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77"/>
      <c r="N200" s="77"/>
      <c r="O200" s="77"/>
      <c r="P200" s="77"/>
      <c r="Q200" s="76"/>
      <c r="R200" s="76"/>
    </row>
    <row r="201" spans="1:18" s="86" customFormat="1" ht="15.75" x14ac:dyDescent="0.25">
      <c r="A201" s="122"/>
      <c r="B201" s="121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77"/>
      <c r="N201" s="77"/>
      <c r="O201" s="77"/>
      <c r="P201" s="77"/>
      <c r="Q201" s="76"/>
      <c r="R201" s="76"/>
    </row>
    <row r="202" spans="1:18" s="86" customFormat="1" ht="15.75" x14ac:dyDescent="0.25">
      <c r="A202" s="122"/>
      <c r="B202" s="121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77"/>
      <c r="N202" s="77"/>
      <c r="O202" s="77"/>
      <c r="P202" s="77"/>
      <c r="Q202" s="76"/>
      <c r="R202" s="76"/>
    </row>
    <row r="203" spans="1:18" s="86" customFormat="1" ht="15.75" x14ac:dyDescent="0.25">
      <c r="A203" s="122"/>
      <c r="B203" s="121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77"/>
      <c r="N203" s="77"/>
      <c r="O203" s="77"/>
      <c r="P203" s="77"/>
      <c r="Q203" s="76"/>
      <c r="R203" s="76"/>
    </row>
    <row r="204" spans="1:18" s="86" customFormat="1" ht="15.75" x14ac:dyDescent="0.25">
      <c r="A204" s="122"/>
      <c r="B204" s="121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77"/>
      <c r="N204" s="77"/>
      <c r="O204" s="77"/>
      <c r="P204" s="77"/>
      <c r="Q204" s="76"/>
      <c r="R204" s="76"/>
    </row>
    <row r="205" spans="1:18" s="86" customFormat="1" ht="15.75" x14ac:dyDescent="0.25">
      <c r="A205" s="122"/>
      <c r="B205" s="121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M205" s="77"/>
      <c r="N205" s="77"/>
      <c r="O205" s="77"/>
      <c r="P205" s="77"/>
      <c r="Q205" s="76"/>
      <c r="R205" s="76"/>
    </row>
    <row r="206" spans="1:18" s="86" customFormat="1" ht="15.75" x14ac:dyDescent="0.25">
      <c r="A206" s="122"/>
      <c r="B206" s="121"/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  <c r="M206" s="77"/>
      <c r="N206" s="77"/>
      <c r="O206" s="77"/>
      <c r="P206" s="77"/>
      <c r="Q206" s="76"/>
      <c r="R206" s="76"/>
    </row>
    <row r="207" spans="1:18" s="86" customFormat="1" ht="15.75" x14ac:dyDescent="0.25">
      <c r="A207" s="122"/>
      <c r="B207" s="121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M207" s="77"/>
      <c r="N207" s="77"/>
      <c r="O207" s="77"/>
      <c r="P207" s="77"/>
      <c r="Q207" s="76"/>
      <c r="R207" s="76"/>
    </row>
    <row r="208" spans="1:18" s="86" customFormat="1" ht="15.75" x14ac:dyDescent="0.25">
      <c r="A208" s="122"/>
      <c r="B208" s="121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M208" s="77"/>
      <c r="N208" s="77"/>
      <c r="O208" s="77"/>
      <c r="P208" s="77"/>
      <c r="Q208" s="76"/>
      <c r="R208" s="76"/>
    </row>
    <row r="209" spans="1:18" s="86" customFormat="1" ht="15.75" x14ac:dyDescent="0.25">
      <c r="A209" s="122"/>
      <c r="B209" s="121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77"/>
      <c r="N209" s="77"/>
      <c r="O209" s="77"/>
      <c r="P209" s="77"/>
      <c r="Q209" s="76"/>
      <c r="R209" s="76"/>
    </row>
    <row r="210" spans="1:18" s="86" customFormat="1" ht="15.75" x14ac:dyDescent="0.25">
      <c r="A210" s="122"/>
      <c r="B210" s="121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  <c r="M210" s="77"/>
      <c r="N210" s="77"/>
      <c r="O210" s="77"/>
      <c r="P210" s="77"/>
      <c r="Q210" s="76"/>
      <c r="R210" s="76"/>
    </row>
    <row r="211" spans="1:18" s="86" customFormat="1" ht="15.75" x14ac:dyDescent="0.25">
      <c r="A211" s="122"/>
      <c r="B211" s="121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77"/>
      <c r="N211" s="77"/>
      <c r="O211" s="77"/>
      <c r="P211" s="77"/>
      <c r="Q211" s="76"/>
      <c r="R211" s="76"/>
    </row>
    <row r="212" spans="1:18" s="86" customFormat="1" ht="15.75" x14ac:dyDescent="0.25">
      <c r="A212" s="122"/>
      <c r="B212" s="121"/>
      <c r="C212" s="117"/>
      <c r="D212" s="117"/>
      <c r="E212" s="117"/>
      <c r="F212" s="117"/>
      <c r="G212" s="117"/>
      <c r="H212" s="117"/>
      <c r="I212" s="117"/>
      <c r="J212" s="117"/>
      <c r="K212" s="117"/>
      <c r="L212" s="117"/>
      <c r="M212" s="77"/>
      <c r="N212" s="77"/>
      <c r="O212" s="77"/>
      <c r="P212" s="77"/>
      <c r="Q212" s="76"/>
      <c r="R212" s="76"/>
    </row>
    <row r="213" spans="1:18" s="86" customFormat="1" ht="15.75" x14ac:dyDescent="0.25">
      <c r="A213" s="122"/>
      <c r="B213" s="121"/>
      <c r="C213" s="117"/>
      <c r="D213" s="117"/>
      <c r="E213" s="117"/>
      <c r="F213" s="117"/>
      <c r="G213" s="117"/>
      <c r="H213" s="117"/>
      <c r="I213" s="117"/>
      <c r="J213" s="117"/>
      <c r="K213" s="117"/>
      <c r="L213" s="117"/>
      <c r="M213" s="77"/>
      <c r="N213" s="77"/>
      <c r="O213" s="77"/>
      <c r="P213" s="77"/>
      <c r="Q213" s="76"/>
      <c r="R213" s="76"/>
    </row>
    <row r="214" spans="1:18" s="86" customFormat="1" ht="15.75" x14ac:dyDescent="0.25">
      <c r="A214" s="122"/>
      <c r="B214" s="121"/>
      <c r="C214" s="117"/>
      <c r="D214" s="117"/>
      <c r="E214" s="117"/>
      <c r="F214" s="117"/>
      <c r="G214" s="117"/>
      <c r="H214" s="117"/>
      <c r="I214" s="117"/>
      <c r="J214" s="117"/>
      <c r="K214" s="117"/>
      <c r="L214" s="117"/>
      <c r="M214" s="77"/>
      <c r="N214" s="77"/>
      <c r="O214" s="77"/>
      <c r="P214" s="77"/>
      <c r="Q214" s="76"/>
      <c r="R214" s="76"/>
    </row>
    <row r="215" spans="1:18" s="86" customFormat="1" ht="15.75" x14ac:dyDescent="0.25">
      <c r="A215" s="122"/>
      <c r="B215" s="121"/>
      <c r="C215" s="117"/>
      <c r="D215" s="117"/>
      <c r="E215" s="117"/>
      <c r="F215" s="117"/>
      <c r="G215" s="117"/>
      <c r="H215" s="117"/>
      <c r="I215" s="117"/>
      <c r="J215" s="117"/>
      <c r="K215" s="117"/>
      <c r="L215" s="117"/>
      <c r="M215" s="77"/>
      <c r="N215" s="77"/>
      <c r="O215" s="77"/>
      <c r="P215" s="77"/>
      <c r="Q215" s="76"/>
      <c r="R215" s="76"/>
    </row>
    <row r="216" spans="1:18" s="86" customFormat="1" ht="15.75" x14ac:dyDescent="0.25">
      <c r="A216" s="122"/>
      <c r="B216" s="121"/>
      <c r="C216" s="117"/>
      <c r="D216" s="117"/>
      <c r="E216" s="117"/>
      <c r="F216" s="117"/>
      <c r="G216" s="117"/>
      <c r="H216" s="117"/>
      <c r="I216" s="117"/>
      <c r="J216" s="117"/>
      <c r="K216" s="117"/>
      <c r="L216" s="117"/>
      <c r="M216" s="77"/>
      <c r="N216" s="77"/>
      <c r="O216" s="77"/>
      <c r="P216" s="77"/>
      <c r="Q216" s="76"/>
      <c r="R216" s="76"/>
    </row>
    <row r="217" spans="1:18" s="86" customFormat="1" ht="15.75" x14ac:dyDescent="0.25">
      <c r="A217" s="122"/>
      <c r="B217" s="121"/>
      <c r="C217" s="117"/>
      <c r="D217" s="117"/>
      <c r="E217" s="117"/>
      <c r="F217" s="117"/>
      <c r="G217" s="117"/>
      <c r="H217" s="117"/>
      <c r="I217" s="117"/>
      <c r="J217" s="117"/>
      <c r="K217" s="117"/>
      <c r="L217" s="117"/>
      <c r="M217" s="77"/>
      <c r="N217" s="77"/>
      <c r="O217" s="77"/>
      <c r="P217" s="77"/>
      <c r="Q217" s="76"/>
      <c r="R217" s="76"/>
    </row>
    <row r="218" spans="1:18" s="86" customFormat="1" ht="15.75" x14ac:dyDescent="0.25">
      <c r="A218" s="122"/>
      <c r="B218" s="121"/>
      <c r="C218" s="117"/>
      <c r="D218" s="117"/>
      <c r="E218" s="117"/>
      <c r="F218" s="117"/>
      <c r="G218" s="117"/>
      <c r="H218" s="117"/>
      <c r="I218" s="117"/>
      <c r="J218" s="117"/>
      <c r="K218" s="117"/>
      <c r="L218" s="117"/>
      <c r="M218" s="77"/>
      <c r="N218" s="77"/>
      <c r="O218" s="77"/>
      <c r="P218" s="77"/>
      <c r="Q218" s="76"/>
      <c r="R218" s="76"/>
    </row>
    <row r="219" spans="1:18" s="86" customFormat="1" ht="15.75" x14ac:dyDescent="0.25">
      <c r="A219" s="122"/>
      <c r="B219" s="121"/>
      <c r="C219" s="117"/>
      <c r="D219" s="117"/>
      <c r="E219" s="117"/>
      <c r="F219" s="117"/>
      <c r="G219" s="117"/>
      <c r="H219" s="117"/>
      <c r="I219" s="117"/>
      <c r="J219" s="117"/>
      <c r="K219" s="117"/>
      <c r="L219" s="117"/>
      <c r="M219" s="77"/>
      <c r="N219" s="77"/>
      <c r="O219" s="77"/>
      <c r="P219" s="77"/>
      <c r="Q219" s="76"/>
      <c r="R219" s="76"/>
    </row>
    <row r="220" spans="1:18" s="86" customFormat="1" ht="15.75" x14ac:dyDescent="0.25">
      <c r="A220" s="122"/>
      <c r="B220" s="121"/>
      <c r="C220" s="117"/>
      <c r="D220" s="117"/>
      <c r="E220" s="117"/>
      <c r="F220" s="117"/>
      <c r="G220" s="117"/>
      <c r="H220" s="117"/>
      <c r="I220" s="117"/>
      <c r="J220" s="117"/>
      <c r="K220" s="117"/>
      <c r="L220" s="117"/>
      <c r="M220" s="77"/>
      <c r="N220" s="77"/>
      <c r="O220" s="77"/>
      <c r="P220" s="77"/>
      <c r="Q220" s="76"/>
      <c r="R220" s="76"/>
    </row>
    <row r="221" spans="1:18" s="86" customFormat="1" ht="15.75" x14ac:dyDescent="0.25">
      <c r="A221" s="122"/>
      <c r="B221" s="121"/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77"/>
      <c r="N221" s="77"/>
      <c r="O221" s="77"/>
      <c r="P221" s="77"/>
      <c r="Q221" s="76"/>
      <c r="R221" s="76"/>
    </row>
    <row r="222" spans="1:18" s="86" customFormat="1" ht="15.75" x14ac:dyDescent="0.25">
      <c r="A222" s="122"/>
      <c r="B222" s="121"/>
      <c r="C222" s="117"/>
      <c r="D222" s="117"/>
      <c r="E222" s="117"/>
      <c r="F222" s="117"/>
      <c r="G222" s="117"/>
      <c r="H222" s="117"/>
      <c r="I222" s="117"/>
      <c r="J222" s="117"/>
      <c r="K222" s="117"/>
      <c r="L222" s="117"/>
      <c r="M222" s="77"/>
      <c r="N222" s="77"/>
      <c r="O222" s="77"/>
      <c r="P222" s="77"/>
      <c r="Q222" s="76"/>
      <c r="R222" s="76"/>
    </row>
    <row r="223" spans="1:18" s="86" customFormat="1" ht="15.75" x14ac:dyDescent="0.25">
      <c r="A223" s="122"/>
      <c r="B223" s="121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77"/>
      <c r="N223" s="77"/>
      <c r="O223" s="77"/>
      <c r="P223" s="77"/>
      <c r="Q223" s="76"/>
      <c r="R223" s="76"/>
    </row>
    <row r="224" spans="1:18" s="86" customFormat="1" ht="15.75" x14ac:dyDescent="0.25">
      <c r="A224" s="122"/>
      <c r="B224" s="121"/>
      <c r="C224" s="117"/>
      <c r="D224" s="117"/>
      <c r="E224" s="117"/>
      <c r="F224" s="117"/>
      <c r="G224" s="117"/>
      <c r="H224" s="117"/>
      <c r="I224" s="117"/>
      <c r="J224" s="117"/>
      <c r="K224" s="117"/>
      <c r="L224" s="117"/>
      <c r="M224" s="77"/>
      <c r="N224" s="77"/>
      <c r="O224" s="77"/>
      <c r="P224" s="77"/>
      <c r="Q224" s="76"/>
      <c r="R224" s="76"/>
    </row>
    <row r="225" spans="1:18" s="86" customFormat="1" ht="15.75" x14ac:dyDescent="0.25">
      <c r="A225" s="122"/>
      <c r="B225" s="121"/>
      <c r="C225" s="117"/>
      <c r="D225" s="117"/>
      <c r="E225" s="117"/>
      <c r="F225" s="117"/>
      <c r="G225" s="117"/>
      <c r="H225" s="117"/>
      <c r="I225" s="117"/>
      <c r="J225" s="117"/>
      <c r="K225" s="117"/>
      <c r="L225" s="117"/>
      <c r="M225" s="77"/>
      <c r="N225" s="77"/>
      <c r="O225" s="77"/>
      <c r="P225" s="77"/>
      <c r="Q225" s="76"/>
      <c r="R225" s="76"/>
    </row>
    <row r="226" spans="1:18" s="86" customFormat="1" ht="15.75" x14ac:dyDescent="0.25">
      <c r="A226" s="122"/>
      <c r="B226" s="121"/>
      <c r="C226" s="117"/>
      <c r="D226" s="117"/>
      <c r="E226" s="117"/>
      <c r="F226" s="117"/>
      <c r="G226" s="117"/>
      <c r="H226" s="117"/>
      <c r="I226" s="117"/>
      <c r="J226" s="117"/>
      <c r="K226" s="117"/>
      <c r="L226" s="117"/>
      <c r="M226" s="77"/>
      <c r="N226" s="77"/>
      <c r="O226" s="77"/>
      <c r="P226" s="77"/>
      <c r="Q226" s="76"/>
      <c r="R226" s="76"/>
    </row>
    <row r="227" spans="1:18" s="86" customFormat="1" ht="15.75" x14ac:dyDescent="0.25">
      <c r="A227" s="122"/>
      <c r="B227" s="121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77"/>
      <c r="N227" s="77"/>
      <c r="O227" s="77"/>
      <c r="P227" s="77"/>
      <c r="Q227" s="76"/>
      <c r="R227" s="76"/>
    </row>
    <row r="228" spans="1:18" s="86" customFormat="1" ht="15.75" x14ac:dyDescent="0.25">
      <c r="A228" s="122"/>
      <c r="B228" s="121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77"/>
      <c r="N228" s="77"/>
      <c r="O228" s="77"/>
      <c r="P228" s="77"/>
      <c r="Q228" s="76"/>
      <c r="R228" s="76"/>
    </row>
    <row r="229" spans="1:18" s="86" customFormat="1" ht="15.75" x14ac:dyDescent="0.25">
      <c r="A229" s="122"/>
      <c r="B229" s="121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77"/>
      <c r="N229" s="77"/>
      <c r="O229" s="77"/>
      <c r="P229" s="77"/>
      <c r="Q229" s="76"/>
      <c r="R229" s="76"/>
    </row>
    <row r="230" spans="1:18" s="86" customFormat="1" ht="15.75" x14ac:dyDescent="0.25">
      <c r="A230" s="122"/>
      <c r="B230" s="121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77"/>
      <c r="N230" s="77"/>
      <c r="O230" s="77"/>
      <c r="P230" s="77"/>
      <c r="Q230" s="76"/>
      <c r="R230" s="76"/>
    </row>
    <row r="231" spans="1:18" s="86" customFormat="1" ht="15.75" x14ac:dyDescent="0.25">
      <c r="A231" s="122"/>
      <c r="B231" s="121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77"/>
      <c r="N231" s="77"/>
      <c r="O231" s="77"/>
      <c r="P231" s="77"/>
      <c r="Q231" s="76"/>
      <c r="R231" s="76"/>
    </row>
    <row r="232" spans="1:18" s="86" customFormat="1" ht="15.75" x14ac:dyDescent="0.25">
      <c r="A232" s="122"/>
      <c r="B232" s="121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77"/>
      <c r="N232" s="77"/>
      <c r="O232" s="77"/>
      <c r="P232" s="77"/>
      <c r="Q232" s="76"/>
      <c r="R232" s="76"/>
    </row>
    <row r="233" spans="1:18" s="86" customFormat="1" ht="15.75" x14ac:dyDescent="0.25">
      <c r="A233" s="122"/>
      <c r="B233" s="121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77"/>
      <c r="N233" s="77"/>
      <c r="O233" s="77"/>
      <c r="P233" s="77"/>
      <c r="Q233" s="76"/>
      <c r="R233" s="76"/>
    </row>
    <row r="234" spans="1:18" s="86" customFormat="1" ht="15.75" x14ac:dyDescent="0.25">
      <c r="A234" s="122"/>
      <c r="B234" s="121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77"/>
      <c r="N234" s="77"/>
      <c r="O234" s="77"/>
      <c r="P234" s="77"/>
      <c r="Q234" s="76"/>
      <c r="R234" s="76"/>
    </row>
    <row r="235" spans="1:18" s="86" customFormat="1" ht="15.75" x14ac:dyDescent="0.25">
      <c r="A235" s="122"/>
      <c r="B235" s="121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77"/>
      <c r="N235" s="77"/>
      <c r="O235" s="77"/>
      <c r="P235" s="77"/>
      <c r="Q235" s="76"/>
      <c r="R235" s="76"/>
    </row>
    <row r="236" spans="1:18" s="86" customFormat="1" ht="15.75" x14ac:dyDescent="0.25">
      <c r="A236" s="122"/>
      <c r="B236" s="121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77"/>
      <c r="N236" s="77"/>
      <c r="O236" s="77"/>
      <c r="P236" s="77"/>
      <c r="Q236" s="76"/>
      <c r="R236" s="76"/>
    </row>
    <row r="237" spans="1:18" s="86" customFormat="1" ht="15.75" x14ac:dyDescent="0.25">
      <c r="A237" s="122"/>
      <c r="B237" s="121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77"/>
      <c r="N237" s="77"/>
      <c r="O237" s="77"/>
      <c r="P237" s="77"/>
      <c r="Q237" s="76"/>
      <c r="R237" s="76"/>
    </row>
    <row r="238" spans="1:18" s="86" customFormat="1" ht="15.75" x14ac:dyDescent="0.25">
      <c r="A238" s="122"/>
      <c r="B238" s="121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77"/>
      <c r="N238" s="77"/>
      <c r="O238" s="77"/>
      <c r="P238" s="77"/>
      <c r="Q238" s="76"/>
      <c r="R238" s="76"/>
    </row>
    <row r="239" spans="1:18" s="86" customFormat="1" ht="15.75" x14ac:dyDescent="0.25">
      <c r="A239" s="122"/>
      <c r="B239" s="121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77"/>
      <c r="N239" s="77"/>
      <c r="O239" s="77"/>
      <c r="P239" s="77"/>
      <c r="Q239" s="76"/>
      <c r="R239" s="76"/>
    </row>
    <row r="240" spans="1:18" s="86" customFormat="1" ht="15.75" x14ac:dyDescent="0.25">
      <c r="A240" s="122"/>
      <c r="B240" s="121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77"/>
      <c r="N240" s="77"/>
      <c r="O240" s="77"/>
      <c r="P240" s="77"/>
      <c r="Q240" s="76"/>
      <c r="R240" s="76"/>
    </row>
    <row r="241" spans="1:18" s="86" customFormat="1" ht="15.75" x14ac:dyDescent="0.25">
      <c r="A241" s="122"/>
      <c r="B241" s="121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77"/>
      <c r="N241" s="77"/>
      <c r="O241" s="77"/>
      <c r="P241" s="77"/>
      <c r="Q241" s="76"/>
      <c r="R241" s="76"/>
    </row>
    <row r="242" spans="1:18" s="86" customFormat="1" ht="15.75" x14ac:dyDescent="0.25">
      <c r="A242" s="122"/>
      <c r="B242" s="121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77"/>
      <c r="N242" s="77"/>
      <c r="O242" s="77"/>
      <c r="P242" s="77"/>
      <c r="Q242" s="76"/>
      <c r="R242" s="76"/>
    </row>
    <row r="243" spans="1:18" s="86" customFormat="1" ht="15.75" x14ac:dyDescent="0.25">
      <c r="A243" s="122"/>
      <c r="B243" s="121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77"/>
      <c r="N243" s="77"/>
      <c r="O243" s="77"/>
      <c r="P243" s="77"/>
      <c r="Q243" s="76"/>
      <c r="R243" s="76"/>
    </row>
    <row r="244" spans="1:18" s="86" customFormat="1" ht="15.75" x14ac:dyDescent="0.25">
      <c r="A244" s="122"/>
      <c r="B244" s="121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77"/>
      <c r="N244" s="77"/>
      <c r="O244" s="77"/>
      <c r="P244" s="77"/>
      <c r="Q244" s="76"/>
      <c r="R244" s="76"/>
    </row>
    <row r="245" spans="1:18" s="86" customFormat="1" ht="15.75" x14ac:dyDescent="0.25">
      <c r="A245" s="122"/>
      <c r="B245" s="121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77"/>
      <c r="N245" s="77"/>
      <c r="O245" s="77"/>
      <c r="P245" s="77"/>
      <c r="Q245" s="76"/>
      <c r="R245" s="76"/>
    </row>
    <row r="246" spans="1:18" s="86" customFormat="1" ht="15.75" x14ac:dyDescent="0.25">
      <c r="A246" s="122"/>
      <c r="B246" s="121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77"/>
      <c r="N246" s="77"/>
      <c r="O246" s="77"/>
      <c r="P246" s="77"/>
      <c r="Q246" s="76"/>
      <c r="R246" s="76"/>
    </row>
    <row r="247" spans="1:18" s="86" customFormat="1" ht="15.75" x14ac:dyDescent="0.25">
      <c r="A247" s="122"/>
      <c r="B247" s="121"/>
      <c r="C247" s="117"/>
      <c r="D247" s="117"/>
      <c r="E247" s="117"/>
      <c r="F247" s="117"/>
      <c r="G247" s="117"/>
      <c r="H247" s="117"/>
      <c r="I247" s="117"/>
      <c r="J247" s="117"/>
      <c r="K247" s="117"/>
      <c r="L247" s="117"/>
      <c r="M247" s="77"/>
      <c r="N247" s="77"/>
      <c r="O247" s="77"/>
      <c r="P247" s="77"/>
      <c r="Q247" s="76"/>
      <c r="R247" s="76"/>
    </row>
    <row r="248" spans="1:18" s="86" customFormat="1" ht="15.75" x14ac:dyDescent="0.25">
      <c r="A248" s="122"/>
      <c r="B248" s="121"/>
      <c r="C248" s="117"/>
      <c r="D248" s="117"/>
      <c r="E248" s="117"/>
      <c r="F248" s="117"/>
      <c r="G248" s="117"/>
      <c r="H248" s="117"/>
      <c r="I248" s="117"/>
      <c r="J248" s="117"/>
      <c r="K248" s="117"/>
      <c r="L248" s="117"/>
      <c r="M248" s="77"/>
      <c r="N248" s="77"/>
      <c r="O248" s="77"/>
      <c r="P248" s="77"/>
      <c r="Q248" s="76"/>
      <c r="R248" s="76"/>
    </row>
    <row r="249" spans="1:18" s="86" customFormat="1" ht="15.75" x14ac:dyDescent="0.25">
      <c r="A249" s="122"/>
      <c r="B249" s="121"/>
      <c r="C249" s="117"/>
      <c r="D249" s="117"/>
      <c r="E249" s="117"/>
      <c r="F249" s="117"/>
      <c r="G249" s="117"/>
      <c r="H249" s="117"/>
      <c r="I249" s="117"/>
      <c r="J249" s="117"/>
      <c r="K249" s="117"/>
      <c r="L249" s="117"/>
      <c r="M249" s="77"/>
      <c r="N249" s="77"/>
      <c r="O249" s="77"/>
      <c r="P249" s="77"/>
      <c r="Q249" s="76"/>
      <c r="R249" s="76"/>
    </row>
    <row r="250" spans="1:18" s="86" customFormat="1" ht="15.75" x14ac:dyDescent="0.25">
      <c r="A250" s="122"/>
      <c r="B250" s="121"/>
      <c r="C250" s="117"/>
      <c r="D250" s="117"/>
      <c r="E250" s="117"/>
      <c r="F250" s="117"/>
      <c r="G250" s="117"/>
      <c r="H250" s="117"/>
      <c r="I250" s="117"/>
      <c r="J250" s="117"/>
      <c r="K250" s="117"/>
      <c r="L250" s="117"/>
      <c r="M250" s="77"/>
      <c r="N250" s="77"/>
      <c r="O250" s="77"/>
      <c r="P250" s="77"/>
      <c r="Q250" s="76"/>
      <c r="R250" s="76"/>
    </row>
    <row r="251" spans="1:18" s="86" customFormat="1" ht="15.75" x14ac:dyDescent="0.25">
      <c r="A251" s="122"/>
      <c r="B251" s="121"/>
      <c r="C251" s="117"/>
      <c r="D251" s="117"/>
      <c r="E251" s="117"/>
      <c r="F251" s="117"/>
      <c r="G251" s="117"/>
      <c r="H251" s="117"/>
      <c r="I251" s="117"/>
      <c r="J251" s="117"/>
      <c r="K251" s="117"/>
      <c r="L251" s="117"/>
      <c r="M251" s="77"/>
      <c r="N251" s="77"/>
      <c r="O251" s="77"/>
      <c r="P251" s="77"/>
      <c r="Q251" s="76"/>
      <c r="R251" s="76"/>
    </row>
    <row r="252" spans="1:18" s="86" customFormat="1" ht="15.75" x14ac:dyDescent="0.25">
      <c r="A252" s="122"/>
      <c r="B252" s="121"/>
      <c r="C252" s="117"/>
      <c r="D252" s="117"/>
      <c r="E252" s="117"/>
      <c r="F252" s="117"/>
      <c r="G252" s="117"/>
      <c r="H252" s="117"/>
      <c r="I252" s="117"/>
      <c r="J252" s="117"/>
      <c r="K252" s="117"/>
      <c r="L252" s="117"/>
      <c r="M252" s="77"/>
      <c r="N252" s="77"/>
      <c r="O252" s="77"/>
      <c r="P252" s="77"/>
      <c r="Q252" s="76"/>
      <c r="R252" s="76"/>
    </row>
    <row r="253" spans="1:18" s="86" customFormat="1" ht="15.75" x14ac:dyDescent="0.25">
      <c r="A253" s="122"/>
      <c r="B253" s="121"/>
      <c r="C253" s="117"/>
      <c r="D253" s="117"/>
      <c r="E253" s="117"/>
      <c r="F253" s="117"/>
      <c r="G253" s="117"/>
      <c r="H253" s="117"/>
      <c r="I253" s="117"/>
      <c r="J253" s="117"/>
      <c r="K253" s="117"/>
      <c r="L253" s="117"/>
      <c r="M253" s="77"/>
      <c r="N253" s="77"/>
      <c r="O253" s="77"/>
      <c r="P253" s="77"/>
      <c r="Q253" s="76"/>
      <c r="R253" s="76"/>
    </row>
    <row r="254" spans="1:18" s="86" customFormat="1" ht="15.75" x14ac:dyDescent="0.25">
      <c r="A254" s="122"/>
      <c r="B254" s="121"/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77"/>
      <c r="N254" s="77"/>
      <c r="O254" s="77"/>
      <c r="P254" s="77"/>
      <c r="Q254" s="76"/>
      <c r="R254" s="76"/>
    </row>
    <row r="255" spans="1:18" s="86" customFormat="1" ht="15.75" x14ac:dyDescent="0.25">
      <c r="A255" s="122"/>
      <c r="B255" s="121"/>
      <c r="C255" s="117"/>
      <c r="D255" s="117"/>
      <c r="E255" s="117"/>
      <c r="F255" s="117"/>
      <c r="G255" s="117"/>
      <c r="H255" s="117"/>
      <c r="I255" s="117"/>
      <c r="J255" s="117"/>
      <c r="K255" s="117"/>
      <c r="L255" s="117"/>
      <c r="M255" s="77"/>
      <c r="N255" s="77"/>
      <c r="O255" s="77"/>
      <c r="P255" s="77"/>
      <c r="Q255" s="76"/>
      <c r="R255" s="76"/>
    </row>
    <row r="256" spans="1:18" s="86" customFormat="1" ht="15.75" x14ac:dyDescent="0.25">
      <c r="A256" s="122"/>
      <c r="B256" s="121"/>
      <c r="C256" s="117"/>
      <c r="D256" s="117"/>
      <c r="E256" s="117"/>
      <c r="F256" s="117"/>
      <c r="G256" s="117"/>
      <c r="H256" s="117"/>
      <c r="I256" s="117"/>
      <c r="J256" s="117"/>
      <c r="K256" s="117"/>
      <c r="L256" s="117"/>
      <c r="M256" s="77"/>
      <c r="N256" s="77"/>
      <c r="O256" s="77"/>
      <c r="P256" s="77"/>
      <c r="Q256" s="76"/>
      <c r="R256" s="76"/>
    </row>
    <row r="257" spans="1:18" s="86" customFormat="1" ht="15.75" x14ac:dyDescent="0.25">
      <c r="A257" s="122"/>
      <c r="B257" s="121"/>
      <c r="C257" s="117"/>
      <c r="D257" s="117"/>
      <c r="E257" s="117"/>
      <c r="F257" s="117"/>
      <c r="G257" s="117"/>
      <c r="H257" s="117"/>
      <c r="I257" s="117"/>
      <c r="J257" s="117"/>
      <c r="K257" s="117"/>
      <c r="L257" s="117"/>
      <c r="M257" s="77"/>
      <c r="N257" s="77"/>
      <c r="O257" s="77"/>
      <c r="P257" s="77"/>
      <c r="Q257" s="76"/>
      <c r="R257" s="76"/>
    </row>
    <row r="258" spans="1:18" s="86" customFormat="1" ht="15.75" x14ac:dyDescent="0.25">
      <c r="A258" s="122"/>
      <c r="B258" s="121"/>
      <c r="C258" s="117"/>
      <c r="D258" s="117"/>
      <c r="E258" s="117"/>
      <c r="F258" s="117"/>
      <c r="G258" s="117"/>
      <c r="H258" s="117"/>
      <c r="I258" s="117"/>
      <c r="J258" s="117"/>
      <c r="K258" s="117"/>
      <c r="L258" s="117"/>
      <c r="M258" s="77"/>
      <c r="N258" s="77"/>
      <c r="O258" s="77"/>
      <c r="P258" s="77"/>
      <c r="Q258" s="76"/>
      <c r="R258" s="76"/>
    </row>
    <row r="259" spans="1:18" s="86" customFormat="1" ht="15.75" x14ac:dyDescent="0.25">
      <c r="A259" s="122"/>
      <c r="B259" s="121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  <c r="M259" s="77"/>
      <c r="N259" s="77"/>
      <c r="O259" s="77"/>
      <c r="P259" s="77"/>
      <c r="Q259" s="76"/>
      <c r="R259" s="76"/>
    </row>
    <row r="260" spans="1:18" s="86" customFormat="1" ht="15.75" x14ac:dyDescent="0.25">
      <c r="A260" s="122"/>
      <c r="B260" s="121"/>
      <c r="C260" s="117"/>
      <c r="D260" s="117"/>
      <c r="E260" s="117"/>
      <c r="F260" s="117"/>
      <c r="G260" s="117"/>
      <c r="H260" s="117"/>
      <c r="I260" s="117"/>
      <c r="J260" s="117"/>
      <c r="K260" s="117"/>
      <c r="L260" s="117"/>
      <c r="M260" s="77"/>
      <c r="N260" s="77"/>
      <c r="O260" s="77"/>
      <c r="P260" s="77"/>
      <c r="Q260" s="76"/>
      <c r="R260" s="76"/>
    </row>
    <row r="261" spans="1:18" s="86" customFormat="1" ht="15.75" x14ac:dyDescent="0.25">
      <c r="A261" s="122"/>
      <c r="B261" s="121"/>
      <c r="C261" s="117"/>
      <c r="D261" s="117"/>
      <c r="E261" s="117"/>
      <c r="F261" s="117"/>
      <c r="G261" s="117"/>
      <c r="H261" s="117"/>
      <c r="I261" s="117"/>
      <c r="J261" s="117"/>
      <c r="K261" s="117"/>
      <c r="L261" s="117"/>
      <c r="M261" s="77"/>
      <c r="N261" s="77"/>
      <c r="O261" s="77"/>
      <c r="P261" s="77"/>
      <c r="Q261" s="76"/>
      <c r="R261" s="76"/>
    </row>
    <row r="262" spans="1:18" s="86" customFormat="1" ht="15.75" x14ac:dyDescent="0.25">
      <c r="A262" s="122"/>
      <c r="B262" s="121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77"/>
      <c r="N262" s="77"/>
      <c r="O262" s="77"/>
      <c r="P262" s="77"/>
      <c r="Q262" s="76"/>
      <c r="R262" s="76"/>
    </row>
    <row r="263" spans="1:18" s="86" customFormat="1" ht="15.75" x14ac:dyDescent="0.25">
      <c r="A263" s="122"/>
      <c r="B263" s="121"/>
      <c r="C263" s="117"/>
      <c r="D263" s="117"/>
      <c r="E263" s="117"/>
      <c r="F263" s="117"/>
      <c r="G263" s="117"/>
      <c r="H263" s="117"/>
      <c r="I263" s="117"/>
      <c r="J263" s="117"/>
      <c r="K263" s="117"/>
      <c r="L263" s="117"/>
      <c r="M263" s="77"/>
      <c r="N263" s="77"/>
      <c r="O263" s="77"/>
      <c r="P263" s="77"/>
      <c r="Q263" s="76"/>
      <c r="R263" s="76"/>
    </row>
    <row r="264" spans="1:18" s="86" customFormat="1" ht="15.75" x14ac:dyDescent="0.25">
      <c r="A264" s="122"/>
      <c r="B264" s="121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77"/>
      <c r="N264" s="77"/>
      <c r="O264" s="77"/>
      <c r="P264" s="77"/>
      <c r="Q264" s="76"/>
      <c r="R264" s="76"/>
    </row>
    <row r="265" spans="1:18" s="86" customFormat="1" ht="15.75" x14ac:dyDescent="0.25">
      <c r="A265" s="122"/>
      <c r="B265" s="121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77"/>
      <c r="N265" s="77"/>
      <c r="O265" s="77"/>
      <c r="P265" s="77"/>
      <c r="Q265" s="76"/>
      <c r="R265" s="76"/>
    </row>
    <row r="266" spans="1:18" s="86" customFormat="1" ht="15.75" x14ac:dyDescent="0.25">
      <c r="A266" s="122"/>
      <c r="B266" s="121"/>
      <c r="C266" s="117"/>
      <c r="D266" s="117"/>
      <c r="E266" s="117"/>
      <c r="F266" s="117"/>
      <c r="G266" s="117"/>
      <c r="H266" s="117"/>
      <c r="I266" s="117"/>
      <c r="J266" s="117"/>
      <c r="K266" s="117"/>
      <c r="L266" s="117"/>
      <c r="M266" s="77"/>
      <c r="N266" s="77"/>
      <c r="O266" s="77"/>
      <c r="P266" s="77"/>
      <c r="Q266" s="76"/>
      <c r="R266" s="76"/>
    </row>
    <row r="267" spans="1:18" s="86" customFormat="1" ht="15.75" x14ac:dyDescent="0.25">
      <c r="A267" s="122"/>
      <c r="B267" s="121"/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77"/>
      <c r="N267" s="77"/>
      <c r="O267" s="77"/>
      <c r="P267" s="77"/>
      <c r="Q267" s="76"/>
      <c r="R267" s="76"/>
    </row>
    <row r="268" spans="1:18" s="86" customFormat="1" ht="15.75" x14ac:dyDescent="0.25">
      <c r="A268" s="122"/>
      <c r="B268" s="121"/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77"/>
      <c r="N268" s="77"/>
      <c r="O268" s="77"/>
      <c r="P268" s="77"/>
      <c r="Q268" s="76"/>
      <c r="R268" s="76"/>
    </row>
    <row r="269" spans="1:18" s="86" customFormat="1" ht="15.75" x14ac:dyDescent="0.25">
      <c r="A269" s="122"/>
      <c r="B269" s="121"/>
      <c r="C269" s="117"/>
      <c r="D269" s="117"/>
      <c r="E269" s="117"/>
      <c r="F269" s="117"/>
      <c r="G269" s="117"/>
      <c r="H269" s="117"/>
      <c r="I269" s="117"/>
      <c r="J269" s="117"/>
      <c r="K269" s="117"/>
      <c r="L269" s="117"/>
      <c r="M269" s="77"/>
      <c r="N269" s="77"/>
      <c r="O269" s="77"/>
      <c r="P269" s="77"/>
      <c r="Q269" s="76"/>
      <c r="R269" s="76"/>
    </row>
    <row r="270" spans="1:18" s="86" customFormat="1" ht="15.75" x14ac:dyDescent="0.25">
      <c r="A270" s="122"/>
      <c r="B270" s="121"/>
      <c r="C270" s="117"/>
      <c r="D270" s="117"/>
      <c r="E270" s="117"/>
      <c r="F270" s="117"/>
      <c r="G270" s="117"/>
      <c r="H270" s="117"/>
      <c r="I270" s="117"/>
      <c r="J270" s="117"/>
      <c r="K270" s="117"/>
      <c r="L270" s="117"/>
      <c r="M270" s="77"/>
      <c r="N270" s="77"/>
      <c r="O270" s="77"/>
      <c r="P270" s="77"/>
      <c r="Q270" s="76"/>
      <c r="R270" s="76"/>
    </row>
    <row r="271" spans="1:18" s="86" customFormat="1" ht="15.75" x14ac:dyDescent="0.25">
      <c r="A271" s="122"/>
      <c r="B271" s="121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77"/>
      <c r="N271" s="77"/>
      <c r="O271" s="77"/>
      <c r="P271" s="77"/>
      <c r="Q271" s="76"/>
      <c r="R271" s="76"/>
    </row>
    <row r="272" spans="1:18" s="86" customFormat="1" ht="15.75" x14ac:dyDescent="0.25">
      <c r="A272" s="122"/>
      <c r="B272" s="121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77"/>
      <c r="N272" s="77"/>
      <c r="O272" s="77"/>
      <c r="P272" s="77"/>
      <c r="Q272" s="76"/>
      <c r="R272" s="76"/>
    </row>
    <row r="273" spans="1:18" s="86" customFormat="1" ht="15.75" x14ac:dyDescent="0.25">
      <c r="A273" s="122"/>
      <c r="B273" s="121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77"/>
      <c r="N273" s="77"/>
      <c r="O273" s="77"/>
      <c r="P273" s="77"/>
      <c r="Q273" s="76"/>
      <c r="R273" s="76"/>
    </row>
    <row r="274" spans="1:18" s="86" customFormat="1" ht="15.75" x14ac:dyDescent="0.25">
      <c r="A274" s="122"/>
      <c r="B274" s="121"/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77"/>
      <c r="N274" s="77"/>
      <c r="O274" s="77"/>
      <c r="P274" s="77"/>
      <c r="Q274" s="76"/>
      <c r="R274" s="76"/>
    </row>
    <row r="275" spans="1:18" s="86" customFormat="1" ht="15.75" x14ac:dyDescent="0.25">
      <c r="A275" s="122"/>
      <c r="B275" s="121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77"/>
      <c r="N275" s="77"/>
      <c r="O275" s="77"/>
      <c r="P275" s="77"/>
      <c r="Q275" s="76"/>
      <c r="R275" s="76"/>
    </row>
    <row r="276" spans="1:18" s="86" customFormat="1" ht="15.75" x14ac:dyDescent="0.25">
      <c r="A276" s="122"/>
      <c r="B276" s="121"/>
      <c r="C276" s="117"/>
      <c r="D276" s="117"/>
      <c r="E276" s="117"/>
      <c r="F276" s="117"/>
      <c r="G276" s="117"/>
      <c r="H276" s="117"/>
      <c r="I276" s="117"/>
      <c r="J276" s="117"/>
      <c r="K276" s="117"/>
      <c r="L276" s="117"/>
      <c r="M276" s="77"/>
      <c r="N276" s="77"/>
      <c r="O276" s="77"/>
      <c r="P276" s="77"/>
      <c r="Q276" s="76"/>
      <c r="R276" s="76"/>
    </row>
    <row r="277" spans="1:18" s="86" customFormat="1" ht="15.75" x14ac:dyDescent="0.25">
      <c r="A277" s="122"/>
      <c r="B277" s="121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77"/>
      <c r="N277" s="77"/>
      <c r="O277" s="77"/>
      <c r="P277" s="77"/>
      <c r="Q277" s="76"/>
      <c r="R277" s="76"/>
    </row>
    <row r="278" spans="1:18" s="86" customFormat="1" ht="15.75" x14ac:dyDescent="0.25">
      <c r="A278" s="122"/>
      <c r="B278" s="121"/>
      <c r="C278" s="117"/>
      <c r="D278" s="117"/>
      <c r="E278" s="117"/>
      <c r="F278" s="117"/>
      <c r="G278" s="117"/>
      <c r="H278" s="117"/>
      <c r="I278" s="117"/>
      <c r="J278" s="117"/>
      <c r="K278" s="117"/>
      <c r="L278" s="117"/>
      <c r="M278" s="77"/>
      <c r="N278" s="77"/>
      <c r="O278" s="77"/>
      <c r="P278" s="77"/>
      <c r="Q278" s="76"/>
      <c r="R278" s="76"/>
    </row>
    <row r="279" spans="1:18" s="86" customFormat="1" ht="15.75" x14ac:dyDescent="0.25">
      <c r="A279" s="122"/>
      <c r="B279" s="121"/>
      <c r="C279" s="117"/>
      <c r="D279" s="117"/>
      <c r="E279" s="117"/>
      <c r="F279" s="117"/>
      <c r="G279" s="117"/>
      <c r="H279" s="117"/>
      <c r="I279" s="117"/>
      <c r="J279" s="117"/>
      <c r="K279" s="117"/>
      <c r="L279" s="117"/>
      <c r="M279" s="77"/>
      <c r="N279" s="77"/>
      <c r="O279" s="77"/>
      <c r="P279" s="77"/>
      <c r="Q279" s="76"/>
      <c r="R279" s="76"/>
    </row>
    <row r="280" spans="1:18" s="86" customFormat="1" ht="15.75" x14ac:dyDescent="0.25">
      <c r="A280" s="122"/>
      <c r="B280" s="121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77"/>
      <c r="N280" s="77"/>
      <c r="O280" s="77"/>
      <c r="P280" s="77"/>
      <c r="Q280" s="76"/>
      <c r="R280" s="76"/>
    </row>
    <row r="281" spans="1:18" s="86" customFormat="1" ht="15.75" x14ac:dyDescent="0.25">
      <c r="A281" s="122"/>
      <c r="B281" s="121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77"/>
      <c r="N281" s="77"/>
      <c r="O281" s="77"/>
      <c r="P281" s="77"/>
      <c r="Q281" s="76"/>
      <c r="R281" s="76"/>
    </row>
    <row r="282" spans="1:18" s="86" customFormat="1" ht="15.75" x14ac:dyDescent="0.25">
      <c r="A282" s="122"/>
      <c r="B282" s="121"/>
      <c r="C282" s="117"/>
      <c r="D282" s="117"/>
      <c r="E282" s="117"/>
      <c r="F282" s="117"/>
      <c r="G282" s="117"/>
      <c r="H282" s="117"/>
      <c r="I282" s="117"/>
      <c r="J282" s="117"/>
      <c r="K282" s="117"/>
      <c r="L282" s="117"/>
      <c r="M282" s="77"/>
      <c r="N282" s="77"/>
      <c r="O282" s="77"/>
      <c r="P282" s="77"/>
      <c r="Q282" s="76"/>
      <c r="R282" s="76"/>
    </row>
    <row r="283" spans="1:18" s="86" customFormat="1" ht="15.75" x14ac:dyDescent="0.25">
      <c r="A283" s="122"/>
      <c r="B283" s="121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77"/>
      <c r="N283" s="77"/>
      <c r="O283" s="77"/>
      <c r="P283" s="77"/>
      <c r="Q283" s="76"/>
      <c r="R283" s="76"/>
    </row>
    <row r="284" spans="1:18" s="86" customFormat="1" ht="15.75" x14ac:dyDescent="0.25">
      <c r="A284" s="122"/>
      <c r="B284" s="121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77"/>
      <c r="N284" s="77"/>
      <c r="O284" s="77"/>
      <c r="P284" s="77"/>
      <c r="Q284" s="76"/>
      <c r="R284" s="76"/>
    </row>
    <row r="285" spans="1:18" s="86" customFormat="1" ht="15.75" x14ac:dyDescent="0.25">
      <c r="A285" s="122"/>
      <c r="B285" s="121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77"/>
      <c r="N285" s="77"/>
      <c r="O285" s="77"/>
      <c r="P285" s="77"/>
      <c r="Q285" s="76"/>
      <c r="R285" s="76"/>
    </row>
    <row r="286" spans="1:18" s="86" customFormat="1" ht="15.75" x14ac:dyDescent="0.25">
      <c r="A286" s="122"/>
      <c r="B286" s="121"/>
      <c r="C286" s="117"/>
      <c r="D286" s="117"/>
      <c r="E286" s="117"/>
      <c r="F286" s="117"/>
      <c r="G286" s="117"/>
      <c r="H286" s="117"/>
      <c r="I286" s="117"/>
      <c r="J286" s="117"/>
      <c r="K286" s="117"/>
      <c r="L286" s="117"/>
      <c r="M286" s="77"/>
      <c r="N286" s="77"/>
      <c r="O286" s="77"/>
      <c r="P286" s="77"/>
      <c r="Q286" s="76"/>
      <c r="R286" s="76"/>
    </row>
    <row r="287" spans="1:18" s="86" customFormat="1" ht="15.75" x14ac:dyDescent="0.25">
      <c r="A287" s="122"/>
      <c r="B287" s="121"/>
      <c r="C287" s="117"/>
      <c r="D287" s="117"/>
      <c r="E287" s="117"/>
      <c r="F287" s="117"/>
      <c r="G287" s="117"/>
      <c r="H287" s="117"/>
      <c r="I287" s="117"/>
      <c r="J287" s="117"/>
      <c r="K287" s="117"/>
      <c r="L287" s="117"/>
      <c r="M287" s="77"/>
      <c r="N287" s="77"/>
      <c r="O287" s="77"/>
      <c r="P287" s="77"/>
      <c r="Q287" s="76"/>
      <c r="R287" s="76"/>
    </row>
    <row r="288" spans="1:18" s="86" customFormat="1" ht="15.75" x14ac:dyDescent="0.25">
      <c r="A288" s="122"/>
      <c r="B288" s="121"/>
      <c r="C288" s="117"/>
      <c r="D288" s="117"/>
      <c r="E288" s="117"/>
      <c r="F288" s="117"/>
      <c r="G288" s="117"/>
      <c r="H288" s="117"/>
      <c r="I288" s="117"/>
      <c r="J288" s="117"/>
      <c r="K288" s="117"/>
      <c r="L288" s="117"/>
      <c r="M288" s="77"/>
      <c r="N288" s="77"/>
      <c r="O288" s="77"/>
      <c r="P288" s="77"/>
      <c r="Q288" s="76"/>
      <c r="R288" s="76"/>
    </row>
    <row r="289" spans="1:18" s="86" customFormat="1" ht="15.75" x14ac:dyDescent="0.25">
      <c r="A289" s="122"/>
      <c r="B289" s="121"/>
      <c r="C289" s="117"/>
      <c r="D289" s="117"/>
      <c r="E289" s="117"/>
      <c r="F289" s="117"/>
      <c r="G289" s="117"/>
      <c r="H289" s="117"/>
      <c r="I289" s="117"/>
      <c r="J289" s="117"/>
      <c r="K289" s="117"/>
      <c r="L289" s="117"/>
      <c r="M289" s="77"/>
      <c r="N289" s="77"/>
      <c r="O289" s="77"/>
      <c r="P289" s="77"/>
      <c r="Q289" s="76"/>
      <c r="R289" s="76"/>
    </row>
    <row r="290" spans="1:18" s="86" customFormat="1" ht="15.75" x14ac:dyDescent="0.25">
      <c r="A290" s="122"/>
      <c r="B290" s="121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77"/>
      <c r="N290" s="77"/>
      <c r="O290" s="77"/>
      <c r="P290" s="77"/>
      <c r="Q290" s="76"/>
      <c r="R290" s="76"/>
    </row>
    <row r="291" spans="1:18" s="86" customFormat="1" ht="15.75" x14ac:dyDescent="0.25">
      <c r="A291" s="122"/>
      <c r="B291" s="121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77"/>
      <c r="N291" s="77"/>
      <c r="O291" s="77"/>
      <c r="P291" s="77"/>
      <c r="Q291" s="76"/>
      <c r="R291" s="76"/>
    </row>
    <row r="292" spans="1:18" s="86" customFormat="1" ht="15.75" x14ac:dyDescent="0.25">
      <c r="A292" s="122"/>
      <c r="B292" s="121"/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77"/>
      <c r="N292" s="77"/>
      <c r="O292" s="77"/>
      <c r="P292" s="77"/>
      <c r="Q292" s="76"/>
      <c r="R292" s="76"/>
    </row>
    <row r="293" spans="1:18" s="86" customFormat="1" ht="15.75" x14ac:dyDescent="0.25">
      <c r="A293" s="122"/>
      <c r="B293" s="121"/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77"/>
      <c r="N293" s="77"/>
      <c r="O293" s="77"/>
      <c r="P293" s="77"/>
      <c r="Q293" s="76"/>
      <c r="R293" s="76"/>
    </row>
    <row r="294" spans="1:18" s="86" customFormat="1" ht="15.75" x14ac:dyDescent="0.25">
      <c r="A294" s="122"/>
      <c r="B294" s="121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77"/>
      <c r="N294" s="77"/>
      <c r="O294" s="77"/>
      <c r="P294" s="77"/>
      <c r="Q294" s="76"/>
      <c r="R294" s="76"/>
    </row>
    <row r="295" spans="1:18" s="86" customFormat="1" ht="15.75" x14ac:dyDescent="0.25">
      <c r="A295" s="122"/>
      <c r="B295" s="121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77"/>
      <c r="N295" s="77"/>
      <c r="O295" s="77"/>
      <c r="P295" s="77"/>
      <c r="Q295" s="76"/>
      <c r="R295" s="76"/>
    </row>
    <row r="296" spans="1:18" s="86" customFormat="1" ht="15.75" x14ac:dyDescent="0.25">
      <c r="A296" s="122"/>
      <c r="B296" s="121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77"/>
      <c r="N296" s="77"/>
      <c r="O296" s="77"/>
      <c r="P296" s="77"/>
      <c r="Q296" s="76"/>
      <c r="R296" s="76"/>
    </row>
    <row r="297" spans="1:18" s="86" customFormat="1" ht="15.75" x14ac:dyDescent="0.25">
      <c r="A297" s="122"/>
      <c r="B297" s="121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77"/>
      <c r="N297" s="77"/>
      <c r="O297" s="77"/>
      <c r="P297" s="77"/>
      <c r="Q297" s="76"/>
      <c r="R297" s="76"/>
    </row>
    <row r="298" spans="1:18" s="86" customFormat="1" ht="15.75" x14ac:dyDescent="0.25">
      <c r="A298" s="122"/>
      <c r="B298" s="121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77"/>
      <c r="N298" s="77"/>
      <c r="O298" s="77"/>
      <c r="P298" s="77"/>
      <c r="Q298" s="76"/>
      <c r="R298" s="76"/>
    </row>
    <row r="299" spans="1:18" s="86" customFormat="1" ht="15.75" x14ac:dyDescent="0.25">
      <c r="A299" s="122"/>
      <c r="B299" s="121"/>
      <c r="C299" s="117"/>
      <c r="D299" s="117"/>
      <c r="E299" s="117"/>
      <c r="F299" s="117"/>
      <c r="G299" s="117"/>
      <c r="H299" s="117"/>
      <c r="I299" s="117"/>
      <c r="J299" s="117"/>
      <c r="K299" s="117"/>
      <c r="L299" s="117"/>
      <c r="M299" s="77"/>
      <c r="N299" s="77"/>
      <c r="O299" s="77"/>
      <c r="P299" s="77"/>
      <c r="Q299" s="76"/>
      <c r="R299" s="76"/>
    </row>
    <row r="300" spans="1:18" s="86" customFormat="1" ht="15.75" x14ac:dyDescent="0.25">
      <c r="A300" s="122"/>
      <c r="B300" s="121"/>
      <c r="C300" s="117"/>
      <c r="D300" s="117"/>
      <c r="E300" s="117"/>
      <c r="F300" s="117"/>
      <c r="G300" s="117"/>
      <c r="H300" s="117"/>
      <c r="I300" s="117"/>
      <c r="J300" s="117"/>
      <c r="K300" s="117"/>
      <c r="L300" s="117"/>
      <c r="M300" s="77"/>
      <c r="N300" s="77"/>
      <c r="O300" s="77"/>
      <c r="P300" s="77"/>
      <c r="Q300" s="76"/>
      <c r="R300" s="76"/>
    </row>
    <row r="301" spans="1:18" s="86" customFormat="1" ht="15.75" x14ac:dyDescent="0.25">
      <c r="A301" s="122"/>
      <c r="B301" s="121"/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77"/>
      <c r="N301" s="77"/>
      <c r="O301" s="77"/>
      <c r="P301" s="77"/>
      <c r="Q301" s="76"/>
      <c r="R301" s="76"/>
    </row>
    <row r="302" spans="1:18" s="86" customFormat="1" ht="15.75" x14ac:dyDescent="0.25">
      <c r="A302" s="122"/>
      <c r="B302" s="121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77"/>
      <c r="N302" s="77"/>
      <c r="O302" s="77"/>
      <c r="P302" s="77"/>
      <c r="Q302" s="76"/>
      <c r="R302" s="76"/>
    </row>
    <row r="303" spans="1:18" s="86" customFormat="1" ht="15.75" x14ac:dyDescent="0.25">
      <c r="A303" s="122"/>
      <c r="B303" s="121"/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77"/>
      <c r="N303" s="77"/>
      <c r="O303" s="77"/>
      <c r="P303" s="77"/>
      <c r="Q303" s="76"/>
      <c r="R303" s="76"/>
    </row>
    <row r="304" spans="1:18" s="86" customFormat="1" ht="15.75" x14ac:dyDescent="0.25">
      <c r="A304" s="122"/>
      <c r="B304" s="121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77"/>
      <c r="N304" s="77"/>
      <c r="O304" s="77"/>
      <c r="P304" s="77"/>
      <c r="Q304" s="76"/>
      <c r="R304" s="76"/>
    </row>
    <row r="305" spans="1:18" s="86" customFormat="1" ht="15.75" x14ac:dyDescent="0.25">
      <c r="A305" s="122"/>
      <c r="B305" s="121"/>
      <c r="C305" s="117"/>
      <c r="D305" s="117"/>
      <c r="E305" s="117"/>
      <c r="F305" s="117"/>
      <c r="G305" s="117"/>
      <c r="H305" s="117"/>
      <c r="I305" s="117"/>
      <c r="J305" s="117"/>
      <c r="K305" s="117"/>
      <c r="L305" s="117"/>
      <c r="M305" s="77"/>
      <c r="N305" s="77"/>
      <c r="O305" s="77"/>
      <c r="P305" s="77"/>
      <c r="Q305" s="76"/>
      <c r="R305" s="76"/>
    </row>
    <row r="306" spans="1:18" s="86" customFormat="1" ht="15.75" x14ac:dyDescent="0.25">
      <c r="A306" s="122"/>
      <c r="B306" s="121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77"/>
      <c r="N306" s="77"/>
      <c r="O306" s="77"/>
      <c r="P306" s="77"/>
      <c r="Q306" s="76"/>
      <c r="R306" s="76"/>
    </row>
    <row r="307" spans="1:18" s="86" customFormat="1" ht="15.75" x14ac:dyDescent="0.25">
      <c r="A307" s="122"/>
      <c r="B307" s="121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77"/>
      <c r="N307" s="77"/>
      <c r="O307" s="77"/>
      <c r="P307" s="77"/>
      <c r="Q307" s="76"/>
      <c r="R307" s="76"/>
    </row>
    <row r="308" spans="1:18" s="86" customFormat="1" ht="15.75" x14ac:dyDescent="0.25">
      <c r="A308" s="122"/>
      <c r="B308" s="121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77"/>
      <c r="N308" s="77"/>
      <c r="O308" s="77"/>
      <c r="P308" s="77"/>
      <c r="Q308" s="76"/>
      <c r="R308" s="76"/>
    </row>
    <row r="309" spans="1:18" s="86" customFormat="1" ht="15.75" x14ac:dyDescent="0.25">
      <c r="A309" s="122"/>
      <c r="B309" s="121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77"/>
      <c r="N309" s="77"/>
      <c r="O309" s="77"/>
      <c r="P309" s="77"/>
      <c r="Q309" s="76"/>
      <c r="R309" s="76"/>
    </row>
    <row r="310" spans="1:18" s="86" customFormat="1" ht="15.75" x14ac:dyDescent="0.25">
      <c r="A310" s="122"/>
      <c r="B310" s="121"/>
      <c r="C310" s="117"/>
      <c r="D310" s="117"/>
      <c r="E310" s="117"/>
      <c r="F310" s="117"/>
      <c r="G310" s="117"/>
      <c r="H310" s="117"/>
      <c r="I310" s="117"/>
      <c r="J310" s="117"/>
      <c r="K310" s="117"/>
      <c r="L310" s="117"/>
      <c r="M310" s="77"/>
      <c r="N310" s="77"/>
      <c r="O310" s="77"/>
      <c r="P310" s="77"/>
      <c r="Q310" s="76"/>
      <c r="R310" s="76"/>
    </row>
    <row r="311" spans="1:18" s="86" customFormat="1" ht="15.75" x14ac:dyDescent="0.25">
      <c r="A311" s="122"/>
      <c r="B311" s="121"/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77"/>
      <c r="N311" s="77"/>
      <c r="O311" s="77"/>
      <c r="P311" s="77"/>
      <c r="Q311" s="76"/>
      <c r="R311" s="76"/>
    </row>
    <row r="312" spans="1:18" s="86" customFormat="1" ht="15.75" x14ac:dyDescent="0.25">
      <c r="A312" s="122"/>
      <c r="B312" s="121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77"/>
      <c r="N312" s="77"/>
      <c r="O312" s="77"/>
      <c r="P312" s="77"/>
      <c r="Q312" s="76"/>
      <c r="R312" s="76"/>
    </row>
    <row r="313" spans="1:18" s="86" customFormat="1" ht="15.75" x14ac:dyDescent="0.25">
      <c r="A313" s="122"/>
      <c r="B313" s="121"/>
      <c r="C313" s="117"/>
      <c r="D313" s="117"/>
      <c r="E313" s="117"/>
      <c r="F313" s="117"/>
      <c r="G313" s="117"/>
      <c r="H313" s="117"/>
      <c r="I313" s="117"/>
      <c r="J313" s="117"/>
      <c r="K313" s="117"/>
      <c r="L313" s="117"/>
      <c r="M313" s="77"/>
      <c r="N313" s="77"/>
      <c r="O313" s="77"/>
      <c r="P313" s="77"/>
      <c r="Q313" s="76"/>
      <c r="R313" s="76"/>
    </row>
    <row r="314" spans="1:18" s="86" customFormat="1" ht="15.75" x14ac:dyDescent="0.25">
      <c r="A314" s="122"/>
      <c r="B314" s="121"/>
      <c r="C314" s="117"/>
      <c r="D314" s="117"/>
      <c r="E314" s="117"/>
      <c r="F314" s="117"/>
      <c r="G314" s="117"/>
      <c r="H314" s="117"/>
      <c r="I314" s="117"/>
      <c r="J314" s="117"/>
      <c r="K314" s="117"/>
      <c r="L314" s="117"/>
      <c r="M314" s="77"/>
      <c r="N314" s="77"/>
      <c r="O314" s="77"/>
      <c r="P314" s="77"/>
      <c r="Q314" s="76"/>
      <c r="R314" s="76"/>
    </row>
    <row r="315" spans="1:18" s="86" customFormat="1" ht="15.75" x14ac:dyDescent="0.25">
      <c r="A315" s="122"/>
      <c r="B315" s="121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77"/>
      <c r="N315" s="77"/>
      <c r="O315" s="77"/>
      <c r="P315" s="77"/>
      <c r="Q315" s="76"/>
      <c r="R315" s="76"/>
    </row>
    <row r="316" spans="1:18" s="86" customFormat="1" ht="15.75" x14ac:dyDescent="0.25">
      <c r="A316" s="122"/>
      <c r="B316" s="121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77"/>
      <c r="N316" s="77"/>
      <c r="O316" s="77"/>
      <c r="P316" s="77"/>
      <c r="Q316" s="76"/>
      <c r="R316" s="76"/>
    </row>
    <row r="317" spans="1:18" s="86" customFormat="1" ht="15.75" x14ac:dyDescent="0.25">
      <c r="A317" s="122"/>
      <c r="B317" s="121"/>
      <c r="C317" s="117"/>
      <c r="D317" s="117"/>
      <c r="E317" s="117"/>
      <c r="F317" s="117"/>
      <c r="G317" s="117"/>
      <c r="H317" s="117"/>
      <c r="I317" s="117"/>
      <c r="J317" s="117"/>
      <c r="K317" s="117"/>
      <c r="L317" s="117"/>
      <c r="M317" s="77"/>
      <c r="N317" s="77"/>
      <c r="O317" s="77"/>
      <c r="P317" s="77"/>
      <c r="Q317" s="76"/>
      <c r="R317" s="76"/>
    </row>
    <row r="318" spans="1:18" s="86" customFormat="1" ht="15.75" x14ac:dyDescent="0.25">
      <c r="A318" s="122"/>
      <c r="B318" s="121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77"/>
      <c r="N318" s="77"/>
      <c r="O318" s="77"/>
      <c r="P318" s="77"/>
      <c r="Q318" s="76"/>
      <c r="R318" s="76"/>
    </row>
    <row r="319" spans="1:18" s="86" customFormat="1" ht="15.75" x14ac:dyDescent="0.25">
      <c r="A319" s="122"/>
      <c r="B319" s="121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77"/>
      <c r="N319" s="77"/>
      <c r="O319" s="77"/>
      <c r="P319" s="77"/>
      <c r="Q319" s="76"/>
      <c r="R319" s="76"/>
    </row>
    <row r="320" spans="1:18" s="86" customFormat="1" ht="15.75" x14ac:dyDescent="0.25">
      <c r="A320" s="122"/>
      <c r="B320" s="121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77"/>
      <c r="N320" s="77"/>
      <c r="O320" s="77"/>
      <c r="P320" s="77"/>
      <c r="Q320" s="76"/>
      <c r="R320" s="76"/>
    </row>
    <row r="321" spans="1:18" s="86" customFormat="1" ht="15.75" x14ac:dyDescent="0.25">
      <c r="A321" s="122"/>
      <c r="B321" s="121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77"/>
      <c r="N321" s="77"/>
      <c r="O321" s="77"/>
      <c r="P321" s="77"/>
      <c r="Q321" s="76"/>
      <c r="R321" s="76"/>
    </row>
    <row r="322" spans="1:18" s="86" customFormat="1" ht="15.75" x14ac:dyDescent="0.25">
      <c r="A322" s="122"/>
      <c r="B322" s="121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77"/>
      <c r="N322" s="77"/>
      <c r="O322" s="77"/>
      <c r="P322" s="77"/>
      <c r="Q322" s="76"/>
      <c r="R322" s="76"/>
    </row>
    <row r="323" spans="1:18" s="86" customFormat="1" ht="15.75" x14ac:dyDescent="0.25">
      <c r="A323" s="122"/>
      <c r="B323" s="121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77"/>
      <c r="N323" s="77"/>
      <c r="O323" s="77"/>
      <c r="P323" s="77"/>
      <c r="Q323" s="76"/>
      <c r="R323" s="76"/>
    </row>
    <row r="324" spans="1:18" s="86" customFormat="1" ht="15.75" x14ac:dyDescent="0.25">
      <c r="A324" s="122"/>
      <c r="B324" s="121"/>
      <c r="C324" s="117"/>
      <c r="D324" s="117"/>
      <c r="E324" s="117"/>
      <c r="F324" s="117"/>
      <c r="G324" s="117"/>
      <c r="H324" s="117"/>
      <c r="I324" s="117"/>
      <c r="J324" s="117"/>
      <c r="K324" s="117"/>
      <c r="L324" s="117"/>
      <c r="M324" s="77"/>
      <c r="N324" s="77"/>
      <c r="O324" s="77"/>
      <c r="P324" s="77"/>
      <c r="Q324" s="76"/>
      <c r="R324" s="76"/>
    </row>
    <row r="325" spans="1:18" s="86" customFormat="1" ht="15.75" x14ac:dyDescent="0.25">
      <c r="A325" s="122"/>
      <c r="B325" s="121"/>
      <c r="C325" s="117"/>
      <c r="D325" s="117"/>
      <c r="E325" s="117"/>
      <c r="F325" s="117"/>
      <c r="G325" s="117"/>
      <c r="H325" s="117"/>
      <c r="I325" s="117"/>
      <c r="J325" s="117"/>
      <c r="K325" s="117"/>
      <c r="L325" s="117"/>
      <c r="M325" s="77"/>
      <c r="N325" s="77"/>
      <c r="O325" s="77"/>
      <c r="P325" s="77"/>
      <c r="Q325" s="76"/>
      <c r="R325" s="76"/>
    </row>
    <row r="326" spans="1:18" s="86" customFormat="1" ht="15.75" x14ac:dyDescent="0.25">
      <c r="A326" s="122"/>
      <c r="B326" s="121"/>
      <c r="C326" s="117"/>
      <c r="D326" s="117"/>
      <c r="E326" s="117"/>
      <c r="F326" s="117"/>
      <c r="G326" s="117"/>
      <c r="H326" s="117"/>
      <c r="I326" s="117"/>
      <c r="J326" s="117"/>
      <c r="K326" s="117"/>
      <c r="L326" s="117"/>
      <c r="M326" s="77"/>
      <c r="N326" s="77"/>
      <c r="O326" s="77"/>
      <c r="P326" s="77"/>
      <c r="Q326" s="76"/>
      <c r="R326" s="76"/>
    </row>
    <row r="327" spans="1:18" s="86" customFormat="1" ht="15.75" x14ac:dyDescent="0.25">
      <c r="A327" s="122"/>
      <c r="B327" s="121"/>
      <c r="C327" s="117"/>
      <c r="D327" s="117"/>
      <c r="E327" s="117"/>
      <c r="F327" s="117"/>
      <c r="G327" s="117"/>
      <c r="H327" s="117"/>
      <c r="I327" s="117"/>
      <c r="J327" s="117"/>
      <c r="K327" s="117"/>
      <c r="L327" s="117"/>
      <c r="M327" s="77"/>
      <c r="N327" s="77"/>
      <c r="O327" s="77"/>
      <c r="P327" s="77"/>
      <c r="Q327" s="76"/>
      <c r="R327" s="76"/>
    </row>
    <row r="328" spans="1:18" s="86" customFormat="1" ht="15.75" x14ac:dyDescent="0.25">
      <c r="A328" s="122"/>
      <c r="B328" s="121"/>
      <c r="C328" s="117"/>
      <c r="D328" s="117"/>
      <c r="E328" s="117"/>
      <c r="F328" s="117"/>
      <c r="G328" s="117"/>
      <c r="H328" s="117"/>
      <c r="I328" s="117"/>
      <c r="J328" s="117"/>
      <c r="K328" s="117"/>
      <c r="L328" s="117"/>
      <c r="M328" s="77"/>
      <c r="N328" s="77"/>
      <c r="O328" s="77"/>
      <c r="P328" s="77"/>
      <c r="Q328" s="76"/>
      <c r="R328" s="76"/>
    </row>
    <row r="329" spans="1:18" s="86" customFormat="1" ht="15.75" x14ac:dyDescent="0.25">
      <c r="A329" s="122"/>
      <c r="B329" s="121"/>
      <c r="C329" s="117"/>
      <c r="D329" s="117"/>
      <c r="E329" s="117"/>
      <c r="F329" s="117"/>
      <c r="G329" s="117"/>
      <c r="H329" s="117"/>
      <c r="I329" s="117"/>
      <c r="J329" s="117"/>
      <c r="K329" s="117"/>
      <c r="L329" s="117"/>
      <c r="M329" s="77"/>
      <c r="N329" s="77"/>
      <c r="O329" s="77"/>
      <c r="P329" s="77"/>
      <c r="Q329" s="76"/>
      <c r="R329" s="76"/>
    </row>
    <row r="330" spans="1:18" s="86" customFormat="1" ht="15.75" x14ac:dyDescent="0.25">
      <c r="A330" s="122"/>
      <c r="B330" s="121"/>
      <c r="C330" s="117"/>
      <c r="D330" s="117"/>
      <c r="E330" s="117"/>
      <c r="F330" s="117"/>
      <c r="G330" s="117"/>
      <c r="H330" s="117"/>
      <c r="I330" s="117"/>
      <c r="J330" s="117"/>
      <c r="K330" s="117"/>
      <c r="L330" s="117"/>
      <c r="M330" s="77"/>
      <c r="N330" s="77"/>
      <c r="O330" s="77"/>
      <c r="P330" s="77"/>
      <c r="Q330" s="76"/>
      <c r="R330" s="76"/>
    </row>
    <row r="331" spans="1:18" s="86" customFormat="1" ht="15.75" x14ac:dyDescent="0.25">
      <c r="A331" s="122"/>
      <c r="B331" s="121"/>
      <c r="C331" s="117"/>
      <c r="D331" s="117"/>
      <c r="E331" s="117"/>
      <c r="F331" s="117"/>
      <c r="G331" s="117"/>
      <c r="H331" s="117"/>
      <c r="I331" s="117"/>
      <c r="J331" s="117"/>
      <c r="K331" s="117"/>
      <c r="L331" s="117"/>
      <c r="M331" s="77"/>
      <c r="N331" s="77"/>
      <c r="O331" s="77"/>
      <c r="P331" s="77"/>
      <c r="Q331" s="76"/>
      <c r="R331" s="76"/>
    </row>
    <row r="332" spans="1:18" s="86" customFormat="1" ht="15.75" x14ac:dyDescent="0.25">
      <c r="A332" s="122"/>
      <c r="B332" s="121"/>
      <c r="C332" s="117"/>
      <c r="D332" s="117"/>
      <c r="E332" s="117"/>
      <c r="F332" s="117"/>
      <c r="G332" s="117"/>
      <c r="H332" s="117"/>
      <c r="I332" s="117"/>
      <c r="J332" s="117"/>
      <c r="K332" s="117"/>
      <c r="L332" s="117"/>
      <c r="M332" s="77"/>
      <c r="N332" s="77"/>
      <c r="O332" s="77"/>
      <c r="P332" s="77"/>
      <c r="Q332" s="76"/>
      <c r="R332" s="76"/>
    </row>
    <row r="333" spans="1:18" s="86" customFormat="1" ht="15.75" x14ac:dyDescent="0.25">
      <c r="A333" s="122"/>
      <c r="B333" s="121"/>
      <c r="C333" s="117"/>
      <c r="D333" s="117"/>
      <c r="E333" s="117"/>
      <c r="F333" s="117"/>
      <c r="G333" s="117"/>
      <c r="H333" s="117"/>
      <c r="I333" s="117"/>
      <c r="J333" s="117"/>
      <c r="K333" s="117"/>
      <c r="L333" s="117"/>
      <c r="M333" s="77"/>
      <c r="N333" s="77"/>
      <c r="O333" s="77"/>
      <c r="P333" s="77"/>
      <c r="Q333" s="76"/>
      <c r="R333" s="76"/>
    </row>
    <row r="334" spans="1:18" s="86" customFormat="1" ht="15.75" x14ac:dyDescent="0.25">
      <c r="A334" s="122"/>
      <c r="B334" s="121"/>
      <c r="C334" s="117"/>
      <c r="D334" s="117"/>
      <c r="E334" s="117"/>
      <c r="F334" s="117"/>
      <c r="G334" s="117"/>
      <c r="H334" s="117"/>
      <c r="I334" s="117"/>
      <c r="J334" s="117"/>
      <c r="K334" s="117"/>
      <c r="L334" s="117"/>
      <c r="M334" s="77"/>
      <c r="N334" s="77"/>
      <c r="O334" s="77"/>
      <c r="P334" s="77"/>
      <c r="Q334" s="76"/>
      <c r="R334" s="76"/>
    </row>
    <row r="335" spans="1:18" s="86" customFormat="1" ht="15.75" x14ac:dyDescent="0.25">
      <c r="A335" s="122"/>
      <c r="B335" s="121"/>
      <c r="C335" s="117"/>
      <c r="D335" s="117"/>
      <c r="E335" s="117"/>
      <c r="F335" s="117"/>
      <c r="G335" s="117"/>
      <c r="H335" s="117"/>
      <c r="I335" s="117"/>
      <c r="J335" s="117"/>
      <c r="K335" s="117"/>
      <c r="L335" s="117"/>
      <c r="M335" s="77"/>
      <c r="N335" s="77"/>
      <c r="O335" s="77"/>
      <c r="P335" s="77"/>
      <c r="Q335" s="76"/>
      <c r="R335" s="76"/>
    </row>
    <row r="336" spans="1:18" s="86" customFormat="1" ht="15.75" x14ac:dyDescent="0.25">
      <c r="A336" s="122"/>
      <c r="B336" s="121"/>
      <c r="C336" s="117"/>
      <c r="D336" s="117"/>
      <c r="E336" s="117"/>
      <c r="F336" s="117"/>
      <c r="G336" s="117"/>
      <c r="H336" s="117"/>
      <c r="I336" s="117"/>
      <c r="J336" s="117"/>
      <c r="K336" s="117"/>
      <c r="L336" s="117"/>
      <c r="M336" s="77"/>
      <c r="N336" s="77"/>
      <c r="O336" s="77"/>
      <c r="P336" s="77"/>
      <c r="Q336" s="76"/>
      <c r="R336" s="76"/>
    </row>
    <row r="337" spans="1:18" s="86" customFormat="1" ht="15.75" x14ac:dyDescent="0.25">
      <c r="A337" s="122"/>
      <c r="B337" s="121"/>
      <c r="C337" s="117"/>
      <c r="D337" s="117"/>
      <c r="E337" s="117"/>
      <c r="F337" s="117"/>
      <c r="G337" s="117"/>
      <c r="H337" s="117"/>
      <c r="I337" s="117"/>
      <c r="J337" s="117"/>
      <c r="K337" s="117"/>
      <c r="L337" s="117"/>
      <c r="M337" s="77"/>
      <c r="N337" s="77"/>
      <c r="O337" s="77"/>
      <c r="P337" s="77"/>
      <c r="Q337" s="76"/>
      <c r="R337" s="76"/>
    </row>
    <row r="338" spans="1:18" s="86" customFormat="1" ht="15.75" x14ac:dyDescent="0.25">
      <c r="A338" s="122"/>
      <c r="B338" s="121"/>
      <c r="C338" s="117"/>
      <c r="D338" s="117"/>
      <c r="E338" s="117"/>
      <c r="F338" s="117"/>
      <c r="G338" s="117"/>
      <c r="H338" s="117"/>
      <c r="I338" s="117"/>
      <c r="J338" s="117"/>
      <c r="K338" s="117"/>
      <c r="L338" s="117"/>
      <c r="M338" s="77"/>
      <c r="N338" s="77"/>
      <c r="O338" s="77"/>
      <c r="P338" s="77"/>
      <c r="Q338" s="76"/>
      <c r="R338" s="76"/>
    </row>
    <row r="339" spans="1:18" s="86" customFormat="1" ht="15.75" x14ac:dyDescent="0.25">
      <c r="A339" s="122"/>
      <c r="B339" s="121"/>
      <c r="C339" s="117"/>
      <c r="D339" s="117"/>
      <c r="E339" s="117"/>
      <c r="F339" s="117"/>
      <c r="G339" s="117"/>
      <c r="H339" s="117"/>
      <c r="I339" s="117"/>
      <c r="J339" s="117"/>
      <c r="K339" s="117"/>
      <c r="L339" s="117"/>
      <c r="M339" s="77"/>
      <c r="N339" s="77"/>
      <c r="O339" s="77"/>
      <c r="P339" s="77"/>
      <c r="Q339" s="76"/>
      <c r="R339" s="76"/>
    </row>
    <row r="340" spans="1:18" s="86" customFormat="1" ht="15.75" x14ac:dyDescent="0.25">
      <c r="A340" s="122"/>
      <c r="B340" s="121"/>
      <c r="C340" s="117"/>
      <c r="D340" s="117"/>
      <c r="E340" s="117"/>
      <c r="F340" s="117"/>
      <c r="G340" s="117"/>
      <c r="H340" s="117"/>
      <c r="I340" s="117"/>
      <c r="J340" s="117"/>
      <c r="K340" s="117"/>
      <c r="L340" s="117"/>
      <c r="M340" s="77"/>
      <c r="N340" s="77"/>
      <c r="O340" s="77"/>
      <c r="P340" s="77"/>
      <c r="Q340" s="76"/>
      <c r="R340" s="76"/>
    </row>
    <row r="341" spans="1:18" s="86" customFormat="1" ht="15.75" x14ac:dyDescent="0.25">
      <c r="A341" s="122"/>
      <c r="B341" s="121"/>
      <c r="C341" s="117"/>
      <c r="D341" s="117"/>
      <c r="E341" s="117"/>
      <c r="F341" s="117"/>
      <c r="G341" s="117"/>
      <c r="H341" s="117"/>
      <c r="I341" s="117"/>
      <c r="J341" s="117"/>
      <c r="K341" s="117"/>
      <c r="L341" s="117"/>
      <c r="M341" s="77"/>
      <c r="N341" s="77"/>
      <c r="O341" s="77"/>
      <c r="P341" s="77"/>
      <c r="Q341" s="76"/>
      <c r="R341" s="76"/>
    </row>
    <row r="342" spans="1:18" s="86" customFormat="1" ht="15.75" x14ac:dyDescent="0.25">
      <c r="A342" s="122"/>
      <c r="B342" s="121"/>
      <c r="C342" s="117"/>
      <c r="D342" s="117"/>
      <c r="E342" s="117"/>
      <c r="F342" s="117"/>
      <c r="G342" s="117"/>
      <c r="H342" s="117"/>
      <c r="I342" s="117"/>
      <c r="J342" s="117"/>
      <c r="K342" s="117"/>
      <c r="L342" s="117"/>
      <c r="M342" s="77"/>
      <c r="N342" s="77"/>
      <c r="O342" s="77"/>
      <c r="P342" s="77"/>
      <c r="Q342" s="76"/>
      <c r="R342" s="76"/>
    </row>
    <row r="343" spans="1:18" s="86" customFormat="1" ht="15.75" x14ac:dyDescent="0.25">
      <c r="A343" s="122"/>
      <c r="B343" s="121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77"/>
      <c r="N343" s="77"/>
      <c r="O343" s="77"/>
      <c r="P343" s="77"/>
      <c r="Q343" s="76"/>
      <c r="R343" s="76"/>
    </row>
    <row r="344" spans="1:18" s="86" customFormat="1" ht="15.75" x14ac:dyDescent="0.25">
      <c r="A344" s="122"/>
      <c r="B344" s="121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77"/>
      <c r="N344" s="77"/>
      <c r="O344" s="77"/>
      <c r="P344" s="77"/>
      <c r="Q344" s="76"/>
      <c r="R344" s="76"/>
    </row>
    <row r="345" spans="1:18" s="86" customFormat="1" ht="15.75" x14ac:dyDescent="0.25">
      <c r="A345" s="122"/>
      <c r="B345" s="121"/>
      <c r="C345" s="117"/>
      <c r="D345" s="117"/>
      <c r="E345" s="117"/>
      <c r="F345" s="117"/>
      <c r="G345" s="117"/>
      <c r="H345" s="117"/>
      <c r="I345" s="117"/>
      <c r="J345" s="117"/>
      <c r="K345" s="117"/>
      <c r="L345" s="117"/>
      <c r="M345" s="77"/>
      <c r="N345" s="77"/>
      <c r="O345" s="77"/>
      <c r="P345" s="77"/>
      <c r="Q345" s="76"/>
      <c r="R345" s="76"/>
    </row>
    <row r="346" spans="1:18" s="86" customFormat="1" ht="15.75" x14ac:dyDescent="0.25">
      <c r="A346" s="122"/>
      <c r="B346" s="121"/>
      <c r="C346" s="117"/>
      <c r="D346" s="117"/>
      <c r="E346" s="117"/>
      <c r="F346" s="117"/>
      <c r="G346" s="117"/>
      <c r="H346" s="117"/>
      <c r="I346" s="117"/>
      <c r="J346" s="117"/>
      <c r="K346" s="117"/>
      <c r="L346" s="117"/>
      <c r="M346" s="77"/>
      <c r="N346" s="77"/>
      <c r="O346" s="77"/>
      <c r="P346" s="77"/>
      <c r="Q346" s="76"/>
      <c r="R346" s="76"/>
    </row>
    <row r="347" spans="1:18" s="86" customFormat="1" ht="15.75" x14ac:dyDescent="0.25">
      <c r="A347" s="122"/>
      <c r="B347" s="121"/>
      <c r="C347" s="117"/>
      <c r="D347" s="117"/>
      <c r="E347" s="117"/>
      <c r="F347" s="117"/>
      <c r="G347" s="117"/>
      <c r="H347" s="117"/>
      <c r="I347" s="117"/>
      <c r="J347" s="117"/>
      <c r="K347" s="117"/>
      <c r="L347" s="117"/>
      <c r="M347" s="77"/>
      <c r="N347" s="77"/>
      <c r="O347" s="77"/>
      <c r="P347" s="77"/>
      <c r="Q347" s="76"/>
      <c r="R347" s="76"/>
    </row>
    <row r="348" spans="1:18" s="86" customFormat="1" ht="15.75" x14ac:dyDescent="0.25">
      <c r="A348" s="122"/>
      <c r="B348" s="121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77"/>
      <c r="N348" s="77"/>
      <c r="O348" s="77"/>
      <c r="P348" s="77"/>
      <c r="Q348" s="76"/>
      <c r="R348" s="76"/>
    </row>
    <row r="349" spans="1:18" s="86" customFormat="1" ht="15.75" x14ac:dyDescent="0.25">
      <c r="A349" s="122"/>
      <c r="B349" s="121"/>
      <c r="C349" s="117"/>
      <c r="D349" s="117"/>
      <c r="E349" s="117"/>
      <c r="F349" s="117"/>
      <c r="G349" s="117"/>
      <c r="H349" s="117"/>
      <c r="I349" s="117"/>
      <c r="J349" s="117"/>
      <c r="K349" s="117"/>
      <c r="L349" s="117"/>
      <c r="M349" s="77"/>
      <c r="N349" s="77"/>
      <c r="O349" s="77"/>
      <c r="P349" s="77"/>
      <c r="Q349" s="76"/>
      <c r="R349" s="76"/>
    </row>
    <row r="350" spans="1:18" s="86" customFormat="1" ht="15.75" x14ac:dyDescent="0.25">
      <c r="A350" s="122"/>
      <c r="B350" s="121"/>
      <c r="C350" s="117"/>
      <c r="D350" s="117"/>
      <c r="E350" s="117"/>
      <c r="F350" s="117"/>
      <c r="G350" s="117"/>
      <c r="H350" s="117"/>
      <c r="I350" s="117"/>
      <c r="J350" s="117"/>
      <c r="K350" s="117"/>
      <c r="L350" s="117"/>
      <c r="M350" s="77"/>
      <c r="N350" s="77"/>
      <c r="O350" s="77"/>
      <c r="P350" s="77"/>
      <c r="Q350" s="76"/>
      <c r="R350" s="76"/>
    </row>
    <row r="351" spans="1:18" s="86" customFormat="1" ht="15.75" x14ac:dyDescent="0.25">
      <c r="A351" s="122"/>
      <c r="B351" s="121"/>
      <c r="C351" s="117"/>
      <c r="D351" s="117"/>
      <c r="E351" s="117"/>
      <c r="F351" s="117"/>
      <c r="G351" s="117"/>
      <c r="H351" s="117"/>
      <c r="I351" s="117"/>
      <c r="J351" s="117"/>
      <c r="K351" s="117"/>
      <c r="L351" s="117"/>
      <c r="M351" s="77"/>
      <c r="N351" s="77"/>
      <c r="O351" s="77"/>
      <c r="P351" s="77"/>
      <c r="Q351" s="76"/>
      <c r="R351" s="76"/>
    </row>
    <row r="352" spans="1:18" s="86" customFormat="1" ht="15.75" x14ac:dyDescent="0.25">
      <c r="A352" s="122"/>
      <c r="B352" s="121"/>
      <c r="C352" s="117"/>
      <c r="D352" s="117"/>
      <c r="E352" s="117"/>
      <c r="F352" s="117"/>
      <c r="G352" s="117"/>
      <c r="H352" s="117"/>
      <c r="I352" s="117"/>
      <c r="J352" s="117"/>
      <c r="K352" s="117"/>
      <c r="L352" s="117"/>
      <c r="M352" s="77"/>
      <c r="N352" s="77"/>
      <c r="O352" s="77"/>
      <c r="P352" s="77"/>
      <c r="Q352" s="76"/>
      <c r="R352" s="76"/>
    </row>
    <row r="353" spans="1:18" s="86" customFormat="1" ht="15.75" x14ac:dyDescent="0.25">
      <c r="A353" s="122"/>
      <c r="B353" s="121"/>
      <c r="C353" s="117"/>
      <c r="D353" s="117"/>
      <c r="E353" s="117"/>
      <c r="F353" s="117"/>
      <c r="G353" s="117"/>
      <c r="H353" s="117"/>
      <c r="I353" s="117"/>
      <c r="J353" s="117"/>
      <c r="K353" s="117"/>
      <c r="L353" s="117"/>
      <c r="M353" s="77"/>
      <c r="N353" s="77"/>
      <c r="O353" s="77"/>
      <c r="P353" s="77"/>
      <c r="Q353" s="76"/>
      <c r="R353" s="76"/>
    </row>
    <row r="354" spans="1:18" s="86" customFormat="1" ht="15.75" x14ac:dyDescent="0.25">
      <c r="A354" s="122"/>
      <c r="B354" s="121"/>
      <c r="C354" s="117"/>
      <c r="D354" s="117"/>
      <c r="E354" s="117"/>
      <c r="F354" s="117"/>
      <c r="G354" s="117"/>
      <c r="H354" s="117"/>
      <c r="I354" s="117"/>
      <c r="J354" s="117"/>
      <c r="K354" s="117"/>
      <c r="L354" s="117"/>
      <c r="M354" s="77"/>
      <c r="N354" s="77"/>
      <c r="O354" s="77"/>
      <c r="P354" s="77"/>
      <c r="Q354" s="76"/>
      <c r="R354" s="76"/>
    </row>
    <row r="355" spans="1:18" s="86" customFormat="1" ht="15.75" x14ac:dyDescent="0.25">
      <c r="A355" s="122"/>
      <c r="B355" s="121"/>
      <c r="C355" s="117"/>
      <c r="D355" s="117"/>
      <c r="E355" s="117"/>
      <c r="F355" s="117"/>
      <c r="G355" s="117"/>
      <c r="H355" s="117"/>
      <c r="I355" s="117"/>
      <c r="J355" s="117"/>
      <c r="K355" s="117"/>
      <c r="L355" s="117"/>
      <c r="M355" s="77"/>
      <c r="N355" s="77"/>
      <c r="O355" s="77"/>
      <c r="P355" s="77"/>
      <c r="Q355" s="76"/>
      <c r="R355" s="76"/>
    </row>
    <row r="356" spans="1:18" s="86" customFormat="1" ht="15.75" x14ac:dyDescent="0.25">
      <c r="A356" s="122"/>
      <c r="B356" s="121"/>
      <c r="C356" s="117"/>
      <c r="D356" s="117"/>
      <c r="E356" s="117"/>
      <c r="F356" s="117"/>
      <c r="G356" s="117"/>
      <c r="H356" s="117"/>
      <c r="I356" s="117"/>
      <c r="J356" s="117"/>
      <c r="K356" s="117"/>
      <c r="L356" s="117"/>
      <c r="M356" s="77"/>
      <c r="N356" s="77"/>
      <c r="O356" s="77"/>
      <c r="P356" s="77"/>
      <c r="Q356" s="76"/>
      <c r="R356" s="76"/>
    </row>
    <row r="357" spans="1:18" s="86" customFormat="1" ht="15.75" x14ac:dyDescent="0.25">
      <c r="A357" s="122"/>
      <c r="B357" s="121"/>
      <c r="C357" s="117"/>
      <c r="D357" s="117"/>
      <c r="E357" s="117"/>
      <c r="F357" s="117"/>
      <c r="G357" s="117"/>
      <c r="H357" s="117"/>
      <c r="I357" s="117"/>
      <c r="J357" s="117"/>
      <c r="K357" s="117"/>
      <c r="L357" s="117"/>
      <c r="M357" s="77"/>
      <c r="N357" s="77"/>
      <c r="O357" s="77"/>
      <c r="P357" s="77"/>
      <c r="Q357" s="76"/>
      <c r="R357" s="76"/>
    </row>
    <row r="358" spans="1:18" s="86" customFormat="1" ht="15.75" x14ac:dyDescent="0.25">
      <c r="A358" s="122"/>
      <c r="B358" s="121"/>
      <c r="C358" s="117"/>
      <c r="D358" s="117"/>
      <c r="E358" s="117"/>
      <c r="F358" s="117"/>
      <c r="G358" s="117"/>
      <c r="H358" s="117"/>
      <c r="I358" s="117"/>
      <c r="J358" s="117"/>
      <c r="K358" s="117"/>
      <c r="L358" s="117"/>
      <c r="M358" s="77"/>
      <c r="N358" s="77"/>
      <c r="O358" s="77"/>
      <c r="P358" s="77"/>
      <c r="Q358" s="76"/>
      <c r="R358" s="76"/>
    </row>
    <row r="359" spans="1:18" s="86" customFormat="1" ht="15.75" x14ac:dyDescent="0.25">
      <c r="A359" s="122"/>
      <c r="B359" s="121"/>
      <c r="C359" s="117"/>
      <c r="D359" s="117"/>
      <c r="E359" s="117"/>
      <c r="F359" s="117"/>
      <c r="G359" s="117"/>
      <c r="H359" s="117"/>
      <c r="I359" s="117"/>
      <c r="J359" s="117"/>
      <c r="K359" s="117"/>
      <c r="L359" s="117"/>
      <c r="M359" s="77"/>
      <c r="N359" s="77"/>
      <c r="O359" s="77"/>
      <c r="P359" s="77"/>
      <c r="Q359" s="76"/>
      <c r="R359" s="76"/>
    </row>
    <row r="360" spans="1:18" s="86" customFormat="1" ht="15.75" x14ac:dyDescent="0.25">
      <c r="A360" s="122"/>
      <c r="B360" s="121"/>
      <c r="C360" s="117"/>
      <c r="D360" s="117"/>
      <c r="E360" s="117"/>
      <c r="F360" s="117"/>
      <c r="G360" s="117"/>
      <c r="H360" s="117"/>
      <c r="I360" s="117"/>
      <c r="J360" s="117"/>
      <c r="K360" s="117"/>
      <c r="L360" s="117"/>
      <c r="M360" s="77"/>
      <c r="N360" s="77"/>
      <c r="O360" s="77"/>
      <c r="P360" s="77"/>
      <c r="Q360" s="76"/>
      <c r="R360" s="76"/>
    </row>
    <row r="361" spans="1:18" s="86" customFormat="1" ht="15.75" x14ac:dyDescent="0.25">
      <c r="A361" s="122"/>
      <c r="B361" s="121"/>
      <c r="C361" s="117"/>
      <c r="D361" s="117"/>
      <c r="E361" s="117"/>
      <c r="F361" s="117"/>
      <c r="G361" s="117"/>
      <c r="H361" s="117"/>
      <c r="I361" s="117"/>
      <c r="J361" s="117"/>
      <c r="K361" s="117"/>
      <c r="L361" s="117"/>
      <c r="M361" s="77"/>
      <c r="N361" s="77"/>
      <c r="O361" s="77"/>
      <c r="P361" s="77"/>
      <c r="Q361" s="76"/>
      <c r="R361" s="76"/>
    </row>
    <row r="362" spans="1:18" s="86" customFormat="1" ht="15.75" x14ac:dyDescent="0.25">
      <c r="A362" s="122"/>
      <c r="B362" s="121"/>
      <c r="C362" s="117"/>
      <c r="D362" s="117"/>
      <c r="E362" s="117"/>
      <c r="F362" s="117"/>
      <c r="G362" s="117"/>
      <c r="H362" s="117"/>
      <c r="I362" s="117"/>
      <c r="J362" s="117"/>
      <c r="K362" s="117"/>
      <c r="L362" s="117"/>
      <c r="M362" s="77"/>
      <c r="N362" s="77"/>
      <c r="O362" s="77"/>
      <c r="P362" s="77"/>
      <c r="Q362" s="76"/>
      <c r="R362" s="76"/>
    </row>
    <row r="363" spans="1:18" s="86" customFormat="1" ht="15.75" x14ac:dyDescent="0.25">
      <c r="A363" s="122"/>
      <c r="B363" s="121"/>
      <c r="C363" s="117"/>
      <c r="D363" s="117"/>
      <c r="E363" s="117"/>
      <c r="F363" s="117"/>
      <c r="G363" s="117"/>
      <c r="H363" s="117"/>
      <c r="I363" s="117"/>
      <c r="J363" s="117"/>
      <c r="K363" s="117"/>
      <c r="L363" s="117"/>
      <c r="M363" s="77"/>
      <c r="N363" s="77"/>
      <c r="O363" s="77"/>
      <c r="P363" s="77"/>
      <c r="Q363" s="76"/>
      <c r="R363" s="76"/>
    </row>
    <row r="364" spans="1:18" s="86" customFormat="1" ht="15.75" x14ac:dyDescent="0.25">
      <c r="A364" s="122"/>
      <c r="B364" s="121"/>
      <c r="C364" s="117"/>
      <c r="D364" s="117"/>
      <c r="E364" s="117"/>
      <c r="F364" s="117"/>
      <c r="G364" s="117"/>
      <c r="H364" s="117"/>
      <c r="I364" s="117"/>
      <c r="J364" s="117"/>
      <c r="K364" s="117"/>
      <c r="L364" s="117"/>
      <c r="M364" s="77"/>
      <c r="N364" s="77"/>
      <c r="O364" s="77"/>
      <c r="P364" s="77"/>
      <c r="Q364" s="76"/>
      <c r="R364" s="76"/>
    </row>
    <row r="365" spans="1:18" s="86" customFormat="1" ht="15.75" x14ac:dyDescent="0.25">
      <c r="A365" s="122"/>
      <c r="B365" s="121"/>
      <c r="C365" s="117"/>
      <c r="D365" s="117"/>
      <c r="E365" s="117"/>
      <c r="F365" s="117"/>
      <c r="G365" s="117"/>
      <c r="H365" s="117"/>
      <c r="I365" s="117"/>
      <c r="J365" s="117"/>
      <c r="K365" s="117"/>
      <c r="L365" s="117"/>
      <c r="M365" s="77"/>
      <c r="N365" s="77"/>
      <c r="O365" s="77"/>
      <c r="P365" s="77"/>
      <c r="Q365" s="76"/>
      <c r="R365" s="76"/>
    </row>
    <row r="366" spans="1:18" s="86" customFormat="1" ht="15.75" x14ac:dyDescent="0.25">
      <c r="A366" s="122"/>
      <c r="B366" s="121"/>
      <c r="C366" s="117"/>
      <c r="D366" s="117"/>
      <c r="E366" s="117"/>
      <c r="F366" s="117"/>
      <c r="G366" s="117"/>
      <c r="H366" s="117"/>
      <c r="I366" s="117"/>
      <c r="J366" s="117"/>
      <c r="K366" s="117"/>
      <c r="L366" s="117"/>
      <c r="M366" s="77"/>
      <c r="N366" s="77"/>
      <c r="O366" s="77"/>
      <c r="P366" s="77"/>
      <c r="Q366" s="76"/>
      <c r="R366" s="76"/>
    </row>
    <row r="367" spans="1:18" s="86" customFormat="1" ht="15.75" x14ac:dyDescent="0.25">
      <c r="A367" s="122"/>
      <c r="B367" s="121"/>
      <c r="C367" s="117"/>
      <c r="D367" s="117"/>
      <c r="E367" s="117"/>
      <c r="F367" s="117"/>
      <c r="G367" s="117"/>
      <c r="H367" s="117"/>
      <c r="I367" s="117"/>
      <c r="J367" s="117"/>
      <c r="K367" s="117"/>
      <c r="L367" s="117"/>
      <c r="M367" s="77"/>
      <c r="N367" s="77"/>
      <c r="O367" s="77"/>
      <c r="P367" s="77"/>
      <c r="Q367" s="76"/>
      <c r="R367" s="76"/>
    </row>
    <row r="368" spans="1:18" s="86" customFormat="1" ht="15.75" x14ac:dyDescent="0.25">
      <c r="A368" s="122"/>
      <c r="B368" s="121"/>
      <c r="C368" s="117"/>
      <c r="D368" s="117"/>
      <c r="E368" s="117"/>
      <c r="F368" s="117"/>
      <c r="G368" s="117"/>
      <c r="H368" s="117"/>
      <c r="I368" s="117"/>
      <c r="J368" s="117"/>
      <c r="K368" s="117"/>
      <c r="L368" s="117"/>
      <c r="M368" s="77"/>
      <c r="N368" s="77"/>
      <c r="O368" s="77"/>
      <c r="P368" s="77"/>
      <c r="Q368" s="76"/>
      <c r="R368" s="76"/>
    </row>
    <row r="369" spans="1:18" s="86" customFormat="1" ht="15.75" x14ac:dyDescent="0.25">
      <c r="A369" s="122"/>
      <c r="B369" s="121"/>
      <c r="C369" s="117"/>
      <c r="D369" s="117"/>
      <c r="E369" s="117"/>
      <c r="F369" s="117"/>
      <c r="G369" s="117"/>
      <c r="H369" s="117"/>
      <c r="I369" s="117"/>
      <c r="J369" s="117"/>
      <c r="K369" s="117"/>
      <c r="L369" s="117"/>
      <c r="M369" s="77"/>
      <c r="N369" s="77"/>
      <c r="O369" s="77"/>
      <c r="P369" s="77"/>
      <c r="Q369" s="76"/>
      <c r="R369" s="76"/>
    </row>
    <row r="370" spans="1:18" s="86" customFormat="1" ht="15.75" x14ac:dyDescent="0.25">
      <c r="A370" s="122"/>
      <c r="B370" s="121"/>
      <c r="C370" s="117"/>
      <c r="D370" s="117"/>
      <c r="E370" s="117"/>
      <c r="F370" s="117"/>
      <c r="G370" s="117"/>
      <c r="H370" s="117"/>
      <c r="I370" s="117"/>
      <c r="J370" s="117"/>
      <c r="K370" s="117"/>
      <c r="L370" s="117"/>
      <c r="M370" s="77"/>
      <c r="N370" s="77"/>
      <c r="O370" s="77"/>
      <c r="P370" s="77"/>
      <c r="Q370" s="76"/>
      <c r="R370" s="76"/>
    </row>
    <row r="371" spans="1:18" s="86" customFormat="1" ht="15.75" x14ac:dyDescent="0.25">
      <c r="A371" s="122"/>
      <c r="B371" s="121"/>
      <c r="C371" s="117"/>
      <c r="D371" s="117"/>
      <c r="E371" s="117"/>
      <c r="F371" s="117"/>
      <c r="G371" s="117"/>
      <c r="H371" s="117"/>
      <c r="I371" s="117"/>
      <c r="J371" s="117"/>
      <c r="K371" s="117"/>
      <c r="L371" s="117"/>
      <c r="M371" s="77"/>
      <c r="N371" s="77"/>
      <c r="O371" s="77"/>
      <c r="P371" s="77"/>
      <c r="Q371" s="76"/>
      <c r="R371" s="76"/>
    </row>
    <row r="372" spans="1:18" s="86" customFormat="1" ht="15.75" x14ac:dyDescent="0.25">
      <c r="A372" s="122"/>
      <c r="B372" s="121"/>
      <c r="C372" s="117"/>
      <c r="D372" s="117"/>
      <c r="E372" s="117"/>
      <c r="F372" s="117"/>
      <c r="G372" s="117"/>
      <c r="H372" s="117"/>
      <c r="I372" s="117"/>
      <c r="J372" s="117"/>
      <c r="K372" s="117"/>
      <c r="L372" s="117"/>
      <c r="M372" s="77"/>
      <c r="N372" s="77"/>
      <c r="O372" s="77"/>
      <c r="P372" s="77"/>
      <c r="Q372" s="76"/>
      <c r="R372" s="76"/>
    </row>
    <row r="373" spans="1:18" s="86" customFormat="1" ht="15.75" x14ac:dyDescent="0.25">
      <c r="A373" s="122"/>
      <c r="B373" s="121"/>
      <c r="C373" s="117"/>
      <c r="D373" s="117"/>
      <c r="E373" s="117"/>
      <c r="F373" s="117"/>
      <c r="G373" s="117"/>
      <c r="H373" s="117"/>
      <c r="I373" s="117"/>
      <c r="J373" s="117"/>
      <c r="K373" s="117"/>
      <c r="L373" s="117"/>
      <c r="M373" s="77"/>
      <c r="N373" s="77"/>
      <c r="O373" s="77"/>
      <c r="P373" s="77"/>
      <c r="Q373" s="76"/>
      <c r="R373" s="76"/>
    </row>
    <row r="374" spans="1:18" s="86" customFormat="1" ht="15.75" x14ac:dyDescent="0.25">
      <c r="A374" s="122"/>
      <c r="B374" s="121"/>
      <c r="C374" s="117"/>
      <c r="D374" s="117"/>
      <c r="E374" s="117"/>
      <c r="F374" s="117"/>
      <c r="G374" s="117"/>
      <c r="H374" s="117"/>
      <c r="I374" s="117"/>
      <c r="J374" s="117"/>
      <c r="K374" s="117"/>
      <c r="L374" s="117"/>
      <c r="M374" s="77"/>
      <c r="N374" s="77"/>
      <c r="O374" s="77"/>
      <c r="P374" s="77"/>
      <c r="Q374" s="76"/>
      <c r="R374" s="76"/>
    </row>
    <row r="375" spans="1:18" s="86" customFormat="1" ht="15.75" x14ac:dyDescent="0.25">
      <c r="A375" s="122"/>
      <c r="B375" s="121"/>
      <c r="C375" s="117"/>
      <c r="D375" s="117"/>
      <c r="E375" s="117"/>
      <c r="F375" s="117"/>
      <c r="G375" s="117"/>
      <c r="H375" s="117"/>
      <c r="I375" s="117"/>
      <c r="J375" s="117"/>
      <c r="K375" s="117"/>
      <c r="L375" s="117"/>
      <c r="M375" s="77"/>
      <c r="N375" s="77"/>
      <c r="O375" s="77"/>
      <c r="P375" s="77"/>
      <c r="Q375" s="76"/>
      <c r="R375" s="76"/>
    </row>
    <row r="376" spans="1:18" s="86" customFormat="1" ht="15.75" x14ac:dyDescent="0.25">
      <c r="A376" s="122"/>
      <c r="B376" s="121"/>
      <c r="C376" s="117"/>
      <c r="D376" s="117"/>
      <c r="E376" s="117"/>
      <c r="F376" s="117"/>
      <c r="G376" s="117"/>
      <c r="H376" s="117"/>
      <c r="I376" s="117"/>
      <c r="J376" s="117"/>
      <c r="K376" s="117"/>
      <c r="L376" s="117"/>
      <c r="M376" s="77"/>
      <c r="N376" s="77"/>
      <c r="O376" s="77"/>
      <c r="P376" s="77"/>
      <c r="Q376" s="76"/>
      <c r="R376" s="76"/>
    </row>
    <row r="377" spans="1:18" s="86" customFormat="1" ht="15.75" x14ac:dyDescent="0.25">
      <c r="A377" s="122"/>
      <c r="B377" s="121"/>
      <c r="C377" s="117"/>
      <c r="D377" s="117"/>
      <c r="E377" s="117"/>
      <c r="F377" s="117"/>
      <c r="G377" s="117"/>
      <c r="H377" s="117"/>
      <c r="I377" s="117"/>
      <c r="J377" s="117"/>
      <c r="K377" s="117"/>
      <c r="L377" s="117"/>
      <c r="M377" s="77"/>
      <c r="N377" s="77"/>
      <c r="O377" s="77"/>
      <c r="P377" s="77"/>
      <c r="Q377" s="76"/>
      <c r="R377" s="76"/>
    </row>
    <row r="378" spans="1:18" s="86" customFormat="1" ht="15.75" x14ac:dyDescent="0.25">
      <c r="A378" s="122"/>
      <c r="B378" s="121"/>
      <c r="C378" s="117"/>
      <c r="D378" s="117"/>
      <c r="E378" s="117"/>
      <c r="F378" s="117"/>
      <c r="G378" s="117"/>
      <c r="H378" s="117"/>
      <c r="I378" s="117"/>
      <c r="J378" s="117"/>
      <c r="K378" s="117"/>
      <c r="L378" s="117"/>
      <c r="M378" s="77"/>
      <c r="N378" s="77"/>
      <c r="O378" s="77"/>
      <c r="P378" s="77"/>
      <c r="Q378" s="76"/>
      <c r="R378" s="76"/>
    </row>
    <row r="379" spans="1:18" s="86" customFormat="1" ht="15.75" x14ac:dyDescent="0.25">
      <c r="A379" s="122"/>
      <c r="B379" s="121"/>
      <c r="C379" s="117"/>
      <c r="D379" s="117"/>
      <c r="E379" s="117"/>
      <c r="F379" s="117"/>
      <c r="G379" s="117"/>
      <c r="H379" s="117"/>
      <c r="I379" s="117"/>
      <c r="J379" s="117"/>
      <c r="K379" s="117"/>
      <c r="L379" s="117"/>
      <c r="M379" s="77"/>
      <c r="N379" s="77"/>
      <c r="O379" s="77"/>
      <c r="P379" s="77"/>
      <c r="Q379" s="76"/>
      <c r="R379" s="76"/>
    </row>
    <row r="380" spans="1:18" s="86" customFormat="1" ht="15.75" x14ac:dyDescent="0.25">
      <c r="A380" s="122"/>
      <c r="B380" s="121"/>
      <c r="C380" s="117"/>
      <c r="D380" s="117"/>
      <c r="E380" s="117"/>
      <c r="F380" s="117"/>
      <c r="G380" s="117"/>
      <c r="H380" s="117"/>
      <c r="I380" s="117"/>
      <c r="J380" s="117"/>
      <c r="K380" s="117"/>
      <c r="L380" s="117"/>
      <c r="M380" s="77"/>
      <c r="N380" s="77"/>
      <c r="O380" s="77"/>
      <c r="P380" s="77"/>
      <c r="Q380" s="76"/>
      <c r="R380" s="76"/>
    </row>
    <row r="381" spans="1:18" s="86" customFormat="1" ht="15.75" x14ac:dyDescent="0.25">
      <c r="A381" s="122"/>
      <c r="B381" s="121"/>
      <c r="C381" s="117"/>
      <c r="D381" s="117"/>
      <c r="E381" s="117"/>
      <c r="F381" s="117"/>
      <c r="G381" s="117"/>
      <c r="H381" s="117"/>
      <c r="I381" s="117"/>
      <c r="J381" s="117"/>
      <c r="K381" s="117"/>
      <c r="L381" s="117"/>
      <c r="M381" s="77"/>
      <c r="N381" s="77"/>
      <c r="O381" s="77"/>
      <c r="P381" s="77"/>
      <c r="Q381" s="76"/>
      <c r="R381" s="76"/>
    </row>
    <row r="382" spans="1:18" s="86" customFormat="1" ht="15.75" x14ac:dyDescent="0.25">
      <c r="A382" s="122"/>
      <c r="B382" s="121"/>
      <c r="C382" s="117"/>
      <c r="D382" s="117"/>
      <c r="E382" s="117"/>
      <c r="F382" s="117"/>
      <c r="G382" s="117"/>
      <c r="H382" s="117"/>
      <c r="I382" s="117"/>
      <c r="J382" s="117"/>
      <c r="K382" s="117"/>
      <c r="L382" s="117"/>
      <c r="M382" s="77"/>
      <c r="N382" s="77"/>
      <c r="O382" s="77"/>
      <c r="P382" s="77"/>
      <c r="Q382" s="76"/>
      <c r="R382" s="76"/>
    </row>
    <row r="383" spans="1:18" s="86" customFormat="1" ht="15.75" x14ac:dyDescent="0.25">
      <c r="A383" s="122"/>
      <c r="B383" s="121"/>
      <c r="C383" s="117"/>
      <c r="D383" s="117"/>
      <c r="E383" s="117"/>
      <c r="F383" s="117"/>
      <c r="G383" s="117"/>
      <c r="H383" s="117"/>
      <c r="I383" s="117"/>
      <c r="J383" s="117"/>
      <c r="K383" s="117"/>
      <c r="L383" s="117"/>
      <c r="M383" s="77"/>
      <c r="N383" s="77"/>
      <c r="O383" s="77"/>
      <c r="P383" s="77"/>
      <c r="Q383" s="76"/>
      <c r="R383" s="76"/>
    </row>
    <row r="384" spans="1:18" s="86" customFormat="1" ht="15.75" x14ac:dyDescent="0.25">
      <c r="A384" s="122"/>
      <c r="B384" s="121"/>
      <c r="C384" s="117"/>
      <c r="D384" s="117"/>
      <c r="E384" s="117"/>
      <c r="F384" s="117"/>
      <c r="G384" s="117"/>
      <c r="H384" s="117"/>
      <c r="I384" s="117"/>
      <c r="J384" s="117"/>
      <c r="K384" s="117"/>
      <c r="L384" s="117"/>
      <c r="M384" s="77"/>
      <c r="N384" s="77"/>
      <c r="O384" s="77"/>
      <c r="P384" s="77"/>
      <c r="Q384" s="76"/>
      <c r="R384" s="76"/>
    </row>
    <row r="385" spans="1:18" s="86" customFormat="1" ht="15.75" x14ac:dyDescent="0.25">
      <c r="A385" s="76"/>
      <c r="B385" s="121"/>
      <c r="C385" s="117"/>
      <c r="D385" s="117"/>
      <c r="E385" s="117"/>
      <c r="F385" s="117"/>
      <c r="G385" s="117"/>
      <c r="H385" s="117"/>
      <c r="I385" s="117"/>
      <c r="J385" s="117"/>
      <c r="K385" s="117"/>
      <c r="L385" s="117"/>
      <c r="M385" s="77"/>
      <c r="N385" s="77"/>
      <c r="O385" s="77"/>
      <c r="P385" s="77"/>
      <c r="Q385" s="76"/>
      <c r="R385" s="76"/>
    </row>
    <row r="386" spans="1:18" s="86" customFormat="1" ht="15.75" x14ac:dyDescent="0.25">
      <c r="A386" s="76"/>
      <c r="B386" s="121"/>
      <c r="C386" s="117"/>
      <c r="D386" s="117"/>
      <c r="E386" s="117"/>
      <c r="F386" s="117"/>
      <c r="G386" s="117"/>
      <c r="H386" s="117"/>
      <c r="I386" s="117"/>
      <c r="J386" s="117"/>
      <c r="K386" s="117"/>
      <c r="L386" s="117"/>
      <c r="M386" s="77"/>
      <c r="N386" s="77"/>
      <c r="O386" s="77"/>
      <c r="P386" s="77"/>
      <c r="Q386" s="76"/>
      <c r="R386" s="76"/>
    </row>
    <row r="387" spans="1:18" s="86" customFormat="1" ht="15.75" x14ac:dyDescent="0.25">
      <c r="A387" s="76"/>
      <c r="B387" s="121"/>
      <c r="C387" s="117"/>
      <c r="D387" s="117"/>
      <c r="E387" s="117"/>
      <c r="F387" s="117"/>
      <c r="G387" s="117"/>
      <c r="H387" s="117"/>
      <c r="I387" s="117"/>
      <c r="J387" s="117"/>
      <c r="K387" s="117"/>
      <c r="L387" s="117"/>
      <c r="M387" s="77"/>
      <c r="N387" s="77"/>
      <c r="O387" s="77"/>
      <c r="P387" s="77"/>
      <c r="Q387" s="76"/>
      <c r="R387" s="76"/>
    </row>
    <row r="388" spans="1:18" s="86" customFormat="1" ht="15.75" x14ac:dyDescent="0.25">
      <c r="A388" s="76"/>
      <c r="B388" s="121"/>
      <c r="C388" s="117"/>
      <c r="D388" s="117"/>
      <c r="E388" s="117"/>
      <c r="F388" s="117"/>
      <c r="G388" s="117"/>
      <c r="H388" s="117"/>
      <c r="I388" s="117"/>
      <c r="J388" s="117"/>
      <c r="K388" s="117"/>
      <c r="L388" s="117"/>
      <c r="M388" s="77"/>
      <c r="N388" s="77"/>
      <c r="O388" s="77"/>
      <c r="P388" s="77"/>
      <c r="Q388" s="76"/>
      <c r="R388" s="76"/>
    </row>
    <row r="389" spans="1:18" s="86" customFormat="1" ht="15.75" x14ac:dyDescent="0.25">
      <c r="A389" s="76"/>
      <c r="B389" s="121"/>
      <c r="C389" s="117"/>
      <c r="D389" s="117"/>
      <c r="E389" s="117"/>
      <c r="F389" s="117"/>
      <c r="G389" s="117"/>
      <c r="H389" s="117"/>
      <c r="I389" s="117"/>
      <c r="J389" s="117"/>
      <c r="K389" s="117"/>
      <c r="L389" s="117"/>
      <c r="M389" s="77"/>
      <c r="N389" s="77"/>
      <c r="O389" s="77"/>
      <c r="P389" s="77"/>
      <c r="Q389" s="76"/>
      <c r="R389" s="76"/>
    </row>
    <row r="390" spans="1:18" s="86" customFormat="1" ht="15.75" x14ac:dyDescent="0.25">
      <c r="A390" s="76"/>
      <c r="B390" s="121"/>
      <c r="C390" s="117"/>
      <c r="D390" s="117"/>
      <c r="E390" s="117"/>
      <c r="F390" s="117"/>
      <c r="G390" s="117"/>
      <c r="H390" s="117"/>
      <c r="I390" s="117"/>
      <c r="J390" s="117"/>
      <c r="K390" s="117"/>
      <c r="L390" s="117"/>
      <c r="M390" s="77"/>
      <c r="N390" s="77"/>
      <c r="O390" s="77"/>
      <c r="P390" s="77"/>
      <c r="Q390" s="76"/>
      <c r="R390" s="76"/>
    </row>
    <row r="391" spans="1:18" x14ac:dyDescent="0.3">
      <c r="C391" s="117"/>
      <c r="D391" s="117"/>
      <c r="E391" s="117"/>
      <c r="F391" s="117"/>
      <c r="G391" s="117"/>
      <c r="H391" s="117"/>
      <c r="I391" s="117"/>
      <c r="J391" s="117"/>
      <c r="K391" s="117"/>
      <c r="L391" s="117"/>
    </row>
    <row r="392" spans="1:18" x14ac:dyDescent="0.3">
      <c r="C392" s="117"/>
      <c r="D392" s="117"/>
      <c r="E392" s="117"/>
      <c r="F392" s="117"/>
      <c r="G392" s="117"/>
      <c r="H392" s="117"/>
      <c r="I392" s="117"/>
      <c r="J392" s="117"/>
      <c r="K392" s="117"/>
      <c r="L392" s="117"/>
    </row>
    <row r="393" spans="1:18" x14ac:dyDescent="0.3">
      <c r="C393" s="117"/>
      <c r="D393" s="117"/>
      <c r="E393" s="117"/>
      <c r="F393" s="117"/>
      <c r="G393" s="117"/>
      <c r="H393" s="117"/>
      <c r="I393" s="117"/>
      <c r="J393" s="117"/>
      <c r="K393" s="117"/>
      <c r="L393" s="117"/>
    </row>
    <row r="394" spans="1:18" x14ac:dyDescent="0.3">
      <c r="C394" s="117"/>
      <c r="D394" s="117"/>
      <c r="E394" s="117"/>
      <c r="F394" s="117"/>
      <c r="G394" s="117"/>
      <c r="H394" s="117"/>
      <c r="I394" s="117"/>
      <c r="J394" s="117"/>
      <c r="K394" s="117"/>
      <c r="L394" s="117"/>
    </row>
    <row r="395" spans="1:18" x14ac:dyDescent="0.3">
      <c r="C395" s="117"/>
      <c r="D395" s="117"/>
      <c r="E395" s="117"/>
      <c r="F395" s="117"/>
      <c r="G395" s="117"/>
      <c r="H395" s="117"/>
      <c r="I395" s="117"/>
      <c r="J395" s="117"/>
      <c r="K395" s="117"/>
      <c r="L395" s="117"/>
    </row>
    <row r="396" spans="1:18" x14ac:dyDescent="0.3">
      <c r="C396" s="117"/>
      <c r="D396" s="117"/>
      <c r="E396" s="117"/>
      <c r="F396" s="117"/>
      <c r="G396" s="117"/>
      <c r="H396" s="117"/>
      <c r="I396" s="117"/>
      <c r="J396" s="117"/>
      <c r="K396" s="117"/>
      <c r="L396" s="117"/>
    </row>
    <row r="397" spans="1:18" x14ac:dyDescent="0.3">
      <c r="C397" s="117"/>
      <c r="D397" s="117"/>
      <c r="E397" s="117"/>
      <c r="F397" s="117"/>
      <c r="G397" s="117"/>
      <c r="H397" s="117"/>
      <c r="I397" s="117"/>
      <c r="J397" s="117"/>
      <c r="K397" s="117"/>
      <c r="L397" s="117"/>
    </row>
    <row r="398" spans="1:18" x14ac:dyDescent="0.3">
      <c r="C398" s="117"/>
      <c r="D398" s="117"/>
      <c r="E398" s="117"/>
      <c r="F398" s="117"/>
      <c r="G398" s="117"/>
      <c r="H398" s="117"/>
      <c r="I398" s="117"/>
      <c r="J398" s="117"/>
      <c r="K398" s="117"/>
      <c r="L398" s="117"/>
    </row>
    <row r="399" spans="1:18" x14ac:dyDescent="0.3">
      <c r="C399" s="117"/>
      <c r="D399" s="117"/>
      <c r="E399" s="117"/>
      <c r="F399" s="117"/>
      <c r="G399" s="117"/>
      <c r="H399" s="117"/>
      <c r="I399" s="117"/>
      <c r="J399" s="117"/>
      <c r="K399" s="117"/>
      <c r="L399" s="117"/>
    </row>
    <row r="400" spans="1:18" x14ac:dyDescent="0.3">
      <c r="C400" s="117"/>
      <c r="D400" s="117"/>
      <c r="E400" s="117"/>
      <c r="F400" s="117"/>
      <c r="G400" s="117"/>
      <c r="H400" s="117"/>
      <c r="I400" s="117"/>
      <c r="J400" s="117"/>
      <c r="K400" s="117"/>
      <c r="L400" s="117"/>
    </row>
    <row r="401" spans="3:12" x14ac:dyDescent="0.3">
      <c r="C401" s="117"/>
      <c r="D401" s="117"/>
      <c r="E401" s="117"/>
      <c r="F401" s="117"/>
      <c r="G401" s="117"/>
      <c r="H401" s="117"/>
      <c r="I401" s="117"/>
      <c r="J401" s="117"/>
      <c r="K401" s="117"/>
      <c r="L401" s="117"/>
    </row>
    <row r="402" spans="3:12" x14ac:dyDescent="0.3">
      <c r="C402" s="117"/>
      <c r="D402" s="117"/>
      <c r="E402" s="117"/>
      <c r="F402" s="117"/>
      <c r="G402" s="117"/>
      <c r="H402" s="117"/>
      <c r="I402" s="117"/>
      <c r="J402" s="117"/>
      <c r="K402" s="117"/>
      <c r="L402" s="117"/>
    </row>
    <row r="403" spans="3:12" x14ac:dyDescent="0.3">
      <c r="C403" s="117"/>
      <c r="D403" s="117"/>
      <c r="E403" s="117"/>
      <c r="F403" s="117"/>
      <c r="G403" s="117"/>
      <c r="H403" s="117"/>
      <c r="I403" s="117"/>
      <c r="J403" s="117"/>
      <c r="K403" s="117"/>
      <c r="L403" s="117"/>
    </row>
    <row r="404" spans="3:12" x14ac:dyDescent="0.3">
      <c r="C404" s="117"/>
      <c r="D404" s="117"/>
      <c r="E404" s="117"/>
      <c r="F404" s="117"/>
      <c r="G404" s="117"/>
      <c r="H404" s="117"/>
      <c r="I404" s="117"/>
      <c r="J404" s="117"/>
      <c r="K404" s="117"/>
      <c r="L404" s="117"/>
    </row>
    <row r="405" spans="3:12" x14ac:dyDescent="0.3">
      <c r="C405" s="117"/>
      <c r="D405" s="117"/>
      <c r="E405" s="117"/>
      <c r="F405" s="117"/>
      <c r="G405" s="117"/>
      <c r="H405" s="117"/>
      <c r="I405" s="117"/>
      <c r="J405" s="117"/>
      <c r="K405" s="117"/>
      <c r="L405" s="117"/>
    </row>
    <row r="406" spans="3:12" x14ac:dyDescent="0.3">
      <c r="C406" s="117"/>
      <c r="D406" s="117"/>
      <c r="E406" s="117"/>
      <c r="F406" s="117"/>
      <c r="G406" s="117"/>
      <c r="H406" s="117"/>
      <c r="I406" s="117"/>
      <c r="J406" s="117"/>
      <c r="K406" s="117"/>
      <c r="L406" s="117"/>
    </row>
    <row r="407" spans="3:12" x14ac:dyDescent="0.3">
      <c r="C407" s="117"/>
      <c r="D407" s="117"/>
      <c r="E407" s="117"/>
      <c r="F407" s="117"/>
      <c r="G407" s="117"/>
      <c r="H407" s="117"/>
      <c r="I407" s="117"/>
      <c r="J407" s="117"/>
      <c r="K407" s="117"/>
      <c r="L407" s="117"/>
    </row>
    <row r="408" spans="3:12" x14ac:dyDescent="0.3">
      <c r="C408" s="117"/>
      <c r="D408" s="117"/>
      <c r="E408" s="117"/>
      <c r="F408" s="117"/>
      <c r="G408" s="117"/>
      <c r="H408" s="117"/>
      <c r="I408" s="117"/>
      <c r="J408" s="117"/>
      <c r="K408" s="117"/>
      <c r="L408" s="117"/>
    </row>
    <row r="409" spans="3:12" x14ac:dyDescent="0.3">
      <c r="C409" s="117"/>
      <c r="D409" s="117"/>
      <c r="E409" s="117"/>
      <c r="F409" s="117"/>
      <c r="G409" s="117"/>
      <c r="H409" s="117"/>
      <c r="I409" s="117"/>
      <c r="J409" s="117"/>
      <c r="K409" s="117"/>
      <c r="L409" s="117"/>
    </row>
    <row r="410" spans="3:12" x14ac:dyDescent="0.3">
      <c r="C410" s="117"/>
      <c r="D410" s="117"/>
      <c r="E410" s="117"/>
      <c r="F410" s="117"/>
      <c r="G410" s="117"/>
      <c r="H410" s="117"/>
      <c r="I410" s="117"/>
      <c r="J410" s="117"/>
      <c r="K410" s="117"/>
      <c r="L410" s="117"/>
    </row>
    <row r="411" spans="3:12" x14ac:dyDescent="0.3">
      <c r="C411" s="117"/>
      <c r="D411" s="117"/>
      <c r="E411" s="117"/>
      <c r="F411" s="117"/>
      <c r="G411" s="117"/>
      <c r="H411" s="117"/>
      <c r="I411" s="117"/>
      <c r="J411" s="117"/>
      <c r="K411" s="117"/>
      <c r="L411" s="117"/>
    </row>
    <row r="412" spans="3:12" x14ac:dyDescent="0.3">
      <c r="C412" s="117"/>
      <c r="D412" s="117"/>
      <c r="E412" s="117"/>
      <c r="F412" s="117"/>
      <c r="G412" s="117"/>
      <c r="H412" s="117"/>
      <c r="I412" s="117"/>
      <c r="J412" s="117"/>
      <c r="K412" s="117"/>
      <c r="L412" s="117"/>
    </row>
    <row r="413" spans="3:12" x14ac:dyDescent="0.3">
      <c r="C413" s="117"/>
      <c r="D413" s="117"/>
      <c r="E413" s="117"/>
      <c r="F413" s="117"/>
      <c r="G413" s="117"/>
      <c r="H413" s="117"/>
      <c r="I413" s="117"/>
      <c r="J413" s="117"/>
      <c r="K413" s="117"/>
      <c r="L413" s="117"/>
    </row>
    <row r="414" spans="3:12" x14ac:dyDescent="0.3">
      <c r="C414" s="117"/>
      <c r="D414" s="117"/>
      <c r="E414" s="117"/>
      <c r="F414" s="117"/>
      <c r="G414" s="117"/>
      <c r="H414" s="117"/>
      <c r="I414" s="117"/>
      <c r="J414" s="117"/>
      <c r="K414" s="117"/>
      <c r="L414" s="117"/>
    </row>
    <row r="415" spans="3:12" x14ac:dyDescent="0.3">
      <c r="C415" s="117"/>
      <c r="D415" s="117"/>
      <c r="E415" s="117"/>
      <c r="F415" s="117"/>
      <c r="G415" s="117"/>
      <c r="H415" s="117"/>
      <c r="I415" s="117"/>
      <c r="J415" s="117"/>
      <c r="K415" s="117"/>
      <c r="L415" s="117"/>
    </row>
    <row r="416" spans="3:12" x14ac:dyDescent="0.3">
      <c r="C416" s="117"/>
      <c r="D416" s="117"/>
      <c r="E416" s="117"/>
      <c r="F416" s="117"/>
      <c r="G416" s="117"/>
      <c r="H416" s="117"/>
      <c r="I416" s="117"/>
      <c r="J416" s="117"/>
      <c r="K416" s="117"/>
      <c r="L416" s="117"/>
    </row>
    <row r="417" spans="3:12" x14ac:dyDescent="0.3">
      <c r="C417" s="117"/>
      <c r="D417" s="117"/>
      <c r="E417" s="117"/>
      <c r="F417" s="117"/>
      <c r="G417" s="117"/>
      <c r="H417" s="117"/>
      <c r="I417" s="117"/>
      <c r="J417" s="117"/>
      <c r="K417" s="117"/>
      <c r="L417" s="117"/>
    </row>
    <row r="418" spans="3:12" x14ac:dyDescent="0.3">
      <c r="C418" s="117"/>
      <c r="D418" s="117"/>
      <c r="E418" s="117"/>
      <c r="F418" s="117"/>
      <c r="G418" s="117"/>
      <c r="H418" s="117"/>
      <c r="I418" s="117"/>
      <c r="J418" s="117"/>
      <c r="K418" s="117"/>
      <c r="L418" s="117"/>
    </row>
    <row r="419" spans="3:12" x14ac:dyDescent="0.3">
      <c r="C419" s="117"/>
      <c r="D419" s="117"/>
      <c r="E419" s="117"/>
      <c r="F419" s="117"/>
      <c r="G419" s="117"/>
      <c r="H419" s="117"/>
      <c r="I419" s="117"/>
      <c r="J419" s="117"/>
      <c r="K419" s="117"/>
      <c r="L419" s="117"/>
    </row>
    <row r="420" spans="3:12" x14ac:dyDescent="0.3">
      <c r="C420" s="117"/>
      <c r="D420" s="117"/>
      <c r="E420" s="117"/>
      <c r="F420" s="117"/>
      <c r="G420" s="117"/>
      <c r="H420" s="117"/>
      <c r="I420" s="117"/>
      <c r="J420" s="117"/>
      <c r="K420" s="117"/>
      <c r="L420" s="117"/>
    </row>
    <row r="421" spans="3:12" x14ac:dyDescent="0.3">
      <c r="C421" s="117"/>
      <c r="D421" s="117"/>
      <c r="E421" s="117"/>
      <c r="F421" s="117"/>
      <c r="G421" s="117"/>
      <c r="H421" s="117"/>
      <c r="I421" s="117"/>
      <c r="J421" s="117"/>
      <c r="K421" s="117"/>
      <c r="L421" s="117"/>
    </row>
    <row r="422" spans="3:12" x14ac:dyDescent="0.3">
      <c r="C422" s="117"/>
      <c r="D422" s="117"/>
      <c r="E422" s="117"/>
      <c r="F422" s="117"/>
      <c r="G422" s="117"/>
      <c r="H422" s="117"/>
      <c r="I422" s="117"/>
      <c r="J422" s="117"/>
      <c r="K422" s="117"/>
      <c r="L422" s="117"/>
    </row>
    <row r="423" spans="3:12" x14ac:dyDescent="0.3">
      <c r="C423" s="117"/>
      <c r="D423" s="117"/>
      <c r="E423" s="117"/>
      <c r="F423" s="117"/>
      <c r="G423" s="117"/>
      <c r="H423" s="117"/>
      <c r="I423" s="117"/>
      <c r="J423" s="117"/>
      <c r="K423" s="117"/>
      <c r="L423" s="117"/>
    </row>
    <row r="424" spans="3:12" x14ac:dyDescent="0.3">
      <c r="C424" s="117"/>
      <c r="D424" s="117"/>
      <c r="E424" s="117"/>
      <c r="F424" s="117"/>
      <c r="G424" s="117"/>
      <c r="H424" s="117"/>
      <c r="I424" s="117"/>
      <c r="J424" s="117"/>
      <c r="K424" s="117"/>
      <c r="L424" s="117"/>
    </row>
    <row r="425" spans="3:12" x14ac:dyDescent="0.3">
      <c r="C425" s="117"/>
      <c r="D425" s="117"/>
      <c r="E425" s="117"/>
      <c r="F425" s="117"/>
      <c r="G425" s="117"/>
      <c r="H425" s="117"/>
      <c r="I425" s="117"/>
      <c r="J425" s="117"/>
      <c r="K425" s="117"/>
      <c r="L425" s="117"/>
    </row>
    <row r="426" spans="3:12" x14ac:dyDescent="0.3">
      <c r="C426" s="117"/>
      <c r="D426" s="117"/>
      <c r="E426" s="117"/>
      <c r="F426" s="117"/>
      <c r="G426" s="117"/>
      <c r="H426" s="117"/>
      <c r="I426" s="117"/>
      <c r="J426" s="117"/>
      <c r="K426" s="117"/>
      <c r="L426" s="117"/>
    </row>
    <row r="427" spans="3:12" x14ac:dyDescent="0.3">
      <c r="C427" s="117"/>
      <c r="D427" s="117"/>
      <c r="E427" s="117"/>
      <c r="F427" s="117"/>
      <c r="G427" s="117"/>
      <c r="H427" s="117"/>
      <c r="I427" s="117"/>
      <c r="J427" s="117"/>
      <c r="K427" s="117"/>
      <c r="L427" s="117"/>
    </row>
    <row r="428" spans="3:12" x14ac:dyDescent="0.3">
      <c r="C428" s="117"/>
      <c r="D428" s="117"/>
      <c r="E428" s="117"/>
      <c r="F428" s="117"/>
      <c r="G428" s="117"/>
      <c r="H428" s="117"/>
      <c r="I428" s="117"/>
      <c r="J428" s="117"/>
      <c r="K428" s="117"/>
      <c r="L428" s="117"/>
    </row>
    <row r="429" spans="3:12" x14ac:dyDescent="0.3">
      <c r="C429" s="117"/>
      <c r="D429" s="117"/>
      <c r="E429" s="117"/>
      <c r="F429" s="117"/>
      <c r="G429" s="117"/>
      <c r="H429" s="117"/>
      <c r="I429" s="117"/>
      <c r="J429" s="117"/>
      <c r="K429" s="117"/>
      <c r="L429" s="117"/>
    </row>
    <row r="430" spans="3:12" x14ac:dyDescent="0.3">
      <c r="C430" s="117"/>
      <c r="D430" s="117"/>
      <c r="E430" s="117"/>
      <c r="F430" s="117"/>
      <c r="G430" s="117"/>
      <c r="H430" s="117"/>
      <c r="I430" s="117"/>
      <c r="J430" s="117"/>
      <c r="K430" s="117"/>
      <c r="L430" s="117"/>
    </row>
    <row r="431" spans="3:12" x14ac:dyDescent="0.3">
      <c r="C431" s="117"/>
      <c r="D431" s="117"/>
      <c r="E431" s="117"/>
      <c r="F431" s="117"/>
      <c r="G431" s="117"/>
      <c r="H431" s="117"/>
      <c r="I431" s="117"/>
      <c r="J431" s="117"/>
      <c r="K431" s="117"/>
      <c r="L431" s="117"/>
    </row>
    <row r="432" spans="3:12" x14ac:dyDescent="0.3">
      <c r="C432" s="117"/>
      <c r="D432" s="117"/>
      <c r="E432" s="117"/>
      <c r="F432" s="117"/>
      <c r="G432" s="117"/>
      <c r="H432" s="117"/>
      <c r="I432" s="117"/>
      <c r="J432" s="117"/>
      <c r="K432" s="117"/>
      <c r="L432" s="117"/>
    </row>
    <row r="433" spans="3:12" x14ac:dyDescent="0.3">
      <c r="C433" s="117"/>
      <c r="D433" s="117"/>
      <c r="E433" s="117"/>
      <c r="F433" s="117"/>
      <c r="G433" s="117"/>
      <c r="H433" s="117"/>
      <c r="I433" s="117"/>
      <c r="J433" s="117"/>
      <c r="K433" s="117"/>
      <c r="L433" s="117"/>
    </row>
    <row r="434" spans="3:12" x14ac:dyDescent="0.3">
      <c r="C434" s="117"/>
      <c r="D434" s="117"/>
      <c r="E434" s="117"/>
      <c r="F434" s="117"/>
      <c r="G434" s="117"/>
      <c r="H434" s="117"/>
      <c r="I434" s="117"/>
      <c r="J434" s="117"/>
      <c r="K434" s="117"/>
      <c r="L434" s="117"/>
    </row>
    <row r="435" spans="3:12" x14ac:dyDescent="0.3">
      <c r="C435" s="117"/>
      <c r="D435" s="117"/>
      <c r="E435" s="117"/>
      <c r="F435" s="117"/>
      <c r="G435" s="117"/>
      <c r="H435" s="117"/>
      <c r="I435" s="117"/>
      <c r="J435" s="117"/>
      <c r="K435" s="117"/>
      <c r="L435" s="117"/>
    </row>
    <row r="436" spans="3:12" x14ac:dyDescent="0.3">
      <c r="C436" s="117"/>
      <c r="D436" s="117"/>
      <c r="E436" s="117"/>
      <c r="F436" s="117"/>
      <c r="G436" s="117"/>
      <c r="H436" s="117"/>
      <c r="I436" s="117"/>
      <c r="J436" s="117"/>
      <c r="K436" s="117"/>
      <c r="L436" s="117"/>
    </row>
    <row r="437" spans="3:12" x14ac:dyDescent="0.3">
      <c r="C437" s="117"/>
      <c r="D437" s="117"/>
      <c r="E437" s="117"/>
      <c r="F437" s="117"/>
      <c r="G437" s="117"/>
      <c r="H437" s="117"/>
      <c r="I437" s="117"/>
      <c r="J437" s="117"/>
      <c r="K437" s="117"/>
      <c r="L437" s="117"/>
    </row>
    <row r="438" spans="3:12" x14ac:dyDescent="0.3">
      <c r="C438" s="117"/>
      <c r="D438" s="117"/>
      <c r="E438" s="117"/>
      <c r="F438" s="117"/>
      <c r="G438" s="117"/>
      <c r="H438" s="117"/>
      <c r="I438" s="117"/>
      <c r="J438" s="117"/>
      <c r="K438" s="117"/>
      <c r="L438" s="117"/>
    </row>
    <row r="439" spans="3:12" x14ac:dyDescent="0.3">
      <c r="C439" s="117"/>
      <c r="D439" s="117"/>
      <c r="E439" s="117"/>
      <c r="F439" s="117"/>
      <c r="G439" s="117"/>
      <c r="H439" s="117"/>
      <c r="I439" s="117"/>
      <c r="J439" s="117"/>
      <c r="K439" s="117"/>
      <c r="L439" s="117"/>
    </row>
    <row r="440" spans="3:12" x14ac:dyDescent="0.3">
      <c r="C440" s="117"/>
      <c r="D440" s="117"/>
      <c r="E440" s="117"/>
      <c r="F440" s="117"/>
      <c r="G440" s="117"/>
      <c r="H440" s="117"/>
      <c r="I440" s="117"/>
      <c r="J440" s="117"/>
      <c r="K440" s="117"/>
      <c r="L440" s="117"/>
    </row>
    <row r="441" spans="3:12" x14ac:dyDescent="0.3">
      <c r="C441" s="117"/>
      <c r="D441" s="117"/>
      <c r="E441" s="117"/>
      <c r="F441" s="117"/>
      <c r="G441" s="117"/>
      <c r="H441" s="117"/>
      <c r="I441" s="117"/>
      <c r="J441" s="117"/>
      <c r="K441" s="117"/>
      <c r="L441" s="117"/>
    </row>
    <row r="442" spans="3:12" x14ac:dyDescent="0.3">
      <c r="C442" s="117"/>
      <c r="D442" s="117"/>
      <c r="E442" s="117"/>
      <c r="F442" s="117"/>
      <c r="G442" s="117"/>
      <c r="H442" s="117"/>
      <c r="I442" s="117"/>
      <c r="J442" s="117"/>
      <c r="K442" s="117"/>
      <c r="L442" s="117"/>
    </row>
    <row r="443" spans="3:12" x14ac:dyDescent="0.3">
      <c r="C443" s="117"/>
      <c r="D443" s="117"/>
      <c r="E443" s="117"/>
      <c r="F443" s="117"/>
      <c r="G443" s="117"/>
      <c r="H443" s="117"/>
      <c r="I443" s="117"/>
      <c r="J443" s="117"/>
      <c r="K443" s="117"/>
      <c r="L443" s="117"/>
    </row>
    <row r="444" spans="3:12" x14ac:dyDescent="0.3">
      <c r="C444" s="117"/>
      <c r="D444" s="117"/>
      <c r="E444" s="117"/>
      <c r="F444" s="117"/>
      <c r="G444" s="117"/>
      <c r="H444" s="117"/>
      <c r="I444" s="117"/>
      <c r="J444" s="117"/>
      <c r="K444" s="117"/>
      <c r="L444" s="117"/>
    </row>
    <row r="445" spans="3:12" x14ac:dyDescent="0.3">
      <c r="C445" s="117"/>
      <c r="D445" s="117"/>
      <c r="E445" s="117"/>
      <c r="F445" s="117"/>
      <c r="G445" s="117"/>
      <c r="H445" s="117"/>
      <c r="I445" s="117"/>
      <c r="J445" s="117"/>
      <c r="K445" s="117"/>
      <c r="L445" s="117"/>
    </row>
    <row r="446" spans="3:12" x14ac:dyDescent="0.3">
      <c r="C446" s="117"/>
      <c r="D446" s="117"/>
      <c r="E446" s="117"/>
      <c r="F446" s="117"/>
      <c r="G446" s="117"/>
      <c r="H446" s="117"/>
      <c r="I446" s="117"/>
      <c r="J446" s="117"/>
      <c r="K446" s="117"/>
      <c r="L446" s="117"/>
    </row>
    <row r="447" spans="3:12" x14ac:dyDescent="0.3">
      <c r="C447" s="117"/>
      <c r="D447" s="117"/>
      <c r="E447" s="117"/>
      <c r="F447" s="117"/>
      <c r="G447" s="117"/>
      <c r="H447" s="117"/>
      <c r="I447" s="117"/>
      <c r="J447" s="117"/>
      <c r="K447" s="117"/>
      <c r="L447" s="117"/>
    </row>
    <row r="448" spans="3:12" x14ac:dyDescent="0.3">
      <c r="C448" s="117"/>
      <c r="D448" s="117"/>
      <c r="E448" s="117"/>
      <c r="F448" s="117"/>
      <c r="G448" s="117"/>
      <c r="H448" s="117"/>
      <c r="I448" s="117"/>
      <c r="J448" s="117"/>
      <c r="K448" s="117"/>
      <c r="L448" s="117"/>
    </row>
    <row r="449" spans="3:12" x14ac:dyDescent="0.3">
      <c r="C449" s="117"/>
      <c r="D449" s="117"/>
      <c r="E449" s="117"/>
      <c r="F449" s="117"/>
      <c r="G449" s="117"/>
      <c r="H449" s="117"/>
      <c r="I449" s="117"/>
      <c r="J449" s="117"/>
      <c r="K449" s="117"/>
      <c r="L449" s="117"/>
    </row>
    <row r="450" spans="3:12" x14ac:dyDescent="0.3">
      <c r="C450" s="117"/>
      <c r="D450" s="117"/>
      <c r="E450" s="117"/>
      <c r="F450" s="117"/>
      <c r="G450" s="117"/>
      <c r="H450" s="117"/>
      <c r="I450" s="117"/>
      <c r="J450" s="117"/>
      <c r="K450" s="117"/>
      <c r="L450" s="117"/>
    </row>
    <row r="451" spans="3:12" x14ac:dyDescent="0.3">
      <c r="C451" s="117"/>
      <c r="D451" s="117"/>
      <c r="E451" s="117"/>
      <c r="F451" s="117"/>
      <c r="G451" s="117"/>
      <c r="H451" s="117"/>
      <c r="I451" s="117"/>
      <c r="J451" s="117"/>
      <c r="K451" s="117"/>
      <c r="L451" s="117"/>
    </row>
    <row r="452" spans="3:12" x14ac:dyDescent="0.3">
      <c r="C452" s="117"/>
      <c r="D452" s="117"/>
      <c r="E452" s="117"/>
      <c r="F452" s="117"/>
      <c r="G452" s="117"/>
      <c r="H452" s="117"/>
      <c r="I452" s="117"/>
      <c r="J452" s="117"/>
      <c r="K452" s="117"/>
      <c r="L452" s="117"/>
    </row>
    <row r="453" spans="3:12" x14ac:dyDescent="0.3">
      <c r="C453" s="117"/>
      <c r="D453" s="117"/>
      <c r="E453" s="117"/>
      <c r="F453" s="117"/>
      <c r="G453" s="117"/>
      <c r="H453" s="117"/>
      <c r="I453" s="117"/>
      <c r="J453" s="117"/>
      <c r="K453" s="117"/>
      <c r="L453" s="117"/>
    </row>
    <row r="454" spans="3:12" x14ac:dyDescent="0.3">
      <c r="C454" s="117"/>
      <c r="D454" s="117"/>
      <c r="E454" s="117"/>
      <c r="F454" s="117"/>
      <c r="G454" s="117"/>
      <c r="H454" s="117"/>
      <c r="I454" s="117"/>
      <c r="J454" s="117"/>
      <c r="K454" s="117"/>
      <c r="L454" s="117"/>
    </row>
    <row r="455" spans="3:12" x14ac:dyDescent="0.3">
      <c r="C455" s="117"/>
      <c r="D455" s="117"/>
      <c r="E455" s="117"/>
      <c r="F455" s="117"/>
      <c r="G455" s="117"/>
      <c r="H455" s="117"/>
      <c r="I455" s="117"/>
      <c r="J455" s="117"/>
      <c r="K455" s="117"/>
      <c r="L455" s="117"/>
    </row>
    <row r="456" spans="3:12" x14ac:dyDescent="0.3">
      <c r="C456" s="117"/>
      <c r="D456" s="117"/>
      <c r="E456" s="117"/>
      <c r="F456" s="117"/>
      <c r="G456" s="117"/>
      <c r="H456" s="117"/>
      <c r="I456" s="117"/>
      <c r="J456" s="117"/>
      <c r="K456" s="117"/>
      <c r="L456" s="117"/>
    </row>
    <row r="457" spans="3:12" x14ac:dyDescent="0.3">
      <c r="C457" s="117"/>
      <c r="D457" s="117"/>
      <c r="E457" s="117"/>
      <c r="F457" s="117"/>
      <c r="G457" s="117"/>
      <c r="H457" s="117"/>
      <c r="I457" s="117"/>
      <c r="J457" s="117"/>
      <c r="K457" s="117"/>
      <c r="L457" s="117"/>
    </row>
    <row r="458" spans="3:12" x14ac:dyDescent="0.3">
      <c r="C458" s="117"/>
      <c r="D458" s="117"/>
      <c r="E458" s="117"/>
      <c r="F458" s="117"/>
      <c r="G458" s="117"/>
      <c r="H458" s="117"/>
      <c r="I458" s="117"/>
      <c r="J458" s="117"/>
      <c r="K458" s="117"/>
      <c r="L458" s="117"/>
    </row>
    <row r="459" spans="3:12" x14ac:dyDescent="0.3">
      <c r="C459" s="117"/>
      <c r="D459" s="117"/>
      <c r="E459" s="117"/>
      <c r="F459" s="117"/>
      <c r="G459" s="117"/>
      <c r="H459" s="117"/>
      <c r="I459" s="117"/>
      <c r="J459" s="117"/>
      <c r="K459" s="117"/>
      <c r="L459" s="117"/>
    </row>
    <row r="460" spans="3:12" x14ac:dyDescent="0.3">
      <c r="C460" s="117"/>
      <c r="D460" s="117"/>
      <c r="E460" s="117"/>
      <c r="F460" s="117"/>
      <c r="G460" s="117"/>
      <c r="H460" s="117"/>
      <c r="I460" s="117"/>
      <c r="J460" s="117"/>
      <c r="K460" s="117"/>
      <c r="L460" s="117"/>
    </row>
    <row r="461" spans="3:12" x14ac:dyDescent="0.3">
      <c r="C461" s="117"/>
      <c r="D461" s="117"/>
      <c r="E461" s="117"/>
      <c r="F461" s="117"/>
      <c r="G461" s="117"/>
      <c r="H461" s="117"/>
      <c r="I461" s="117"/>
      <c r="J461" s="117"/>
      <c r="K461" s="117"/>
      <c r="L461" s="117"/>
    </row>
    <row r="462" spans="3:12" x14ac:dyDescent="0.3">
      <c r="C462" s="126"/>
      <c r="D462" s="126"/>
      <c r="E462" s="126"/>
      <c r="F462" s="126"/>
      <c r="G462" s="126"/>
      <c r="H462" s="126"/>
      <c r="I462" s="126"/>
      <c r="J462" s="126"/>
      <c r="K462" s="126"/>
      <c r="L462" s="126"/>
    </row>
    <row r="463" spans="3:12" x14ac:dyDescent="0.3">
      <c r="C463" s="126"/>
      <c r="D463" s="126"/>
      <c r="E463" s="126"/>
      <c r="F463" s="126"/>
      <c r="G463" s="126"/>
      <c r="H463" s="126"/>
      <c r="I463" s="126"/>
      <c r="J463" s="126"/>
      <c r="K463" s="126"/>
      <c r="L463" s="126"/>
    </row>
    <row r="464" spans="3:12" x14ac:dyDescent="0.3">
      <c r="C464" s="126"/>
      <c r="D464" s="126"/>
      <c r="E464" s="126"/>
      <c r="F464" s="126"/>
      <c r="G464" s="126"/>
      <c r="H464" s="126"/>
      <c r="I464" s="126"/>
      <c r="J464" s="126"/>
      <c r="K464" s="126"/>
      <c r="L464" s="126"/>
    </row>
    <row r="465" spans="3:12" x14ac:dyDescent="0.3">
      <c r="C465" s="126"/>
      <c r="D465" s="126"/>
      <c r="E465" s="126"/>
      <c r="F465" s="126"/>
      <c r="G465" s="126"/>
      <c r="H465" s="126"/>
      <c r="I465" s="126"/>
      <c r="J465" s="126"/>
      <c r="K465" s="126"/>
      <c r="L465" s="126"/>
    </row>
    <row r="466" spans="3:12" x14ac:dyDescent="0.3">
      <c r="C466" s="126"/>
      <c r="D466" s="126"/>
      <c r="E466" s="126"/>
      <c r="F466" s="126"/>
      <c r="G466" s="126"/>
      <c r="H466" s="126"/>
      <c r="I466" s="126"/>
      <c r="J466" s="126"/>
      <c r="K466" s="126"/>
      <c r="L466" s="126"/>
    </row>
    <row r="467" spans="3:12" x14ac:dyDescent="0.3">
      <c r="C467" s="126"/>
      <c r="D467" s="126"/>
      <c r="E467" s="126"/>
      <c r="F467" s="126"/>
      <c r="G467" s="126"/>
      <c r="H467" s="126"/>
      <c r="I467" s="126"/>
      <c r="J467" s="126"/>
      <c r="K467" s="126"/>
      <c r="L467" s="126"/>
    </row>
    <row r="468" spans="3:12" x14ac:dyDescent="0.3">
      <c r="C468" s="126"/>
      <c r="D468" s="126"/>
      <c r="E468" s="126"/>
      <c r="F468" s="126"/>
      <c r="G468" s="126"/>
      <c r="H468" s="126"/>
      <c r="I468" s="126"/>
      <c r="J468" s="126"/>
      <c r="K468" s="126"/>
      <c r="L468" s="126"/>
    </row>
    <row r="469" spans="3:12" x14ac:dyDescent="0.3">
      <c r="C469" s="126"/>
      <c r="D469" s="126"/>
      <c r="E469" s="126"/>
      <c r="F469" s="126"/>
      <c r="G469" s="126"/>
      <c r="H469" s="126"/>
      <c r="I469" s="126"/>
      <c r="J469" s="126"/>
      <c r="K469" s="126"/>
      <c r="L469" s="126"/>
    </row>
    <row r="470" spans="3:12" x14ac:dyDescent="0.3">
      <c r="C470" s="126"/>
      <c r="D470" s="126"/>
      <c r="E470" s="126"/>
      <c r="F470" s="126"/>
      <c r="G470" s="126"/>
      <c r="H470" s="126"/>
      <c r="I470" s="126"/>
      <c r="J470" s="126"/>
      <c r="K470" s="126"/>
      <c r="L470" s="126"/>
    </row>
    <row r="471" spans="3:12" x14ac:dyDescent="0.3">
      <c r="C471" s="126"/>
      <c r="D471" s="126"/>
      <c r="E471" s="126"/>
      <c r="F471" s="126"/>
      <c r="G471" s="126"/>
      <c r="H471" s="126"/>
      <c r="I471" s="126"/>
      <c r="J471" s="126"/>
      <c r="K471" s="126"/>
      <c r="L471" s="126"/>
    </row>
    <row r="472" spans="3:12" x14ac:dyDescent="0.3">
      <c r="C472" s="126"/>
      <c r="D472" s="126"/>
      <c r="E472" s="126"/>
      <c r="F472" s="126"/>
      <c r="G472" s="126"/>
      <c r="H472" s="126"/>
      <c r="I472" s="126"/>
      <c r="J472" s="126"/>
      <c r="K472" s="126"/>
      <c r="L472" s="126"/>
    </row>
    <row r="473" spans="3:12" x14ac:dyDescent="0.3">
      <c r="C473" s="126"/>
      <c r="D473" s="126"/>
      <c r="E473" s="126"/>
      <c r="F473" s="126"/>
      <c r="G473" s="126"/>
      <c r="H473" s="126"/>
      <c r="I473" s="126"/>
      <c r="J473" s="126"/>
      <c r="K473" s="126"/>
      <c r="L473" s="126"/>
    </row>
    <row r="474" spans="3:12" x14ac:dyDescent="0.3">
      <c r="C474" s="126"/>
      <c r="D474" s="126"/>
      <c r="E474" s="126"/>
      <c r="F474" s="126"/>
      <c r="G474" s="126"/>
      <c r="H474" s="126"/>
      <c r="I474" s="126"/>
      <c r="J474" s="126"/>
      <c r="K474" s="126"/>
      <c r="L474" s="126"/>
    </row>
    <row r="475" spans="3:12" x14ac:dyDescent="0.3">
      <c r="C475" s="126"/>
      <c r="D475" s="126"/>
      <c r="E475" s="126"/>
      <c r="F475" s="126"/>
      <c r="G475" s="126"/>
      <c r="H475" s="126"/>
      <c r="I475" s="126"/>
      <c r="J475" s="126"/>
      <c r="K475" s="126"/>
      <c r="L475" s="126"/>
    </row>
    <row r="476" spans="3:12" x14ac:dyDescent="0.3">
      <c r="C476" s="126"/>
      <c r="D476" s="126"/>
      <c r="E476" s="126"/>
      <c r="F476" s="126"/>
      <c r="G476" s="126"/>
      <c r="H476" s="126"/>
      <c r="I476" s="126"/>
      <c r="J476" s="126"/>
      <c r="K476" s="126"/>
      <c r="L476" s="126"/>
    </row>
    <row r="477" spans="3:12" x14ac:dyDescent="0.3">
      <c r="C477" s="126"/>
      <c r="D477" s="126"/>
      <c r="E477" s="126"/>
      <c r="F477" s="126"/>
      <c r="G477" s="126"/>
      <c r="H477" s="126"/>
      <c r="I477" s="126"/>
      <c r="J477" s="126"/>
      <c r="K477" s="126"/>
      <c r="L477" s="126"/>
    </row>
    <row r="478" spans="3:12" x14ac:dyDescent="0.3">
      <c r="C478" s="126"/>
      <c r="D478" s="126"/>
      <c r="E478" s="126"/>
      <c r="F478" s="126"/>
      <c r="G478" s="126"/>
      <c r="H478" s="126"/>
      <c r="I478" s="126"/>
      <c r="J478" s="126"/>
      <c r="K478" s="126"/>
      <c r="L478" s="126"/>
    </row>
    <row r="479" spans="3:12" x14ac:dyDescent="0.3">
      <c r="C479" s="126"/>
      <c r="D479" s="126"/>
      <c r="E479" s="126"/>
      <c r="F479" s="126"/>
      <c r="G479" s="126"/>
      <c r="H479" s="126"/>
      <c r="I479" s="126"/>
      <c r="J479" s="126"/>
      <c r="K479" s="126"/>
      <c r="L479" s="126"/>
    </row>
    <row r="480" spans="3:12" x14ac:dyDescent="0.3">
      <c r="C480" s="126"/>
      <c r="D480" s="126"/>
      <c r="E480" s="126"/>
      <c r="F480" s="126"/>
      <c r="G480" s="126"/>
      <c r="H480" s="126"/>
      <c r="I480" s="126"/>
      <c r="J480" s="126"/>
      <c r="K480" s="126"/>
      <c r="L480" s="126"/>
    </row>
    <row r="481" spans="3:12" x14ac:dyDescent="0.3">
      <c r="C481" s="126"/>
      <c r="D481" s="126"/>
      <c r="E481" s="126"/>
      <c r="F481" s="126"/>
      <c r="G481" s="126"/>
      <c r="H481" s="126"/>
      <c r="I481" s="126"/>
      <c r="J481" s="126"/>
      <c r="K481" s="126"/>
      <c r="L481" s="126"/>
    </row>
    <row r="482" spans="3:12" x14ac:dyDescent="0.3">
      <c r="C482" s="126"/>
      <c r="D482" s="126"/>
      <c r="E482" s="126"/>
      <c r="F482" s="126"/>
      <c r="G482" s="126"/>
      <c r="H482" s="126"/>
      <c r="I482" s="126"/>
      <c r="J482" s="126"/>
      <c r="K482" s="126"/>
      <c r="L482" s="126"/>
    </row>
    <row r="483" spans="3:12" x14ac:dyDescent="0.3">
      <c r="C483" s="126"/>
      <c r="D483" s="126"/>
      <c r="E483" s="126"/>
      <c r="F483" s="126"/>
      <c r="G483" s="126"/>
      <c r="H483" s="126"/>
      <c r="I483" s="126"/>
      <c r="J483" s="126"/>
      <c r="K483" s="126"/>
      <c r="L483" s="126"/>
    </row>
    <row r="484" spans="3:12" x14ac:dyDescent="0.3">
      <c r="C484" s="126"/>
      <c r="D484" s="126"/>
      <c r="E484" s="126"/>
      <c r="F484" s="126"/>
      <c r="G484" s="126"/>
      <c r="H484" s="126"/>
      <c r="I484" s="126"/>
      <c r="J484" s="126"/>
      <c r="K484" s="126"/>
      <c r="L484" s="126"/>
    </row>
    <row r="485" spans="3:12" x14ac:dyDescent="0.3">
      <c r="C485" s="126"/>
      <c r="D485" s="126"/>
      <c r="E485" s="126"/>
      <c r="F485" s="126"/>
      <c r="G485" s="126"/>
      <c r="H485" s="126"/>
      <c r="I485" s="126"/>
      <c r="J485" s="126"/>
      <c r="K485" s="126"/>
      <c r="L485" s="126"/>
    </row>
    <row r="486" spans="3:12" x14ac:dyDescent="0.3">
      <c r="C486" s="126"/>
      <c r="D486" s="126"/>
      <c r="E486" s="126"/>
      <c r="F486" s="126"/>
      <c r="G486" s="126"/>
      <c r="H486" s="126"/>
      <c r="I486" s="126"/>
      <c r="J486" s="126"/>
      <c r="K486" s="126"/>
      <c r="L486" s="126"/>
    </row>
    <row r="487" spans="3:12" x14ac:dyDescent="0.3">
      <c r="C487" s="126"/>
      <c r="D487" s="126"/>
      <c r="E487" s="126"/>
      <c r="F487" s="126"/>
      <c r="G487" s="126"/>
      <c r="H487" s="126"/>
      <c r="I487" s="126"/>
      <c r="J487" s="126"/>
      <c r="K487" s="126"/>
      <c r="L487" s="126"/>
    </row>
    <row r="488" spans="3:12" x14ac:dyDescent="0.3">
      <c r="C488" s="126"/>
      <c r="D488" s="126"/>
      <c r="E488" s="126"/>
      <c r="F488" s="126"/>
      <c r="G488" s="126"/>
      <c r="H488" s="126"/>
      <c r="I488" s="126"/>
      <c r="J488" s="126"/>
      <c r="K488" s="126"/>
      <c r="L488" s="126"/>
    </row>
    <row r="489" spans="3:12" x14ac:dyDescent="0.3">
      <c r="C489" s="126"/>
      <c r="D489" s="126"/>
      <c r="E489" s="126"/>
      <c r="F489" s="126"/>
      <c r="G489" s="126"/>
      <c r="H489" s="126"/>
      <c r="I489" s="126"/>
      <c r="J489" s="126"/>
      <c r="K489" s="126"/>
      <c r="L489" s="126"/>
    </row>
    <row r="490" spans="3:12" x14ac:dyDescent="0.3">
      <c r="C490" s="126"/>
      <c r="D490" s="126"/>
      <c r="E490" s="126"/>
      <c r="F490" s="126"/>
      <c r="G490" s="126"/>
      <c r="H490" s="126"/>
      <c r="I490" s="126"/>
      <c r="J490" s="126"/>
      <c r="K490" s="126"/>
      <c r="L490" s="126"/>
    </row>
    <row r="491" spans="3:12" x14ac:dyDescent="0.3">
      <c r="C491" s="126"/>
      <c r="D491" s="126"/>
      <c r="E491" s="126"/>
      <c r="F491" s="126"/>
      <c r="G491" s="126"/>
      <c r="H491" s="126"/>
      <c r="I491" s="126"/>
      <c r="J491" s="126"/>
      <c r="K491" s="126"/>
      <c r="L491" s="126"/>
    </row>
    <row r="492" spans="3:12" x14ac:dyDescent="0.3">
      <c r="C492" s="126"/>
      <c r="D492" s="126"/>
      <c r="E492" s="126"/>
      <c r="F492" s="126"/>
      <c r="G492" s="126"/>
      <c r="H492" s="126"/>
      <c r="I492" s="126"/>
      <c r="J492" s="126"/>
      <c r="K492" s="126"/>
      <c r="L492" s="126"/>
    </row>
    <row r="493" spans="3:12" x14ac:dyDescent="0.3">
      <c r="C493" s="126"/>
      <c r="D493" s="126"/>
      <c r="E493" s="126"/>
      <c r="F493" s="126"/>
      <c r="G493" s="126"/>
      <c r="H493" s="126"/>
      <c r="I493" s="126"/>
      <c r="J493" s="126"/>
      <c r="K493" s="126"/>
      <c r="L493" s="126"/>
    </row>
    <row r="494" spans="3:12" x14ac:dyDescent="0.3">
      <c r="C494" s="126"/>
      <c r="D494" s="126"/>
      <c r="E494" s="126"/>
      <c r="F494" s="126"/>
      <c r="G494" s="126"/>
      <c r="H494" s="126"/>
      <c r="I494" s="126"/>
      <c r="J494" s="126"/>
      <c r="K494" s="126"/>
      <c r="L494" s="126"/>
    </row>
    <row r="495" spans="3:12" x14ac:dyDescent="0.3">
      <c r="C495" s="126"/>
      <c r="D495" s="126"/>
      <c r="E495" s="126"/>
      <c r="F495" s="126"/>
      <c r="G495" s="126"/>
      <c r="H495" s="126"/>
      <c r="I495" s="126"/>
      <c r="J495" s="126"/>
      <c r="K495" s="126"/>
      <c r="L495" s="126"/>
    </row>
  </sheetData>
  <mergeCells count="96">
    <mergeCell ref="M1:P1"/>
    <mergeCell ref="D79:F79"/>
    <mergeCell ref="H79:I79"/>
    <mergeCell ref="M79:N79"/>
    <mergeCell ref="A80:O80"/>
    <mergeCell ref="A76:C76"/>
    <mergeCell ref="N76:O76"/>
    <mergeCell ref="I77:M77"/>
    <mergeCell ref="N77:O77"/>
    <mergeCell ref="A78:C78"/>
    <mergeCell ref="D78:F78"/>
    <mergeCell ref="H78:I78"/>
    <mergeCell ref="M78:N78"/>
    <mergeCell ref="A74:G74"/>
    <mergeCell ref="N74:O74"/>
    <mergeCell ref="I75:M75"/>
    <mergeCell ref="N75:O75"/>
    <mergeCell ref="A72:B72"/>
    <mergeCell ref="C72:H72"/>
    <mergeCell ref="A73:B73"/>
    <mergeCell ref="C73:H73"/>
    <mergeCell ref="A69:B69"/>
    <mergeCell ref="C69:H69"/>
    <mergeCell ref="A70:B70"/>
    <mergeCell ref="C70:H70"/>
    <mergeCell ref="A71:B71"/>
    <mergeCell ref="C71:H71"/>
    <mergeCell ref="A65:B65"/>
    <mergeCell ref="C65:H65"/>
    <mergeCell ref="A66:B66"/>
    <mergeCell ref="C66:H66"/>
    <mergeCell ref="A67:B67"/>
    <mergeCell ref="C67:H67"/>
    <mergeCell ref="A64:B64"/>
    <mergeCell ref="A39:B43"/>
    <mergeCell ref="J39:L39"/>
    <mergeCell ref="A44:B49"/>
    <mergeCell ref="J44:L44"/>
    <mergeCell ref="A53:B56"/>
    <mergeCell ref="J53:L53"/>
    <mergeCell ref="A57:B58"/>
    <mergeCell ref="J57:L57"/>
    <mergeCell ref="A59:B61"/>
    <mergeCell ref="J59:L59"/>
    <mergeCell ref="A63:B63"/>
    <mergeCell ref="A62:B62"/>
    <mergeCell ref="I62:L62"/>
    <mergeCell ref="A19:B19"/>
    <mergeCell ref="A35:B38"/>
    <mergeCell ref="J35:L35"/>
    <mergeCell ref="A28:B28"/>
    <mergeCell ref="I28:L28"/>
    <mergeCell ref="I29:L29"/>
    <mergeCell ref="A30:B30"/>
    <mergeCell ref="A31:B31"/>
    <mergeCell ref="A32:B32"/>
    <mergeCell ref="A33:B34"/>
    <mergeCell ref="J33:L33"/>
    <mergeCell ref="A26:B26"/>
    <mergeCell ref="L8:L9"/>
    <mergeCell ref="M8:M9"/>
    <mergeCell ref="D27:L27"/>
    <mergeCell ref="A10:B10"/>
    <mergeCell ref="A11:B11"/>
    <mergeCell ref="A13:B13"/>
    <mergeCell ref="A14:B14"/>
    <mergeCell ref="A15:B15"/>
    <mergeCell ref="A17:B17"/>
    <mergeCell ref="A18:B18"/>
    <mergeCell ref="A20:B20"/>
    <mergeCell ref="A21:B21"/>
    <mergeCell ref="A24:B24"/>
    <mergeCell ref="A27:B27"/>
    <mergeCell ref="A22:B22"/>
    <mergeCell ref="A23:B23"/>
    <mergeCell ref="G8:G9"/>
    <mergeCell ref="H8:H9"/>
    <mergeCell ref="I8:I9"/>
    <mergeCell ref="J8:J9"/>
    <mergeCell ref="K8:K9"/>
    <mergeCell ref="A68:B68"/>
    <mergeCell ref="C68:H68"/>
    <mergeCell ref="A4:P4"/>
    <mergeCell ref="A1:G1"/>
    <mergeCell ref="A2:E2"/>
    <mergeCell ref="N2:P2"/>
    <mergeCell ref="A3:E3"/>
    <mergeCell ref="N8:P8"/>
    <mergeCell ref="C5:P5"/>
    <mergeCell ref="C6:P6"/>
    <mergeCell ref="F7:O7"/>
    <mergeCell ref="A8:B9"/>
    <mergeCell ref="C8:C9"/>
    <mergeCell ref="D8:D9"/>
    <mergeCell ref="E8:E9"/>
    <mergeCell ref="F8:F9"/>
  </mergeCells>
  <pageMargins left="0.47244094488188981" right="0.47244094488188981" top="0.39370078740157483" bottom="0.35433070866141736" header="0.31496062992125984" footer="0.31496062992125984"/>
  <pageSetup paperSize="9" scale="96" fitToHeight="3" orientation="landscape" r:id="rId1"/>
  <rowBreaks count="2" manualBreakCount="2">
    <brk id="26" max="16383" man="1"/>
    <brk id="62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H19" sqref="H19"/>
    </sheetView>
  </sheetViews>
  <sheetFormatPr defaultRowHeight="15" x14ac:dyDescent="0.25"/>
  <cols>
    <col min="1" max="1" width="19.42578125" customWidth="1"/>
    <col min="2" max="2" width="18.42578125" style="194" customWidth="1"/>
    <col min="3" max="3" width="30" style="133" customWidth="1"/>
    <col min="4" max="4" width="21.7109375" style="127" customWidth="1"/>
    <col min="9" max="9" width="11.140625" bestFit="1" customWidth="1"/>
    <col min="257" max="257" width="38.7109375" customWidth="1"/>
    <col min="258" max="258" width="14.140625" customWidth="1"/>
    <col min="259" max="259" width="33" customWidth="1"/>
    <col min="513" max="513" width="38.7109375" customWidth="1"/>
    <col min="514" max="514" width="14.140625" customWidth="1"/>
    <col min="515" max="515" width="33" customWidth="1"/>
    <col min="769" max="769" width="38.7109375" customWidth="1"/>
    <col min="770" max="770" width="14.140625" customWidth="1"/>
    <col min="771" max="771" width="33" customWidth="1"/>
    <col min="1025" max="1025" width="38.7109375" customWidth="1"/>
    <col min="1026" max="1026" width="14.140625" customWidth="1"/>
    <col min="1027" max="1027" width="33" customWidth="1"/>
    <col min="1281" max="1281" width="38.7109375" customWidth="1"/>
    <col min="1282" max="1282" width="14.140625" customWidth="1"/>
    <col min="1283" max="1283" width="33" customWidth="1"/>
    <col min="1537" max="1537" width="38.7109375" customWidth="1"/>
    <col min="1538" max="1538" width="14.140625" customWidth="1"/>
    <col min="1539" max="1539" width="33" customWidth="1"/>
    <col min="1793" max="1793" width="38.7109375" customWidth="1"/>
    <col min="1794" max="1794" width="14.140625" customWidth="1"/>
    <col min="1795" max="1795" width="33" customWidth="1"/>
    <col min="2049" max="2049" width="38.7109375" customWidth="1"/>
    <col min="2050" max="2050" width="14.140625" customWidth="1"/>
    <col min="2051" max="2051" width="33" customWidth="1"/>
    <col min="2305" max="2305" width="38.7109375" customWidth="1"/>
    <col min="2306" max="2306" width="14.140625" customWidth="1"/>
    <col min="2307" max="2307" width="33" customWidth="1"/>
    <col min="2561" max="2561" width="38.7109375" customWidth="1"/>
    <col min="2562" max="2562" width="14.140625" customWidth="1"/>
    <col min="2563" max="2563" width="33" customWidth="1"/>
    <col min="2817" max="2817" width="38.7109375" customWidth="1"/>
    <col min="2818" max="2818" width="14.140625" customWidth="1"/>
    <col min="2819" max="2819" width="33" customWidth="1"/>
    <col min="3073" max="3073" width="38.7109375" customWidth="1"/>
    <col min="3074" max="3074" width="14.140625" customWidth="1"/>
    <col min="3075" max="3075" width="33" customWidth="1"/>
    <col min="3329" max="3329" width="38.7109375" customWidth="1"/>
    <col min="3330" max="3330" width="14.140625" customWidth="1"/>
    <col min="3331" max="3331" width="33" customWidth="1"/>
    <col min="3585" max="3585" width="38.7109375" customWidth="1"/>
    <col min="3586" max="3586" width="14.140625" customWidth="1"/>
    <col min="3587" max="3587" width="33" customWidth="1"/>
    <col min="3841" max="3841" width="38.7109375" customWidth="1"/>
    <col min="3842" max="3842" width="14.140625" customWidth="1"/>
    <col min="3843" max="3843" width="33" customWidth="1"/>
    <col min="4097" max="4097" width="38.7109375" customWidth="1"/>
    <col min="4098" max="4098" width="14.140625" customWidth="1"/>
    <col min="4099" max="4099" width="33" customWidth="1"/>
    <col min="4353" max="4353" width="38.7109375" customWidth="1"/>
    <col min="4354" max="4354" width="14.140625" customWidth="1"/>
    <col min="4355" max="4355" width="33" customWidth="1"/>
    <col min="4609" max="4609" width="38.7109375" customWidth="1"/>
    <col min="4610" max="4610" width="14.140625" customWidth="1"/>
    <col min="4611" max="4611" width="33" customWidth="1"/>
    <col min="4865" max="4865" width="38.7109375" customWidth="1"/>
    <col min="4866" max="4866" width="14.140625" customWidth="1"/>
    <col min="4867" max="4867" width="33" customWidth="1"/>
    <col min="5121" max="5121" width="38.7109375" customWidth="1"/>
    <col min="5122" max="5122" width="14.140625" customWidth="1"/>
    <col min="5123" max="5123" width="33" customWidth="1"/>
    <col min="5377" max="5377" width="38.7109375" customWidth="1"/>
    <col min="5378" max="5378" width="14.140625" customWidth="1"/>
    <col min="5379" max="5379" width="33" customWidth="1"/>
    <col min="5633" max="5633" width="38.7109375" customWidth="1"/>
    <col min="5634" max="5634" width="14.140625" customWidth="1"/>
    <col min="5635" max="5635" width="33" customWidth="1"/>
    <col min="5889" max="5889" width="38.7109375" customWidth="1"/>
    <col min="5890" max="5890" width="14.140625" customWidth="1"/>
    <col min="5891" max="5891" width="33" customWidth="1"/>
    <col min="6145" max="6145" width="38.7109375" customWidth="1"/>
    <col min="6146" max="6146" width="14.140625" customWidth="1"/>
    <col min="6147" max="6147" width="33" customWidth="1"/>
    <col min="6401" max="6401" width="38.7109375" customWidth="1"/>
    <col min="6402" max="6402" width="14.140625" customWidth="1"/>
    <col min="6403" max="6403" width="33" customWidth="1"/>
    <col min="6657" max="6657" width="38.7109375" customWidth="1"/>
    <col min="6658" max="6658" width="14.140625" customWidth="1"/>
    <col min="6659" max="6659" width="33" customWidth="1"/>
    <col min="6913" max="6913" width="38.7109375" customWidth="1"/>
    <col min="6914" max="6914" width="14.140625" customWidth="1"/>
    <col min="6915" max="6915" width="33" customWidth="1"/>
    <col min="7169" max="7169" width="38.7109375" customWidth="1"/>
    <col min="7170" max="7170" width="14.140625" customWidth="1"/>
    <col min="7171" max="7171" width="33" customWidth="1"/>
    <col min="7425" max="7425" width="38.7109375" customWidth="1"/>
    <col min="7426" max="7426" width="14.140625" customWidth="1"/>
    <col min="7427" max="7427" width="33" customWidth="1"/>
    <col min="7681" max="7681" width="38.7109375" customWidth="1"/>
    <col min="7682" max="7682" width="14.140625" customWidth="1"/>
    <col min="7683" max="7683" width="33" customWidth="1"/>
    <col min="7937" max="7937" width="38.7109375" customWidth="1"/>
    <col min="7938" max="7938" width="14.140625" customWidth="1"/>
    <col min="7939" max="7939" width="33" customWidth="1"/>
    <col min="8193" max="8193" width="38.7109375" customWidth="1"/>
    <col min="8194" max="8194" width="14.140625" customWidth="1"/>
    <col min="8195" max="8195" width="33" customWidth="1"/>
    <col min="8449" max="8449" width="38.7109375" customWidth="1"/>
    <col min="8450" max="8450" width="14.140625" customWidth="1"/>
    <col min="8451" max="8451" width="33" customWidth="1"/>
    <col min="8705" max="8705" width="38.7109375" customWidth="1"/>
    <col min="8706" max="8706" width="14.140625" customWidth="1"/>
    <col min="8707" max="8707" width="33" customWidth="1"/>
    <col min="8961" max="8961" width="38.7109375" customWidth="1"/>
    <col min="8962" max="8962" width="14.140625" customWidth="1"/>
    <col min="8963" max="8963" width="33" customWidth="1"/>
    <col min="9217" max="9217" width="38.7109375" customWidth="1"/>
    <col min="9218" max="9218" width="14.140625" customWidth="1"/>
    <col min="9219" max="9219" width="33" customWidth="1"/>
    <col min="9473" max="9473" width="38.7109375" customWidth="1"/>
    <col min="9474" max="9474" width="14.140625" customWidth="1"/>
    <col min="9475" max="9475" width="33" customWidth="1"/>
    <col min="9729" max="9729" width="38.7109375" customWidth="1"/>
    <col min="9730" max="9730" width="14.140625" customWidth="1"/>
    <col min="9731" max="9731" width="33" customWidth="1"/>
    <col min="9985" max="9985" width="38.7109375" customWidth="1"/>
    <col min="9986" max="9986" width="14.140625" customWidth="1"/>
    <col min="9987" max="9987" width="33" customWidth="1"/>
    <col min="10241" max="10241" width="38.7109375" customWidth="1"/>
    <col min="10242" max="10242" width="14.140625" customWidth="1"/>
    <col min="10243" max="10243" width="33" customWidth="1"/>
    <col min="10497" max="10497" width="38.7109375" customWidth="1"/>
    <col min="10498" max="10498" width="14.140625" customWidth="1"/>
    <col min="10499" max="10499" width="33" customWidth="1"/>
    <col min="10753" max="10753" width="38.7109375" customWidth="1"/>
    <col min="10754" max="10754" width="14.140625" customWidth="1"/>
    <col min="10755" max="10755" width="33" customWidth="1"/>
    <col min="11009" max="11009" width="38.7109375" customWidth="1"/>
    <col min="11010" max="11010" width="14.140625" customWidth="1"/>
    <col min="11011" max="11011" width="33" customWidth="1"/>
    <col min="11265" max="11265" width="38.7109375" customWidth="1"/>
    <col min="11266" max="11266" width="14.140625" customWidth="1"/>
    <col min="11267" max="11267" width="33" customWidth="1"/>
    <col min="11521" max="11521" width="38.7109375" customWidth="1"/>
    <col min="11522" max="11522" width="14.140625" customWidth="1"/>
    <col min="11523" max="11523" width="33" customWidth="1"/>
    <col min="11777" max="11777" width="38.7109375" customWidth="1"/>
    <col min="11778" max="11778" width="14.140625" customWidth="1"/>
    <col min="11779" max="11779" width="33" customWidth="1"/>
    <col min="12033" max="12033" width="38.7109375" customWidth="1"/>
    <col min="12034" max="12034" width="14.140625" customWidth="1"/>
    <col min="12035" max="12035" width="33" customWidth="1"/>
    <col min="12289" max="12289" width="38.7109375" customWidth="1"/>
    <col min="12290" max="12290" width="14.140625" customWidth="1"/>
    <col min="12291" max="12291" width="33" customWidth="1"/>
    <col min="12545" max="12545" width="38.7109375" customWidth="1"/>
    <col min="12546" max="12546" width="14.140625" customWidth="1"/>
    <col min="12547" max="12547" width="33" customWidth="1"/>
    <col min="12801" max="12801" width="38.7109375" customWidth="1"/>
    <col min="12802" max="12802" width="14.140625" customWidth="1"/>
    <col min="12803" max="12803" width="33" customWidth="1"/>
    <col min="13057" max="13057" width="38.7109375" customWidth="1"/>
    <col min="13058" max="13058" width="14.140625" customWidth="1"/>
    <col min="13059" max="13059" width="33" customWidth="1"/>
    <col min="13313" max="13313" width="38.7109375" customWidth="1"/>
    <col min="13314" max="13314" width="14.140625" customWidth="1"/>
    <col min="13315" max="13315" width="33" customWidth="1"/>
    <col min="13569" max="13569" width="38.7109375" customWidth="1"/>
    <col min="13570" max="13570" width="14.140625" customWidth="1"/>
    <col min="13571" max="13571" width="33" customWidth="1"/>
    <col min="13825" max="13825" width="38.7109375" customWidth="1"/>
    <col min="13826" max="13826" width="14.140625" customWidth="1"/>
    <col min="13827" max="13827" width="33" customWidth="1"/>
    <col min="14081" max="14081" width="38.7109375" customWidth="1"/>
    <col min="14082" max="14082" width="14.140625" customWidth="1"/>
    <col min="14083" max="14083" width="33" customWidth="1"/>
    <col min="14337" max="14337" width="38.7109375" customWidth="1"/>
    <col min="14338" max="14338" width="14.140625" customWidth="1"/>
    <col min="14339" max="14339" width="33" customWidth="1"/>
    <col min="14593" max="14593" width="38.7109375" customWidth="1"/>
    <col min="14594" max="14594" width="14.140625" customWidth="1"/>
    <col min="14595" max="14595" width="33" customWidth="1"/>
    <col min="14849" max="14849" width="38.7109375" customWidth="1"/>
    <col min="14850" max="14850" width="14.140625" customWidth="1"/>
    <col min="14851" max="14851" width="33" customWidth="1"/>
    <col min="15105" max="15105" width="38.7109375" customWidth="1"/>
    <col min="15106" max="15106" width="14.140625" customWidth="1"/>
    <col min="15107" max="15107" width="33" customWidth="1"/>
    <col min="15361" max="15361" width="38.7109375" customWidth="1"/>
    <col min="15362" max="15362" width="14.140625" customWidth="1"/>
    <col min="15363" max="15363" width="33" customWidth="1"/>
    <col min="15617" max="15617" width="38.7109375" customWidth="1"/>
    <col min="15618" max="15618" width="14.140625" customWidth="1"/>
    <col min="15619" max="15619" width="33" customWidth="1"/>
    <col min="15873" max="15873" width="38.7109375" customWidth="1"/>
    <col min="15874" max="15874" width="14.140625" customWidth="1"/>
    <col min="15875" max="15875" width="33" customWidth="1"/>
    <col min="16129" max="16129" width="38.7109375" customWidth="1"/>
    <col min="16130" max="16130" width="14.140625" customWidth="1"/>
    <col min="16131" max="16131" width="33" customWidth="1"/>
  </cols>
  <sheetData>
    <row r="1" spans="1:11" ht="17.45" customHeight="1" x14ac:dyDescent="0.35">
      <c r="A1" s="397" t="s">
        <v>183</v>
      </c>
      <c r="B1" s="397"/>
      <c r="C1" s="397"/>
    </row>
    <row r="2" spans="1:11" ht="23.25" customHeight="1" thickBot="1" x14ac:dyDescent="0.3">
      <c r="A2" s="398" t="s">
        <v>184</v>
      </c>
      <c r="B2" s="398"/>
      <c r="C2" s="398"/>
    </row>
    <row r="3" spans="1:11" x14ac:dyDescent="0.25">
      <c r="A3" s="399" t="s">
        <v>185</v>
      </c>
      <c r="B3" s="399"/>
      <c r="C3" s="399"/>
      <c r="D3" s="128"/>
      <c r="G3" s="129"/>
      <c r="H3" s="130"/>
      <c r="I3" s="131"/>
    </row>
    <row r="4" spans="1:11" ht="1.5" customHeight="1" x14ac:dyDescent="0.25">
      <c r="A4" s="127"/>
      <c r="B4" s="132"/>
      <c r="D4" s="134"/>
      <c r="G4" s="135"/>
      <c r="H4" s="136"/>
      <c r="I4" s="137"/>
    </row>
    <row r="5" spans="1:11" ht="13.9" customHeight="1" thickBot="1" x14ac:dyDescent="0.3">
      <c r="B5" s="400" t="s">
        <v>57</v>
      </c>
      <c r="C5" s="400"/>
      <c r="D5" s="138" t="s">
        <v>186</v>
      </c>
      <c r="G5" s="135"/>
      <c r="H5" s="136"/>
      <c r="I5" s="137"/>
    </row>
    <row r="6" spans="1:11" x14ac:dyDescent="0.25">
      <c r="A6" s="139" t="s">
        <v>187</v>
      </c>
      <c r="B6" s="140" t="s">
        <v>188</v>
      </c>
      <c r="C6" s="139" t="s">
        <v>189</v>
      </c>
      <c r="D6" s="141"/>
      <c r="G6" s="135"/>
      <c r="H6" s="136"/>
      <c r="I6" s="142"/>
    </row>
    <row r="7" spans="1:11" s="147" customFormat="1" x14ac:dyDescent="0.25">
      <c r="A7" s="143" t="s">
        <v>190</v>
      </c>
      <c r="B7" s="144"/>
      <c r="C7" s="145"/>
      <c r="D7" s="146"/>
      <c r="G7" s="148"/>
      <c r="H7" s="149"/>
      <c r="I7" s="150"/>
    </row>
    <row r="8" spans="1:11" ht="15.75" thickBot="1" x14ac:dyDescent="0.3">
      <c r="A8" s="139">
        <v>211</v>
      </c>
      <c r="B8" s="151"/>
      <c r="C8" s="152"/>
      <c r="D8" s="152"/>
      <c r="G8" s="153"/>
      <c r="H8" s="154"/>
      <c r="I8" s="155"/>
    </row>
    <row r="9" spans="1:11" x14ac:dyDescent="0.25">
      <c r="A9" s="139">
        <v>213</v>
      </c>
      <c r="B9" s="151"/>
      <c r="C9" s="156"/>
      <c r="D9" s="152"/>
      <c r="F9" s="157"/>
    </row>
    <row r="10" spans="1:11" ht="15.75" customHeight="1" x14ac:dyDescent="0.25">
      <c r="A10" s="139">
        <v>221</v>
      </c>
      <c r="B10" s="151"/>
      <c r="C10" s="139"/>
      <c r="D10" s="158"/>
      <c r="I10" s="159"/>
      <c r="K10" s="159"/>
    </row>
    <row r="11" spans="1:11" x14ac:dyDescent="0.25">
      <c r="A11" s="139">
        <v>221</v>
      </c>
      <c r="B11" s="151"/>
      <c r="C11" s="139"/>
      <c r="D11" s="152"/>
    </row>
    <row r="12" spans="1:11" ht="15" customHeight="1" x14ac:dyDescent="0.25">
      <c r="A12" s="139">
        <v>310</v>
      </c>
      <c r="B12" s="151"/>
      <c r="C12" s="139"/>
      <c r="D12" s="152"/>
    </row>
    <row r="13" spans="1:11" s="164" customFormat="1" ht="20.25" customHeight="1" x14ac:dyDescent="0.25">
      <c r="A13" s="160" t="s">
        <v>191</v>
      </c>
      <c r="B13" s="161">
        <f>SUM(B8:B12)</f>
        <v>0</v>
      </c>
      <c r="C13" s="162"/>
      <c r="D13" s="163"/>
    </row>
    <row r="14" spans="1:11" x14ac:dyDescent="0.25">
      <c r="A14" s="165" t="s">
        <v>192</v>
      </c>
      <c r="B14" s="166"/>
      <c r="C14" s="139"/>
      <c r="D14" s="139"/>
    </row>
    <row r="15" spans="1:11" x14ac:dyDescent="0.25">
      <c r="A15" s="167">
        <v>211</v>
      </c>
      <c r="B15" s="151"/>
      <c r="C15" s="139"/>
      <c r="D15" s="152"/>
    </row>
    <row r="16" spans="1:11" x14ac:dyDescent="0.25">
      <c r="A16" s="167">
        <v>213</v>
      </c>
      <c r="B16" s="151"/>
      <c r="C16" s="156"/>
      <c r="D16" s="152"/>
    </row>
    <row r="17" spans="1:4" x14ac:dyDescent="0.25">
      <c r="A17" s="167">
        <v>221</v>
      </c>
      <c r="B17" s="151"/>
      <c r="C17" s="139"/>
      <c r="D17" s="158"/>
    </row>
    <row r="18" spans="1:4" x14ac:dyDescent="0.25">
      <c r="A18" s="167">
        <v>223</v>
      </c>
      <c r="B18" s="151"/>
      <c r="C18" s="167"/>
      <c r="D18" s="167"/>
    </row>
    <row r="19" spans="1:4" x14ac:dyDescent="0.25">
      <c r="A19" s="168" t="s">
        <v>193</v>
      </c>
      <c r="B19" s="169"/>
      <c r="C19" s="139"/>
      <c r="D19" s="170"/>
    </row>
    <row r="20" spans="1:4" x14ac:dyDescent="0.25">
      <c r="A20" s="171">
        <v>9730</v>
      </c>
      <c r="B20" s="169"/>
      <c r="C20" s="139"/>
      <c r="D20" s="170"/>
    </row>
    <row r="21" spans="1:4" x14ac:dyDescent="0.25">
      <c r="A21" s="171">
        <v>9740</v>
      </c>
      <c r="B21" s="169"/>
      <c r="C21" s="139"/>
      <c r="D21" s="170"/>
    </row>
    <row r="22" spans="1:4" x14ac:dyDescent="0.25">
      <c r="A22" s="167" t="s">
        <v>194</v>
      </c>
      <c r="B22" s="151"/>
      <c r="C22" s="139"/>
      <c r="D22" s="170"/>
    </row>
    <row r="23" spans="1:4" x14ac:dyDescent="0.25">
      <c r="A23" s="172" t="s">
        <v>195</v>
      </c>
      <c r="B23" s="173"/>
      <c r="C23" s="139"/>
      <c r="D23" s="170"/>
    </row>
    <row r="24" spans="1:4" x14ac:dyDescent="0.25">
      <c r="A24" s="172" t="s">
        <v>85</v>
      </c>
      <c r="B24" s="174"/>
      <c r="C24" s="175"/>
      <c r="D24" s="170"/>
    </row>
    <row r="25" spans="1:4" x14ac:dyDescent="0.25">
      <c r="A25" s="172" t="s">
        <v>196</v>
      </c>
      <c r="B25" s="173"/>
      <c r="C25" s="175"/>
      <c r="D25" s="176"/>
    </row>
    <row r="26" spans="1:4" x14ac:dyDescent="0.25">
      <c r="A26" s="172" t="s">
        <v>197</v>
      </c>
      <c r="B26" s="173"/>
      <c r="C26" s="175"/>
    </row>
    <row r="27" spans="1:4" x14ac:dyDescent="0.25">
      <c r="A27" s="172" t="s">
        <v>85</v>
      </c>
      <c r="B27" s="174"/>
      <c r="C27" s="175"/>
      <c r="D27" s="170"/>
    </row>
    <row r="28" spans="1:4" x14ac:dyDescent="0.25">
      <c r="A28" s="172" t="s">
        <v>198</v>
      </c>
      <c r="B28" s="177"/>
      <c r="C28" s="175"/>
      <c r="D28" s="176"/>
    </row>
    <row r="29" spans="1:4" x14ac:dyDescent="0.25">
      <c r="A29" s="167" t="s">
        <v>199</v>
      </c>
      <c r="B29" s="151"/>
      <c r="C29" s="139"/>
      <c r="D29" s="139"/>
    </row>
    <row r="30" spans="1:4" x14ac:dyDescent="0.25">
      <c r="A30" s="178" t="s">
        <v>200</v>
      </c>
      <c r="B30" s="177"/>
      <c r="C30" s="167"/>
      <c r="D30" s="167"/>
    </row>
    <row r="31" spans="1:4" x14ac:dyDescent="0.25">
      <c r="A31" s="168" t="s">
        <v>85</v>
      </c>
      <c r="B31" s="179"/>
      <c r="C31" s="139"/>
      <c r="D31" s="170"/>
    </row>
    <row r="32" spans="1:4" x14ac:dyDescent="0.25">
      <c r="A32" s="178" t="s">
        <v>201</v>
      </c>
      <c r="B32" s="177"/>
      <c r="C32" s="139"/>
      <c r="D32" s="176"/>
    </row>
    <row r="33" spans="1:4" x14ac:dyDescent="0.25">
      <c r="A33" s="178" t="s">
        <v>202</v>
      </c>
      <c r="B33" s="177"/>
      <c r="C33" s="180"/>
      <c r="D33" s="176"/>
    </row>
    <row r="34" spans="1:4" x14ac:dyDescent="0.25">
      <c r="A34" s="178" t="s">
        <v>203</v>
      </c>
      <c r="B34" s="177"/>
      <c r="C34" s="175"/>
      <c r="D34" s="176"/>
    </row>
    <row r="35" spans="1:4" x14ac:dyDescent="0.25">
      <c r="A35" s="178" t="s">
        <v>204</v>
      </c>
      <c r="B35" s="177"/>
      <c r="C35" s="139"/>
      <c r="D35" s="176"/>
    </row>
    <row r="36" spans="1:4" x14ac:dyDescent="0.25">
      <c r="A36" s="167" t="s">
        <v>205</v>
      </c>
      <c r="B36" s="151"/>
      <c r="C36" s="167"/>
      <c r="D36" s="167"/>
    </row>
    <row r="37" spans="1:4" x14ac:dyDescent="0.25">
      <c r="A37" s="172" t="s">
        <v>206</v>
      </c>
      <c r="B37" s="179"/>
      <c r="C37" s="139"/>
      <c r="D37" s="139"/>
    </row>
    <row r="38" spans="1:4" x14ac:dyDescent="0.25">
      <c r="A38" s="172" t="s">
        <v>207</v>
      </c>
      <c r="B38" s="181"/>
      <c r="C38" s="156"/>
      <c r="D38" s="152"/>
    </row>
    <row r="39" spans="1:4" x14ac:dyDescent="0.25">
      <c r="A39" s="172" t="s">
        <v>208</v>
      </c>
      <c r="B39" s="181"/>
      <c r="C39" s="156"/>
      <c r="D39" s="152"/>
    </row>
    <row r="40" spans="1:4" x14ac:dyDescent="0.25">
      <c r="A40" s="167" t="s">
        <v>209</v>
      </c>
      <c r="B40" s="151"/>
      <c r="C40" s="139"/>
      <c r="D40" s="152"/>
    </row>
    <row r="41" spans="1:4" x14ac:dyDescent="0.25">
      <c r="A41" s="181" t="s">
        <v>210</v>
      </c>
      <c r="B41" s="173"/>
      <c r="C41" s="182"/>
      <c r="D41" s="139"/>
    </row>
    <row r="42" spans="1:4" x14ac:dyDescent="0.25">
      <c r="A42" s="172" t="s">
        <v>211</v>
      </c>
      <c r="B42" s="177"/>
      <c r="C42" s="139"/>
      <c r="D42" s="139"/>
    </row>
    <row r="43" spans="1:4" x14ac:dyDescent="0.25">
      <c r="A43" s="183" t="s">
        <v>212</v>
      </c>
      <c r="B43" s="184">
        <f>B15+B16+B17+B18+B22+B29+B36+B40</f>
        <v>0</v>
      </c>
      <c r="C43" s="185"/>
      <c r="D43" s="139"/>
    </row>
    <row r="44" spans="1:4" s="190" customFormat="1" ht="18.75" x14ac:dyDescent="0.3">
      <c r="A44" s="186" t="s">
        <v>213</v>
      </c>
      <c r="B44" s="187">
        <f>B13+B43</f>
        <v>0</v>
      </c>
      <c r="C44" s="188"/>
      <c r="D44" s="189"/>
    </row>
    <row r="45" spans="1:4" ht="18.75" x14ac:dyDescent="0.3">
      <c r="A45" s="191" t="s">
        <v>214</v>
      </c>
      <c r="B45" s="192"/>
      <c r="C45" s="193"/>
    </row>
    <row r="47" spans="1:4" x14ac:dyDescent="0.25">
      <c r="A47" t="s">
        <v>215</v>
      </c>
    </row>
    <row r="49" spans="1:1" x14ac:dyDescent="0.25">
      <c r="A49" t="s">
        <v>126</v>
      </c>
    </row>
  </sheetData>
  <mergeCells count="4">
    <mergeCell ref="A1:C1"/>
    <mergeCell ref="A2:C2"/>
    <mergeCell ref="A3:C3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План 2016</vt:lpstr>
      <vt:lpstr>Лист2</vt:lpstr>
      <vt:lpstr>Лист3</vt:lpstr>
      <vt:lpstr>'План 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Галина Н. Пищева</cp:lastModifiedBy>
  <cp:lastPrinted>2016-11-09T10:38:55Z</cp:lastPrinted>
  <dcterms:created xsi:type="dcterms:W3CDTF">2015-12-16T13:57:04Z</dcterms:created>
  <dcterms:modified xsi:type="dcterms:W3CDTF">2023-02-17T09:01:38Z</dcterms:modified>
</cp:coreProperties>
</file>